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.xml" ContentType="application/vnd.openxmlformats-officedocument.drawingml.chartshapes+xml"/>
  <Override PartName="/xl/charts/chart52.xml" ContentType="application/vnd.openxmlformats-officedocument.drawingml.chart+xml"/>
  <Override PartName="/xl/drawings/drawing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5.xml" ContentType="application/vnd.openxmlformats-officedocument.drawing+xml"/>
  <Override PartName="/xl/charts/chart6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7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8.xml" ContentType="application/vnd.openxmlformats-officedocument.drawing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.xml" ContentType="application/vnd.openxmlformats-officedocument.drawing+xml"/>
  <Override PartName="/xl/charts/chart9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0.xml" ContentType="application/vnd.openxmlformats-officedocument.drawing+xml"/>
  <Override PartName="/xl/charts/chart10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Maritime\Contract-2025\Task3-Dissemination\2024Q3\EU\"/>
    </mc:Choice>
  </mc:AlternateContent>
  <xr:revisionPtr revIDLastSave="0" documentId="13_ncr:1_{00D6AF5B-6214-4C31-9FE5-A7DBD8F4DA75}" xr6:coauthVersionLast="47" xr6:coauthVersionMax="47" xr10:uidLastSave="{00000000-0000-0000-0000-000000000000}"/>
  <bookViews>
    <workbookView xWindow="28680" yWindow="-120" windowWidth="29040" windowHeight="15720" tabRatio="729" activeTab="8" xr2:uid="{00000000-000D-0000-FFFF-FFFF00000000}"/>
  </bookViews>
  <sheets>
    <sheet name="Figure 1" sheetId="50" r:id="rId1"/>
    <sheet name="Figure 2" sheetId="49" r:id="rId2"/>
    <sheet name="Figure 3" sheetId="30" r:id="rId3"/>
    <sheet name="Figure 4" sheetId="55" r:id="rId4"/>
    <sheet name="Table 1" sheetId="33" r:id="rId5"/>
    <sheet name="Figure 5" sheetId="34" r:id="rId6"/>
    <sheet name="Figure 6" sheetId="57" r:id="rId7"/>
    <sheet name="Figure 7" sheetId="58" r:id="rId8"/>
    <sheet name="Figure 8" sheetId="43" r:id="rId9"/>
    <sheet name="Figure 9" sheetId="62" r:id="rId10"/>
    <sheet name="Table 2" sheetId="11" r:id="rId11"/>
  </sheets>
  <definedNames>
    <definedName name="_xlnm.Print_Area" localSheetId="0">'Figure 1'!$B$114:$V$165</definedName>
    <definedName name="_xlnm.Print_Area" localSheetId="1">'Figure 2'!#REF!</definedName>
    <definedName name="_xlnm.Print_Area" localSheetId="2">'Figure 3'!$B$2:$J$13</definedName>
    <definedName name="_xlnm.Print_Area" localSheetId="3">'Figure 4'!$B$2:$E$40</definedName>
    <definedName name="_xlnm.Print_Area" localSheetId="5">'Figure 5'!$A$1:$K$3</definedName>
    <definedName name="_xlnm.Print_Area" localSheetId="6">'Figure 6'!$A$1:$K$3</definedName>
    <definedName name="_xlnm.Print_Area" localSheetId="7">'Figure 7'!$A$1:$K$3</definedName>
    <definedName name="_xlnm.Print_Area" localSheetId="8">'Figure 8'!$A$1:$F$22</definedName>
    <definedName name="_xlnm.Print_Area" localSheetId="9">'Figure 9'!$A$3:$B$28</definedName>
    <definedName name="_xlnm.Print_Area" localSheetId="4">'Table 1'!$A$1:$J$33</definedName>
    <definedName name="_xlnm.Print_Area" localSheetId="10">'Table 2'!$A$1:$K$26</definedName>
  </definedNames>
  <calcPr calcId="191029"/>
</workbook>
</file>

<file path=xl/calcChain.xml><?xml version="1.0" encoding="utf-8"?>
<calcChain xmlns="http://schemas.openxmlformats.org/spreadsheetml/2006/main">
  <c r="T5" i="43" l="1"/>
  <c r="V5" i="43" s="1"/>
  <c r="U5" i="43"/>
  <c r="T6" i="43"/>
  <c r="V6" i="43" s="1"/>
  <c r="U6" i="43"/>
  <c r="X6" i="43"/>
  <c r="T7" i="43"/>
  <c r="U7" i="43"/>
  <c r="V7" i="43" s="1"/>
  <c r="T8" i="43"/>
  <c r="V8" i="43" s="1"/>
  <c r="U8" i="43"/>
  <c r="T9" i="43"/>
  <c r="V9" i="43" s="1"/>
  <c r="U9" i="43"/>
  <c r="T10" i="43"/>
  <c r="V10" i="43" s="1"/>
  <c r="U10" i="43"/>
  <c r="T11" i="43"/>
  <c r="V11" i="43" s="1"/>
  <c r="U11" i="43"/>
  <c r="T12" i="43"/>
  <c r="V12" i="43" s="1"/>
  <c r="U12" i="43"/>
  <c r="T13" i="43"/>
  <c r="V13" i="43" s="1"/>
  <c r="U13" i="43"/>
  <c r="T14" i="43"/>
  <c r="V14" i="43" s="1"/>
  <c r="U14" i="43"/>
  <c r="L15" i="43"/>
  <c r="M15" i="43"/>
  <c r="N15" i="43"/>
  <c r="O15" i="43"/>
  <c r="P15" i="43"/>
  <c r="Q15" i="43"/>
  <c r="R15" i="43"/>
  <c r="S15" i="43"/>
  <c r="X8" i="43" s="1"/>
  <c r="X13" i="43" l="1"/>
  <c r="X11" i="43"/>
  <c r="X9" i="43"/>
  <c r="X7" i="43"/>
  <c r="X5" i="43"/>
  <c r="Y7" i="43" s="1"/>
  <c r="X14" i="43"/>
  <c r="X12" i="43"/>
  <c r="X10" i="43"/>
  <c r="Y6" i="43" l="1"/>
  <c r="F42" i="49" l="1"/>
  <c r="A27" i="11"/>
  <c r="J7" i="55" l="1"/>
  <c r="I7" i="55"/>
  <c r="H7" i="55"/>
  <c r="F58" i="50" l="1"/>
  <c r="G58" i="50"/>
  <c r="H58" i="50"/>
  <c r="I58" i="50"/>
  <c r="J58" i="50"/>
  <c r="K58" i="50"/>
  <c r="F59" i="50"/>
  <c r="G59" i="50"/>
  <c r="H59" i="50"/>
  <c r="I59" i="50"/>
  <c r="J59" i="50"/>
  <c r="K59" i="50"/>
  <c r="F60" i="50"/>
  <c r="G60" i="50"/>
  <c r="H60" i="50"/>
  <c r="I60" i="50"/>
  <c r="J60" i="50"/>
  <c r="K60" i="50"/>
  <c r="F61" i="50"/>
  <c r="G61" i="50"/>
  <c r="H61" i="50"/>
  <c r="I61" i="50"/>
  <c r="J61" i="50"/>
  <c r="K61" i="50"/>
  <c r="M6" i="58" l="1"/>
  <c r="L8" i="58"/>
  <c r="O7" i="30"/>
  <c r="O6" i="30"/>
  <c r="I106" i="50" l="1"/>
  <c r="C61" i="49" s="1"/>
  <c r="P62" i="50"/>
  <c r="V105" i="50" l="1"/>
  <c r="V106" i="50"/>
  <c r="P104" i="50"/>
  <c r="Q104" i="50"/>
  <c r="R104" i="50"/>
  <c r="P105" i="50"/>
  <c r="Q105" i="50"/>
  <c r="R105" i="50"/>
  <c r="P106" i="50"/>
  <c r="Q106" i="50"/>
  <c r="R106" i="50"/>
  <c r="C109" i="50"/>
  <c r="D107" i="50"/>
  <c r="E107" i="50"/>
  <c r="C107" i="50"/>
  <c r="F106" i="50"/>
  <c r="G106" i="50"/>
  <c r="H106" i="50"/>
  <c r="J106" i="50"/>
  <c r="K106" i="50"/>
  <c r="F105" i="50"/>
  <c r="G105" i="50"/>
  <c r="H105" i="50"/>
  <c r="I105" i="50"/>
  <c r="J105" i="50"/>
  <c r="K105" i="50"/>
  <c r="W106" i="50" l="1"/>
  <c r="D109" i="50" l="1"/>
  <c r="E109" i="50"/>
  <c r="F62" i="50"/>
  <c r="L62" i="50" s="1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G62" i="50"/>
  <c r="M62" i="50" s="1"/>
  <c r="H62" i="50"/>
  <c r="N62" i="50" s="1"/>
  <c r="G63" i="50"/>
  <c r="H63" i="50"/>
  <c r="G64" i="50"/>
  <c r="H64" i="50"/>
  <c r="G65" i="50"/>
  <c r="H65" i="50"/>
  <c r="G66" i="50"/>
  <c r="M66" i="50" s="1"/>
  <c r="H66" i="50"/>
  <c r="N66" i="50" s="1"/>
  <c r="G67" i="50"/>
  <c r="H67" i="50"/>
  <c r="G68" i="50"/>
  <c r="H68" i="50"/>
  <c r="G69" i="50"/>
  <c r="H69" i="50"/>
  <c r="G70" i="50"/>
  <c r="M70" i="50" s="1"/>
  <c r="H70" i="50"/>
  <c r="N70" i="50" s="1"/>
  <c r="G71" i="50"/>
  <c r="H71" i="50"/>
  <c r="G72" i="50"/>
  <c r="H72" i="50"/>
  <c r="G73" i="50"/>
  <c r="H73" i="50"/>
  <c r="G74" i="50"/>
  <c r="M74" i="50" s="1"/>
  <c r="H74" i="50"/>
  <c r="N74" i="50" s="1"/>
  <c r="G75" i="50"/>
  <c r="H75" i="50"/>
  <c r="G76" i="50"/>
  <c r="H76" i="50"/>
  <c r="G77" i="50"/>
  <c r="H77" i="50"/>
  <c r="G78" i="50"/>
  <c r="M78" i="50" s="1"/>
  <c r="H78" i="50"/>
  <c r="N78" i="50" s="1"/>
  <c r="G79" i="50"/>
  <c r="H79" i="50"/>
  <c r="G80" i="50"/>
  <c r="H80" i="50"/>
  <c r="G81" i="50"/>
  <c r="H81" i="50"/>
  <c r="G82" i="50"/>
  <c r="M82" i="50" s="1"/>
  <c r="H82" i="50"/>
  <c r="N82" i="50" s="1"/>
  <c r="G83" i="50"/>
  <c r="H83" i="50"/>
  <c r="G84" i="50"/>
  <c r="H84" i="50"/>
  <c r="G85" i="50"/>
  <c r="H85" i="50"/>
  <c r="G86" i="50"/>
  <c r="M86" i="50" s="1"/>
  <c r="H86" i="50"/>
  <c r="G87" i="50"/>
  <c r="H87" i="50"/>
  <c r="G88" i="50"/>
  <c r="H88" i="50"/>
  <c r="G89" i="50"/>
  <c r="H89" i="50"/>
  <c r="G90" i="50"/>
  <c r="M90" i="50" s="1"/>
  <c r="H90" i="50"/>
  <c r="G91" i="50"/>
  <c r="H91" i="50"/>
  <c r="G92" i="50"/>
  <c r="H92" i="50"/>
  <c r="G93" i="50"/>
  <c r="H93" i="50"/>
  <c r="G94" i="50"/>
  <c r="M94" i="50" s="1"/>
  <c r="H94" i="50"/>
  <c r="N94" i="50" s="1"/>
  <c r="G95" i="50"/>
  <c r="H95" i="50"/>
  <c r="G96" i="50"/>
  <c r="H96" i="50"/>
  <c r="G97" i="50"/>
  <c r="H97" i="50"/>
  <c r="G98" i="50"/>
  <c r="M98" i="50" s="1"/>
  <c r="H98" i="50"/>
  <c r="G99" i="50"/>
  <c r="H99" i="50"/>
  <c r="G100" i="50"/>
  <c r="H100" i="50"/>
  <c r="G101" i="50"/>
  <c r="H101" i="50"/>
  <c r="G102" i="50"/>
  <c r="H102" i="50"/>
  <c r="G103" i="50"/>
  <c r="H103" i="50"/>
  <c r="G104" i="50"/>
  <c r="H104" i="50"/>
  <c r="V58" i="50"/>
  <c r="V59" i="50"/>
  <c r="V60" i="50"/>
  <c r="V61" i="50"/>
  <c r="V62" i="50"/>
  <c r="V63" i="50"/>
  <c r="V64" i="50"/>
  <c r="V65" i="50"/>
  <c r="V66" i="50"/>
  <c r="V67" i="50"/>
  <c r="V68" i="50"/>
  <c r="V69" i="50"/>
  <c r="V70" i="50"/>
  <c r="V71" i="50"/>
  <c r="V72" i="50"/>
  <c r="V73" i="50"/>
  <c r="V74" i="50"/>
  <c r="V75" i="50"/>
  <c r="V76" i="50"/>
  <c r="V77" i="50"/>
  <c r="V78" i="50"/>
  <c r="V79" i="50"/>
  <c r="V80" i="50"/>
  <c r="V81" i="50"/>
  <c r="V82" i="50"/>
  <c r="V83" i="50"/>
  <c r="V84" i="50"/>
  <c r="V85" i="50"/>
  <c r="V86" i="50"/>
  <c r="V87" i="50"/>
  <c r="V88" i="50"/>
  <c r="V89" i="50"/>
  <c r="V90" i="50"/>
  <c r="V91" i="50"/>
  <c r="V92" i="50"/>
  <c r="V93" i="50"/>
  <c r="V94" i="50"/>
  <c r="V95" i="50"/>
  <c r="V96" i="50"/>
  <c r="V97" i="50"/>
  <c r="V98" i="50"/>
  <c r="V99" i="50"/>
  <c r="V100" i="50"/>
  <c r="V101" i="50"/>
  <c r="V102" i="50"/>
  <c r="Y106" i="50" s="1"/>
  <c r="V103" i="50"/>
  <c r="V104" i="50"/>
  <c r="W105" i="50" s="1"/>
  <c r="P58" i="50"/>
  <c r="Q58" i="50"/>
  <c r="R58" i="50"/>
  <c r="P59" i="50"/>
  <c r="Q59" i="50"/>
  <c r="R59" i="50"/>
  <c r="P60" i="50"/>
  <c r="Q60" i="50"/>
  <c r="R60" i="50"/>
  <c r="P61" i="50"/>
  <c r="Q61" i="50"/>
  <c r="R61" i="50"/>
  <c r="Q62" i="50"/>
  <c r="R62" i="50"/>
  <c r="P63" i="50"/>
  <c r="Q63" i="50"/>
  <c r="R63" i="50"/>
  <c r="P64" i="50"/>
  <c r="Q64" i="50"/>
  <c r="R64" i="50"/>
  <c r="P65" i="50"/>
  <c r="Q65" i="50"/>
  <c r="R65" i="50"/>
  <c r="P66" i="50"/>
  <c r="Q66" i="50"/>
  <c r="R66" i="50"/>
  <c r="P67" i="50"/>
  <c r="Q67" i="50"/>
  <c r="R67" i="50"/>
  <c r="P68" i="50"/>
  <c r="Q68" i="50"/>
  <c r="R68" i="50"/>
  <c r="P69" i="50"/>
  <c r="Q69" i="50"/>
  <c r="R69" i="50"/>
  <c r="P70" i="50"/>
  <c r="Q70" i="50"/>
  <c r="R70" i="50"/>
  <c r="P71" i="50"/>
  <c r="Q71" i="50"/>
  <c r="R71" i="50"/>
  <c r="P72" i="50"/>
  <c r="Q72" i="50"/>
  <c r="R72" i="50"/>
  <c r="P73" i="50"/>
  <c r="Q73" i="50"/>
  <c r="R73" i="50"/>
  <c r="P74" i="50"/>
  <c r="Q74" i="50"/>
  <c r="R74" i="50"/>
  <c r="P75" i="50"/>
  <c r="Q75" i="50"/>
  <c r="R75" i="50"/>
  <c r="P76" i="50"/>
  <c r="Q76" i="50"/>
  <c r="R76" i="50"/>
  <c r="P77" i="50"/>
  <c r="Q77" i="50"/>
  <c r="R77" i="50"/>
  <c r="P78" i="50"/>
  <c r="Q78" i="50"/>
  <c r="R78" i="50"/>
  <c r="P79" i="50"/>
  <c r="Q79" i="50"/>
  <c r="R79" i="50"/>
  <c r="P80" i="50"/>
  <c r="Q80" i="50"/>
  <c r="R80" i="50"/>
  <c r="P81" i="50"/>
  <c r="Q81" i="50"/>
  <c r="R81" i="50"/>
  <c r="P82" i="50"/>
  <c r="Q82" i="50"/>
  <c r="R82" i="50"/>
  <c r="P83" i="50"/>
  <c r="Q83" i="50"/>
  <c r="R83" i="50"/>
  <c r="P84" i="50"/>
  <c r="Q84" i="50"/>
  <c r="R84" i="50"/>
  <c r="P85" i="50"/>
  <c r="Q85" i="50"/>
  <c r="R85" i="50"/>
  <c r="P86" i="50"/>
  <c r="Q86" i="50"/>
  <c r="R86" i="50"/>
  <c r="P87" i="50"/>
  <c r="Q87" i="50"/>
  <c r="R87" i="50"/>
  <c r="P88" i="50"/>
  <c r="Q88" i="50"/>
  <c r="R88" i="50"/>
  <c r="P89" i="50"/>
  <c r="Q89" i="50"/>
  <c r="R89" i="50"/>
  <c r="P90" i="50"/>
  <c r="Q90" i="50"/>
  <c r="R90" i="50"/>
  <c r="P91" i="50"/>
  <c r="Q91" i="50"/>
  <c r="R91" i="50"/>
  <c r="P92" i="50"/>
  <c r="Q92" i="50"/>
  <c r="R92" i="50"/>
  <c r="P93" i="50"/>
  <c r="Q93" i="50"/>
  <c r="R93" i="50"/>
  <c r="P94" i="50"/>
  <c r="Q94" i="50"/>
  <c r="R94" i="50"/>
  <c r="P95" i="50"/>
  <c r="Q95" i="50"/>
  <c r="R95" i="50"/>
  <c r="P96" i="50"/>
  <c r="Q96" i="50"/>
  <c r="R96" i="50"/>
  <c r="P97" i="50"/>
  <c r="Q97" i="50"/>
  <c r="R97" i="50"/>
  <c r="P98" i="50"/>
  <c r="Q98" i="50"/>
  <c r="R98" i="50"/>
  <c r="P99" i="50"/>
  <c r="Q99" i="50"/>
  <c r="R99" i="50"/>
  <c r="P100" i="50"/>
  <c r="Q100" i="50"/>
  <c r="R100" i="50"/>
  <c r="P101" i="50"/>
  <c r="Q101" i="50"/>
  <c r="R101" i="50"/>
  <c r="P102" i="50"/>
  <c r="Q102" i="50"/>
  <c r="R102" i="50"/>
  <c r="P103" i="50"/>
  <c r="Q103" i="50"/>
  <c r="R103" i="50"/>
  <c r="W97" i="50" l="1"/>
  <c r="W89" i="50"/>
  <c r="W81" i="50"/>
  <c r="W65" i="50"/>
  <c r="N86" i="50"/>
  <c r="N98" i="50"/>
  <c r="W73" i="50"/>
  <c r="H53" i="50"/>
  <c r="G53" i="50"/>
  <c r="F53" i="50"/>
  <c r="V108" i="50"/>
  <c r="N90" i="50"/>
  <c r="W103" i="50"/>
  <c r="W95" i="50"/>
  <c r="W87" i="50"/>
  <c r="W79" i="50"/>
  <c r="W71" i="50"/>
  <c r="V52" i="50"/>
  <c r="L98" i="50"/>
  <c r="L90" i="50"/>
  <c r="L82" i="50"/>
  <c r="L66" i="50"/>
  <c r="L74" i="50"/>
  <c r="W101" i="50"/>
  <c r="W93" i="50"/>
  <c r="W85" i="50"/>
  <c r="W77" i="50"/>
  <c r="W69" i="50"/>
  <c r="W61" i="50"/>
  <c r="L94" i="50"/>
  <c r="L78" i="50"/>
  <c r="L70" i="50"/>
  <c r="D16" i="49"/>
  <c r="W99" i="50"/>
  <c r="W91" i="50"/>
  <c r="W83" i="50"/>
  <c r="W75" i="50"/>
  <c r="W67" i="50"/>
  <c r="L86" i="50"/>
  <c r="W63" i="50"/>
  <c r="W59" i="50"/>
  <c r="M102" i="50"/>
  <c r="M106" i="50"/>
  <c r="L102" i="50"/>
  <c r="L106" i="50"/>
  <c r="N102" i="50"/>
  <c r="N106" i="50"/>
  <c r="W104" i="50"/>
  <c r="W100" i="50"/>
  <c r="W96" i="50"/>
  <c r="W92" i="50"/>
  <c r="W88" i="50"/>
  <c r="W84" i="50"/>
  <c r="W80" i="50"/>
  <c r="W76" i="50"/>
  <c r="W72" i="50"/>
  <c r="W68" i="50"/>
  <c r="W64" i="50"/>
  <c r="W60" i="50"/>
  <c r="W102" i="50"/>
  <c r="W98" i="50"/>
  <c r="W94" i="50"/>
  <c r="W90" i="50"/>
  <c r="W86" i="50"/>
  <c r="W82" i="50"/>
  <c r="W78" i="50"/>
  <c r="W74" i="50"/>
  <c r="W70" i="50"/>
  <c r="W66" i="50"/>
  <c r="W62" i="50"/>
  <c r="W58" i="50"/>
  <c r="O10" i="30" l="1"/>
  <c r="H7" i="43" l="1"/>
  <c r="H12" i="43"/>
  <c r="H5" i="43" l="1"/>
  <c r="H10" i="43"/>
  <c r="H8" i="43"/>
  <c r="H11" i="43"/>
  <c r="H14" i="43"/>
  <c r="H6" i="43"/>
  <c r="G13" i="43"/>
  <c r="G9" i="43"/>
  <c r="G11" i="43"/>
  <c r="G7" i="43"/>
  <c r="G12" i="43"/>
  <c r="G5" i="43"/>
  <c r="G8" i="43"/>
  <c r="H9" i="43"/>
  <c r="G14" i="43"/>
  <c r="G10" i="43"/>
  <c r="G6" i="43"/>
  <c r="H13" i="43"/>
  <c r="L6" i="57"/>
  <c r="M6" i="57"/>
  <c r="N6" i="57"/>
  <c r="O6" i="57"/>
  <c r="L7" i="57"/>
  <c r="M7" i="57"/>
  <c r="N7" i="57"/>
  <c r="O7" i="57"/>
  <c r="L8" i="57"/>
  <c r="M8" i="57"/>
  <c r="N8" i="57"/>
  <c r="O8" i="57"/>
  <c r="L6" i="58"/>
  <c r="N6" i="58"/>
  <c r="O6" i="58"/>
  <c r="L7" i="58"/>
  <c r="M7" i="58"/>
  <c r="N7" i="58"/>
  <c r="O7" i="58"/>
  <c r="L9" i="58"/>
  <c r="M9" i="58"/>
  <c r="N9" i="58"/>
  <c r="O9" i="58"/>
  <c r="M8" i="58"/>
  <c r="N8" i="58"/>
  <c r="O8" i="58"/>
  <c r="L10" i="58"/>
  <c r="M10" i="58"/>
  <c r="N10" i="58"/>
  <c r="O10" i="58"/>
  <c r="O5" i="58"/>
  <c r="N5" i="58"/>
  <c r="M5" i="58"/>
  <c r="L5" i="58"/>
  <c r="P9" i="58" l="1"/>
  <c r="P6" i="57"/>
  <c r="P8" i="58"/>
  <c r="P7" i="58"/>
  <c r="P6" i="58"/>
  <c r="P10" i="58"/>
  <c r="P8" i="57"/>
  <c r="P7" i="57"/>
  <c r="P5" i="58"/>
  <c r="O5" i="57"/>
  <c r="N5" i="57"/>
  <c r="M5" i="57"/>
  <c r="L5" i="57"/>
  <c r="O7" i="34"/>
  <c r="N7" i="34"/>
  <c r="M7" i="34"/>
  <c r="L7" i="34"/>
  <c r="O6" i="34"/>
  <c r="N6" i="34"/>
  <c r="M6" i="34"/>
  <c r="L6" i="34"/>
  <c r="O5" i="34"/>
  <c r="N5" i="34"/>
  <c r="M5" i="34"/>
  <c r="L5" i="34"/>
  <c r="P5" i="57" l="1"/>
  <c r="P5" i="34"/>
  <c r="P6" i="34"/>
  <c r="P7" i="34"/>
  <c r="Q6" i="30"/>
  <c r="P7" i="30"/>
  <c r="P8" i="30"/>
  <c r="P9" i="30"/>
  <c r="P10" i="30"/>
  <c r="P6" i="30"/>
  <c r="O8" i="30"/>
  <c r="O9" i="30"/>
  <c r="J62" i="50" l="1"/>
  <c r="K62" i="50"/>
  <c r="J63" i="50"/>
  <c r="K63" i="50"/>
  <c r="J64" i="50"/>
  <c r="K64" i="50"/>
  <c r="J65" i="50"/>
  <c r="K65" i="50"/>
  <c r="J66" i="50"/>
  <c r="K66" i="50"/>
  <c r="J67" i="50"/>
  <c r="K67" i="50"/>
  <c r="J68" i="50"/>
  <c r="K68" i="50"/>
  <c r="J69" i="50"/>
  <c r="K69" i="50"/>
  <c r="J70" i="50"/>
  <c r="K70" i="50"/>
  <c r="J71" i="50"/>
  <c r="K71" i="50"/>
  <c r="J72" i="50"/>
  <c r="K72" i="50"/>
  <c r="J73" i="50"/>
  <c r="K73" i="50"/>
  <c r="J74" i="50"/>
  <c r="K74" i="50"/>
  <c r="J75" i="50"/>
  <c r="K75" i="50"/>
  <c r="J76" i="50"/>
  <c r="K76" i="50"/>
  <c r="J77" i="50"/>
  <c r="K77" i="50"/>
  <c r="J78" i="50"/>
  <c r="K78" i="50"/>
  <c r="J79" i="50"/>
  <c r="K79" i="50"/>
  <c r="J80" i="50"/>
  <c r="K80" i="50"/>
  <c r="J81" i="50"/>
  <c r="K81" i="50"/>
  <c r="J82" i="50"/>
  <c r="K82" i="50"/>
  <c r="J83" i="50"/>
  <c r="K83" i="50"/>
  <c r="J84" i="50"/>
  <c r="K84" i="50"/>
  <c r="J85" i="50"/>
  <c r="K85" i="50"/>
  <c r="J86" i="50"/>
  <c r="K86" i="50"/>
  <c r="J87" i="50"/>
  <c r="K87" i="50"/>
  <c r="J88" i="50"/>
  <c r="K88" i="50"/>
  <c r="J89" i="50"/>
  <c r="K89" i="50"/>
  <c r="J90" i="50"/>
  <c r="K90" i="50"/>
  <c r="J91" i="50"/>
  <c r="K91" i="50"/>
  <c r="J92" i="50"/>
  <c r="K92" i="50"/>
  <c r="J93" i="50"/>
  <c r="K93" i="50"/>
  <c r="J94" i="50"/>
  <c r="K94" i="50"/>
  <c r="J95" i="50"/>
  <c r="K95" i="50"/>
  <c r="J96" i="50"/>
  <c r="K96" i="50"/>
  <c r="J97" i="50"/>
  <c r="K97" i="50"/>
  <c r="J98" i="50"/>
  <c r="K98" i="50"/>
  <c r="J99" i="50"/>
  <c r="K99" i="50"/>
  <c r="J100" i="50"/>
  <c r="K100" i="50"/>
  <c r="J101" i="50"/>
  <c r="K101" i="50"/>
  <c r="J102" i="50"/>
  <c r="K102" i="50"/>
  <c r="J103" i="50"/>
  <c r="K103" i="50"/>
  <c r="J104" i="50"/>
  <c r="K104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I74" i="50"/>
  <c r="I75" i="50"/>
  <c r="I76" i="50"/>
  <c r="I77" i="50"/>
  <c r="I78" i="50"/>
  <c r="I79" i="50"/>
  <c r="I80" i="50"/>
  <c r="I81" i="50"/>
  <c r="I82" i="50"/>
  <c r="I83" i="50"/>
  <c r="I84" i="50"/>
  <c r="I85" i="50"/>
  <c r="I86" i="50"/>
  <c r="I87" i="50"/>
  <c r="I88" i="50"/>
  <c r="I89" i="50"/>
  <c r="I90" i="50"/>
  <c r="I91" i="50"/>
  <c r="I92" i="50"/>
  <c r="I93" i="50"/>
  <c r="I94" i="50"/>
  <c r="I95" i="50"/>
  <c r="I96" i="50"/>
  <c r="I97" i="50"/>
  <c r="I98" i="50"/>
  <c r="I99" i="50"/>
  <c r="I100" i="50"/>
  <c r="I101" i="50"/>
  <c r="I102" i="50"/>
  <c r="I103" i="50"/>
  <c r="I104" i="50"/>
  <c r="D20" i="49" l="1"/>
  <c r="D48" i="49" l="1"/>
  <c r="D40" i="49"/>
  <c r="D24" i="49"/>
  <c r="D32" i="49" l="1"/>
  <c r="D56" i="49"/>
  <c r="D28" i="49"/>
  <c r="D60" i="49"/>
  <c r="D52" i="49"/>
  <c r="D44" i="49"/>
  <c r="D36" i="49"/>
  <c r="R10" i="30" l="1"/>
  <c r="Q10" i="30"/>
  <c r="S10" i="30" s="1"/>
  <c r="R9" i="30"/>
  <c r="Q9" i="30"/>
  <c r="S9" i="30" s="1"/>
  <c r="R8" i="30"/>
  <c r="Q8" i="30"/>
  <c r="R7" i="30"/>
  <c r="Q7" i="30"/>
  <c r="R6" i="30"/>
  <c r="S6" i="30" s="1"/>
  <c r="S8" i="30" l="1"/>
  <c r="S7" i="30"/>
</calcChain>
</file>

<file path=xl/sharedStrings.xml><?xml version="1.0" encoding="utf-8"?>
<sst xmlns="http://schemas.openxmlformats.org/spreadsheetml/2006/main" count="537" uniqueCount="143">
  <si>
    <t/>
  </si>
  <si>
    <t>Q2</t>
  </si>
  <si>
    <t>Q3</t>
  </si>
  <si>
    <t>Q4</t>
  </si>
  <si>
    <t>National</t>
  </si>
  <si>
    <t>Unknown</t>
  </si>
  <si>
    <t>Norway</t>
  </si>
  <si>
    <t>Inwards</t>
  </si>
  <si>
    <t>Outwards</t>
  </si>
  <si>
    <t>Liquid bulk goods</t>
  </si>
  <si>
    <t>Dry bulk goods</t>
  </si>
  <si>
    <t>Large containers</t>
  </si>
  <si>
    <t>Ro-Ro mobile units</t>
  </si>
  <si>
    <t>Short Sea Shipping</t>
  </si>
  <si>
    <t>Deep Sea Shipping</t>
  </si>
  <si>
    <t>America</t>
  </si>
  <si>
    <t>Africa</t>
  </si>
  <si>
    <t>RUSSIA</t>
  </si>
  <si>
    <t>UNITED STATES OF AMERICA</t>
  </si>
  <si>
    <t>NORWAY</t>
  </si>
  <si>
    <t>BRAZIL</t>
  </si>
  <si>
    <t>CHINA</t>
  </si>
  <si>
    <t>EGYPT</t>
  </si>
  <si>
    <t>NIGERIA</t>
  </si>
  <si>
    <t>Trade</t>
  </si>
  <si>
    <t>Brazil</t>
  </si>
  <si>
    <t>China</t>
  </si>
  <si>
    <t>Egypt</t>
  </si>
  <si>
    <t>USA: East coast</t>
  </si>
  <si>
    <t xml:space="preserve">Oil products </t>
  </si>
  <si>
    <t>Nigeria</t>
  </si>
  <si>
    <t>Other cargo, not elsewhere specified</t>
  </si>
  <si>
    <t>UNITED KINGDOM</t>
  </si>
  <si>
    <t>Asia &amp; Oceania</t>
  </si>
  <si>
    <t>Crude oil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</si>
  <si>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</si>
  <si>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</si>
  <si>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</si>
  <si>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</si>
  <si>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</si>
  <si>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</si>
  <si>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</si>
  <si>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</si>
  <si>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</si>
  <si>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</si>
  <si>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</si>
  <si>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</si>
  <si>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</si>
  <si>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</si>
  <si>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Malta</t>
  </si>
  <si>
    <t>Netherlands</t>
  </si>
  <si>
    <t>Poland</t>
  </si>
  <si>
    <t>Portugal</t>
  </si>
  <si>
    <t>Romania</t>
  </si>
  <si>
    <t>Slovenia</t>
  </si>
  <si>
    <t>Finland</t>
  </si>
  <si>
    <t>Sweden</t>
  </si>
  <si>
    <t>United Kingdom</t>
  </si>
  <si>
    <t>Russia</t>
  </si>
  <si>
    <t>Gross weight of goods (million tonnes)</t>
  </si>
  <si>
    <t>Gross weight of goods
(million tonnes)</t>
  </si>
  <si>
    <t>Montenegro</t>
  </si>
  <si>
    <t>CANADA</t>
  </si>
  <si>
    <t>Canada</t>
  </si>
  <si>
    <t>Total</t>
  </si>
  <si>
    <t>Q/Q-1</t>
  </si>
  <si>
    <t>Y/Y-1</t>
  </si>
  <si>
    <t>A/A-1</t>
  </si>
  <si>
    <t>A</t>
  </si>
  <si>
    <t>A-1</t>
  </si>
  <si>
    <t>(million tonnes)</t>
  </si>
  <si>
    <t>Change rate on same quarter of previous year (%)</t>
  </si>
  <si>
    <t>Change rate on previous quarter
(%)</t>
  </si>
  <si>
    <t>Ro-Ro Mobile units</t>
  </si>
  <si>
    <t>TOTAL-EXTRA-EU</t>
  </si>
  <si>
    <t>Share</t>
  </si>
  <si>
    <t>(% change rate on same quarter of previous year and 'annual' change rate)</t>
  </si>
  <si>
    <t>Canada: East coast</t>
  </si>
  <si>
    <t>Ores</t>
  </si>
  <si>
    <t>EU</t>
  </si>
  <si>
    <t>International extra-EU</t>
  </si>
  <si>
    <t>International intra-EU</t>
  </si>
  <si>
    <t>Europe except EU</t>
  </si>
  <si>
    <t>from extra-EU ports to EU main ports ('inwards')</t>
  </si>
  <si>
    <t>from EU main ports to extra-EU ports ('outwards')</t>
  </si>
  <si>
    <t>Other dry bulk goods</t>
  </si>
  <si>
    <t>Libya</t>
  </si>
  <si>
    <t>2008Q4</t>
  </si>
  <si>
    <t xml:space="preserve">Liquefied gas </t>
  </si>
  <si>
    <t>Türkiye</t>
  </si>
  <si>
    <t>Russia: Black Sea</t>
  </si>
  <si>
    <t>2022Q3</t>
  </si>
  <si>
    <t>Iraq</t>
  </si>
  <si>
    <t>2022Q4</t>
  </si>
  <si>
    <t>2022Q04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</si>
  <si>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mar_qg_qm_ewhd)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</si>
  <si>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mar_qg_qm_ewhk)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</si>
  <si>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mar_qg_qm_cwh)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</si>
  <si>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mar_qg_qm_ewhg)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</si>
  <si>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mar_qg_qm_ewht)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</si>
  <si>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mar_qg_qm_ewhp)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</si>
  <si>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mar_qg_qm_ewh)</t>
    </r>
  </si>
  <si>
    <t>'Annual' change rate (%)</t>
  </si>
  <si>
    <t>USA</t>
  </si>
  <si>
    <t>2023Q01</t>
  </si>
  <si>
    <t>2023Q2</t>
  </si>
  <si>
    <t>2023Q02</t>
  </si>
  <si>
    <t>Note: the arrow indicates the trend compared with the previous quarter. The percentages in the bar show the change rate on the same quarter of the previous year.</t>
  </si>
  <si>
    <t>2023Q3</t>
  </si>
  <si>
    <t>2023Q03</t>
  </si>
  <si>
    <t>2023Q3 - Inwards</t>
  </si>
  <si>
    <t>2023Q3 - Outwards</t>
  </si>
  <si>
    <t>Q1</t>
  </si>
  <si>
    <t>2023Q1</t>
  </si>
  <si>
    <t>Note: break in time series from 2015Q1 due to methodological improvement in the data reported by the Netherlands.</t>
  </si>
  <si>
    <t>2024Q3</t>
  </si>
  <si>
    <t>2024Q2</t>
  </si>
  <si>
    <t>2024Q1</t>
  </si>
  <si>
    <t>2023Q4</t>
  </si>
  <si>
    <t>2023Q04</t>
  </si>
  <si>
    <t>2024Q01</t>
  </si>
  <si>
    <t>2024Q02</t>
  </si>
  <si>
    <t>2024Q03</t>
  </si>
  <si>
    <t>Figure 9: Top 20 extra EU maritime trade flows, EU, 2023Q3, 2024Q2 and 2024Q3</t>
  </si>
  <si>
    <t>Table 2: Top 20 extra EU maritime trade flows, EU, in selected quarters, 2022Q3-2024Q3</t>
  </si>
  <si>
    <t>2024Q2 - Inwards</t>
  </si>
  <si>
    <t>2024Q3 - Inwards</t>
  </si>
  <si>
    <t>2024Q2 - Outwards</t>
  </si>
  <si>
    <t>2024Q3 - Outwards</t>
  </si>
  <si>
    <t>:</t>
  </si>
  <si>
    <t>Note: countries are ranked based on gross weight of goods handled in main ports during the 3rd quarter of 2024.</t>
  </si>
  <si>
    <t>TÜRKIYE</t>
  </si>
  <si>
    <t>Note: countries are ranked based on gross weight of goods handled in main ports during the 3rd quarter of 2024. The percentages indicate the 'annual' change rate.</t>
  </si>
  <si>
    <t>Note: trade flows are ranked based on gross weight of goods handled during the 3rd quarter of 2024.</t>
  </si>
  <si>
    <t>Figure 1: Gross weight of seaborne goods handled in main ports by direction, EU, Q3 2012 - Q3 2024</t>
  </si>
  <si>
    <t>Figure 2: Gross weight of seaborne goods handled in main ports, EU, Q3 2012 - Q3 2024</t>
  </si>
  <si>
    <t>Figure 3: Gross weight of seaborne goods handled in main ports by type of cargo, EU, Q3 2022 - Q3 2024</t>
  </si>
  <si>
    <t>Figure 4: Gross weight of seaborne goods handled in main ports, Q3 2023, Q2 2024 and Q3 2024</t>
  </si>
  <si>
    <t>Table 1: Gross weight of seaborne goods handled in main ports, in selected quarters, Q3 2022 - Q3 2024</t>
  </si>
  <si>
    <t>Figure 5: Gross weight of seaborne goods handled in main ports by type of shipping, EU, Q3 2022 - Q3 2024</t>
  </si>
  <si>
    <t>Figure 6: Gross weight of seaborne goods handled in main ports by type of transport, EU, Q3 2022 - Q3 2024</t>
  </si>
  <si>
    <t>Figure 7: Gross weight of seaborne goods handled in main ports by partner regions, EU, Q3 2022 - Q3 2024</t>
  </si>
  <si>
    <t>Figure 8: Top 10 extra EU partner countries in maritime transport, EU, Q3 2023 -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</si>
</sst>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##\ ###\ ##0"/>
    <numFmt numFmtId="166" formatCode="0.0%"/>
    <numFmt numFmtId="167" formatCode="#,##0.0"/>
    <numFmt numFmtId="168" formatCode="###\ ###\ ###\ ##0.0"/>
    <numFmt numFmtId="169" formatCode="\+0.0%;\-0.0%"/>
    <numFmt numFmtId="170" formatCode="#,##0.0_i"/>
    <numFmt numFmtId="171" formatCode="\+0.0;\-0.0"/>
    <numFmt numFmtId="172" formatCode="_(* #,##0.0_);_(* \(#,##0.0\);_(* &quot;-&quot;??_);_(@_)"/>
    <numFmt numFmtId="173" formatCode="0.0"/>
    <numFmt numFmtId="174" formatCode="#,##0.000"/>
  </numFmts>
  <fonts count="33" x14ac:knownFonts="1">
    <font>
      <sz val="10"/>
      <name val="Arial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0"/>
      <color indexed="8"/>
      <name val="Arial"/>
      <family val="2"/>
    </font>
    <font>
      <b/>
      <sz val="12"/>
      <color rgb="FF33333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333333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sz val="9"/>
      <name val="Arial"/>
    </font>
    <font>
      <b/>
      <sz val="10"/>
      <color indexed="8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15"/>
      </patternFill>
    </fill>
    <fill>
      <patternFill patternType="solid">
        <fgColor indexed="9"/>
        <bgColor indexed="1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13"/>
      </left>
      <right/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rgb="FF000000"/>
      </top>
      <bottom style="hair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indexed="22"/>
      </left>
      <right style="hair">
        <color indexed="22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indexed="22"/>
      </bottom>
      <diagonal/>
    </border>
    <border>
      <left/>
      <right/>
      <top style="thin">
        <color rgb="FF000000"/>
      </top>
      <bottom style="hair">
        <color indexed="22"/>
      </bottom>
      <diagonal/>
    </border>
    <border>
      <left style="hair">
        <color rgb="FFA6A6A6"/>
      </left>
      <right/>
      <top style="hair">
        <color indexed="22"/>
      </top>
      <bottom style="hair">
        <color indexed="22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hair">
        <color indexed="22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rgb="FF000000"/>
      </top>
      <bottom style="hair">
        <color indexed="22"/>
      </bottom>
      <diagonal/>
    </border>
    <border>
      <left style="hair">
        <color theme="0" tint="-0.24994659260841701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indexed="22"/>
      </right>
      <top style="thin">
        <color rgb="FF000000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/>
      <bottom style="thin">
        <color rgb="FF000000"/>
      </bottom>
      <diagonal/>
    </border>
    <border>
      <left style="hair">
        <color indexed="22"/>
      </left>
      <right style="hair">
        <color indexed="22"/>
      </right>
      <top/>
      <bottom style="thin">
        <color rgb="FF000000"/>
      </bottom>
      <diagonal/>
    </border>
    <border>
      <left style="hair">
        <color indexed="22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theme="0" tint="-0.24994659260841701"/>
      </left>
      <right/>
      <top style="thin">
        <color rgb="FF000000"/>
      </top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/>
      <top style="hair">
        <color rgb="FFC0C0C0"/>
      </top>
      <bottom style="hair">
        <color indexed="22"/>
      </bottom>
      <diagonal/>
    </border>
    <border>
      <left/>
      <right/>
      <top style="hair">
        <color rgb="FFC0C0C0"/>
      </top>
      <bottom style="hair">
        <color theme="0" tint="-0.24994659260841701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indexed="22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theme="0" tint="-0.24994659260841701"/>
      </left>
      <right/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indexed="22"/>
      </left>
      <right/>
      <top/>
      <bottom style="hair">
        <color rgb="FFC0C0C0"/>
      </bottom>
      <diagonal/>
    </border>
    <border>
      <left style="hair">
        <color indexed="22"/>
      </left>
      <right style="hair">
        <color indexed="22"/>
      </right>
      <top/>
      <bottom style="hair">
        <color rgb="FFC0C0C0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rgb="FF000000"/>
      </top>
      <bottom style="thin">
        <color rgb="FF000000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/>
      <top style="hair">
        <color rgb="FFC0C0C0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indexed="22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theme="0" tint="-0.24994659260841701"/>
      </bottom>
      <diagonal/>
    </border>
    <border>
      <left/>
      <right style="hair">
        <color rgb="FFA6A6A6"/>
      </right>
      <top style="thin">
        <color indexed="64"/>
      </top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indexed="22"/>
      </bottom>
      <diagonal/>
    </border>
    <border>
      <left/>
      <right style="hair">
        <color rgb="FFA6A6A6"/>
      </right>
      <top style="hair">
        <color indexed="22"/>
      </top>
      <bottom style="hair">
        <color indexed="22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hair">
        <color indexed="22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indexed="22"/>
      </bottom>
      <diagonal/>
    </border>
    <border>
      <left/>
      <right style="hair">
        <color rgb="FFA6A6A6"/>
      </right>
      <top style="hair">
        <color indexed="22"/>
      </top>
      <bottom/>
      <diagonal/>
    </border>
    <border>
      <left style="hair">
        <color rgb="FFA6A6A6"/>
      </left>
      <right/>
      <top style="thin">
        <color rgb="FF000000"/>
      </top>
      <bottom style="hair">
        <color indexed="22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theme="0" tint="-0.24994659260841701"/>
      </left>
      <right/>
      <top style="hair">
        <color indexed="22"/>
      </top>
      <bottom style="hair">
        <color rgb="FFC0C0C0"/>
      </bottom>
      <diagonal/>
    </border>
    <border>
      <left/>
      <right/>
      <top style="hair">
        <color indexed="22"/>
      </top>
      <bottom style="hair">
        <color rgb="FFC0C0C0"/>
      </bottom>
      <diagonal/>
    </border>
    <border>
      <left style="hair">
        <color rgb="FFA6A6A6"/>
      </left>
      <right/>
      <top style="hair">
        <color indexed="22"/>
      </top>
      <bottom style="hair">
        <color rgb="FFC0C0C0"/>
      </bottom>
      <diagonal/>
    </border>
    <border>
      <left/>
      <right style="hair">
        <color rgb="FFA6A6A6"/>
      </right>
      <top style="hair">
        <color indexed="22"/>
      </top>
      <bottom style="hair">
        <color rgb="FFC0C0C0"/>
      </bottom>
      <diagonal/>
    </border>
    <border>
      <left/>
      <right style="hair">
        <color indexed="22"/>
      </right>
      <top style="hair">
        <color indexed="22"/>
      </top>
      <bottom style="hair">
        <color rgb="FFC0C0C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rgb="FFC0C0C0"/>
      </bottom>
      <diagonal/>
    </border>
    <border>
      <left style="hair">
        <color theme="0" tint="-0.24994659260841701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indexed="22"/>
      </right>
      <top style="hair">
        <color rgb="FFC0C0C0"/>
      </top>
      <bottom style="hair">
        <color rgb="FFC0C0C0"/>
      </bottom>
      <diagonal/>
    </border>
    <border>
      <left style="hair">
        <color indexed="22"/>
      </left>
      <right style="hair">
        <color indexed="22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indexed="22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indexed="22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13" borderId="2" applyNumberFormat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1" applyNumberFormat="0" applyAlignment="0" applyProtection="0"/>
    <xf numFmtId="0" fontId="13" fillId="0" borderId="5" applyNumberFormat="0" applyFill="0" applyAlignment="0" applyProtection="0"/>
    <xf numFmtId="0" fontId="14" fillId="15" borderId="0" applyNumberFormat="0" applyBorder="0" applyAlignment="0" applyProtection="0"/>
    <xf numFmtId="0" fontId="6" fillId="16" borderId="6" applyNumberFormat="0" applyFont="0" applyAlignment="0" applyProtection="0"/>
    <xf numFmtId="170" fontId="20" fillId="0" borderId="0" applyFill="0" applyBorder="0" applyProtection="0">
      <alignment horizontal="right"/>
    </xf>
    <xf numFmtId="0" fontId="15" fillId="2" borderId="7" applyNumberFormat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7" fillId="0" borderId="0" applyNumberFormat="0" applyFill="0" applyBorder="0" applyAlignment="0" applyProtection="0"/>
  </cellStyleXfs>
  <cellXfs count="274">
    <xf numFmtId="0" fontId="0" fillId="0" borderId="0" xfId="0"/>
    <xf numFmtId="0" fontId="21" fillId="18" borderId="9" xfId="0" applyFont="1" applyFill="1" applyBorder="1" applyAlignment="1">
      <alignment horizontal="center" vertical="center"/>
    </xf>
    <xf numFmtId="0" fontId="21" fillId="18" borderId="9" xfId="0" applyFont="1" applyFill="1" applyBorder="1" applyAlignment="1">
      <alignment horizontal="left" vertical="center"/>
    </xf>
    <xf numFmtId="0" fontId="6" fillId="0" borderId="0" xfId="0" applyFo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66" fontId="6" fillId="0" borderId="0" xfId="42" applyNumberFormat="1" applyFont="1" applyFill="1"/>
    <xf numFmtId="0" fontId="6" fillId="0" borderId="11" xfId="0" applyFont="1" applyBorder="1" applyAlignment="1">
      <alignment horizontal="right"/>
    </xf>
    <xf numFmtId="164" fontId="6" fillId="0" borderId="0" xfId="28" applyFont="1" applyFill="1" applyBorder="1" applyAlignment="1"/>
    <xf numFmtId="0" fontId="6" fillId="17" borderId="10" xfId="0" applyFont="1" applyFill="1" applyBorder="1" applyAlignment="1">
      <alignment horizontal="left" vertical="center"/>
    </xf>
    <xf numFmtId="167" fontId="6" fillId="0" borderId="9" xfId="0" applyNumberFormat="1" applyFont="1" applyBorder="1" applyAlignment="1">
      <alignment horizontal="right" vertical="center"/>
    </xf>
    <xf numFmtId="172" fontId="6" fillId="0" borderId="0" xfId="28" applyNumberFormat="1" applyFont="1" applyFill="1" applyBorder="1" applyAlignment="1"/>
    <xf numFmtId="166" fontId="6" fillId="0" borderId="0" xfId="42" applyNumberFormat="1" applyFont="1"/>
    <xf numFmtId="1" fontId="6" fillId="0" borderId="0" xfId="0" applyNumberFormat="1" applyFont="1"/>
    <xf numFmtId="166" fontId="6" fillId="0" borderId="0" xfId="0" applyNumberFormat="1" applyFont="1"/>
    <xf numFmtId="172" fontId="6" fillId="22" borderId="0" xfId="28" applyNumberFormat="1" applyFont="1" applyFill="1" applyBorder="1" applyAlignment="1"/>
    <xf numFmtId="166" fontId="6" fillId="22" borderId="0" xfId="42" applyNumberFormat="1" applyFont="1" applyFill="1"/>
    <xf numFmtId="0" fontId="6" fillId="22" borderId="11" xfId="0" applyFont="1" applyFill="1" applyBorder="1" applyAlignment="1">
      <alignment horizontal="center"/>
    </xf>
    <xf numFmtId="0" fontId="6" fillId="22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2" borderId="0" xfId="0" applyFont="1" applyFill="1"/>
    <xf numFmtId="167" fontId="6" fillId="19" borderId="9" xfId="0" applyNumberFormat="1" applyFont="1" applyFill="1" applyBorder="1" applyAlignment="1">
      <alignment horizontal="right" vertical="center"/>
    </xf>
    <xf numFmtId="166" fontId="6" fillId="19" borderId="0" xfId="42" applyNumberFormat="1" applyFont="1" applyFill="1"/>
    <xf numFmtId="166" fontId="6" fillId="19" borderId="0" xfId="0" applyNumberFormat="1" applyFont="1" applyFill="1"/>
    <xf numFmtId="0" fontId="6" fillId="0" borderId="0" xfId="0" applyFont="1" applyAlignment="1">
      <alignment horizontal="left" vertical="center"/>
    </xf>
    <xf numFmtId="166" fontId="6" fillId="19" borderId="0" xfId="42" applyNumberFormat="1" applyFont="1" applyFill="1" applyBorder="1" applyAlignment="1"/>
    <xf numFmtId="166" fontId="6" fillId="0" borderId="0" xfId="42" applyNumberFormat="1" applyFont="1" applyFill="1" applyBorder="1" applyAlignment="1"/>
    <xf numFmtId="0" fontId="6" fillId="19" borderId="0" xfId="0" applyFont="1" applyFill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168" fontId="23" fillId="0" borderId="0" xfId="0" applyNumberFormat="1" applyFont="1" applyAlignment="1">
      <alignment horizontal="center"/>
    </xf>
    <xf numFmtId="166" fontId="6" fillId="0" borderId="0" xfId="41" applyNumberFormat="1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167" fontId="6" fillId="0" borderId="0" xfId="0" applyNumberFormat="1" applyFont="1"/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9" fontId="28" fillId="0" borderId="0" xfId="41" applyFont="1"/>
    <xf numFmtId="0" fontId="6" fillId="0" borderId="19" xfId="0" applyFont="1" applyBorder="1"/>
    <xf numFmtId="0" fontId="25" fillId="0" borderId="0" xfId="0" applyFont="1"/>
    <xf numFmtId="167" fontId="6" fillId="0" borderId="0" xfId="0" applyNumberFormat="1" applyFont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9" fontId="23" fillId="0" borderId="0" xfId="4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64" xfId="0" applyNumberFormat="1" applyFont="1" applyBorder="1" applyAlignment="1">
      <alignment horizontal="right" vertical="center"/>
    </xf>
    <xf numFmtId="169" fontId="6" fillId="0" borderId="0" xfId="41" applyNumberFormat="1" applyFont="1"/>
    <xf numFmtId="166" fontId="6" fillId="0" borderId="0" xfId="41" applyNumberFormat="1" applyFont="1"/>
    <xf numFmtId="0" fontId="6" fillId="0" borderId="0" xfId="0" applyFont="1" applyAlignment="1">
      <alignment horizontal="left" vertical="center" wrapText="1"/>
    </xf>
    <xf numFmtId="0" fontId="23" fillId="19" borderId="48" xfId="0" applyFont="1" applyFill="1" applyBorder="1" applyAlignment="1">
      <alignment horizontal="center" vertical="center"/>
    </xf>
    <xf numFmtId="1" fontId="23" fillId="20" borderId="34" xfId="0" applyNumberFormat="1" applyFont="1" applyFill="1" applyBorder="1" applyAlignment="1">
      <alignment horizontal="center" vertical="center"/>
    </xf>
    <xf numFmtId="0" fontId="23" fillId="19" borderId="49" xfId="0" applyFont="1" applyFill="1" applyBorder="1" applyAlignment="1">
      <alignment horizontal="center" vertical="center"/>
    </xf>
    <xf numFmtId="0" fontId="23" fillId="20" borderId="17" xfId="0" applyFont="1" applyFill="1" applyBorder="1" applyAlignment="1">
      <alignment horizontal="center" vertical="center"/>
    </xf>
    <xf numFmtId="0" fontId="23" fillId="21" borderId="35" xfId="0" applyFont="1" applyFill="1" applyBorder="1" applyAlignment="1">
      <alignment horizontal="left" vertical="center" wrapText="1"/>
    </xf>
    <xf numFmtId="167" fontId="6" fillId="21" borderId="37" xfId="0" applyNumberFormat="1" applyFont="1" applyFill="1" applyBorder="1" applyAlignment="1">
      <alignment horizontal="right" vertical="center"/>
    </xf>
    <xf numFmtId="0" fontId="23" fillId="0" borderId="16" xfId="0" applyFont="1" applyBorder="1"/>
    <xf numFmtId="0" fontId="6" fillId="0" borderId="12" xfId="0" applyFont="1" applyBorder="1" applyAlignment="1">
      <alignment horizontal="left" vertical="center" wrapText="1"/>
    </xf>
    <xf numFmtId="167" fontId="6" fillId="0" borderId="39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right" vertical="center" wrapText="1"/>
    </xf>
    <xf numFmtId="167" fontId="6" fillId="0" borderId="31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left" vertical="center" wrapText="1"/>
    </xf>
    <xf numFmtId="173" fontId="6" fillId="0" borderId="47" xfId="0" applyNumberFormat="1" applyFont="1" applyBorder="1" applyAlignment="1">
      <alignment horizontal="right" vertical="center" wrapText="1"/>
    </xf>
    <xf numFmtId="0" fontId="6" fillId="0" borderId="68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32" xfId="0" applyFont="1" applyBorder="1"/>
    <xf numFmtId="173" fontId="6" fillId="0" borderId="0" xfId="0" applyNumberFormat="1" applyFont="1" applyAlignment="1">
      <alignment horizontal="right"/>
    </xf>
    <xf numFmtId="173" fontId="6" fillId="0" borderId="4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3" fillId="20" borderId="59" xfId="0" applyFont="1" applyFill="1" applyBorder="1" applyAlignment="1">
      <alignment horizontal="center" vertical="center"/>
    </xf>
    <xf numFmtId="0" fontId="23" fillId="20" borderId="77" xfId="0" applyFont="1" applyFill="1" applyBorder="1" applyAlignment="1">
      <alignment horizontal="center" vertical="center"/>
    </xf>
    <xf numFmtId="0" fontId="23" fillId="20" borderId="60" xfId="0" applyFont="1" applyFill="1" applyBorder="1" applyAlignment="1">
      <alignment horizontal="center" vertical="center"/>
    </xf>
    <xf numFmtId="0" fontId="23" fillId="19" borderId="0" xfId="0" applyFont="1" applyFill="1" applyAlignment="1">
      <alignment horizontal="center" vertical="center"/>
    </xf>
    <xf numFmtId="0" fontId="23" fillId="20" borderId="50" xfId="0" applyFont="1" applyFill="1" applyBorder="1" applyAlignment="1">
      <alignment horizontal="center" vertical="center" wrapText="1"/>
    </xf>
    <xf numFmtId="0" fontId="23" fillId="20" borderId="51" xfId="0" applyFont="1" applyFill="1" applyBorder="1" applyAlignment="1">
      <alignment horizontal="center" vertical="center" wrapText="1"/>
    </xf>
    <xf numFmtId="0" fontId="23" fillId="20" borderId="52" xfId="0" quotePrefix="1" applyFont="1" applyFill="1" applyBorder="1" applyAlignment="1">
      <alignment horizontal="center" vertical="center" wrapText="1"/>
    </xf>
    <xf numFmtId="167" fontId="23" fillId="21" borderId="52" xfId="0" applyNumberFormat="1" applyFont="1" applyFill="1" applyBorder="1" applyAlignment="1">
      <alignment horizontal="right" vertical="center"/>
    </xf>
    <xf numFmtId="167" fontId="23" fillId="21" borderId="36" xfId="0" applyNumberFormat="1" applyFont="1" applyFill="1" applyBorder="1" applyAlignment="1">
      <alignment horizontal="right" vertical="center"/>
    </xf>
    <xf numFmtId="167" fontId="23" fillId="21" borderId="74" xfId="0" applyNumberFormat="1" applyFont="1" applyFill="1" applyBorder="1" applyAlignment="1">
      <alignment horizontal="right" vertical="center"/>
    </xf>
    <xf numFmtId="171" fontId="23" fillId="21" borderId="38" xfId="41" applyNumberFormat="1" applyFont="1" applyFill="1" applyBorder="1" applyAlignment="1">
      <alignment horizontal="right" vertical="center"/>
    </xf>
    <xf numFmtId="171" fontId="23" fillId="21" borderId="35" xfId="41" applyNumberFormat="1" applyFont="1" applyFill="1" applyBorder="1" applyAlignment="1">
      <alignment horizontal="right" vertical="center"/>
    </xf>
    <xf numFmtId="167" fontId="6" fillId="0" borderId="21" xfId="0" applyNumberFormat="1" applyFont="1" applyBorder="1" applyAlignment="1">
      <alignment horizontal="right" vertical="center"/>
    </xf>
    <xf numFmtId="167" fontId="6" fillId="0" borderId="12" xfId="0" applyNumberFormat="1" applyFont="1" applyBorder="1" applyAlignment="1">
      <alignment horizontal="right" vertical="center"/>
    </xf>
    <xf numFmtId="167" fontId="23" fillId="0" borderId="29" xfId="0" applyNumberFormat="1" applyFont="1" applyBorder="1" applyAlignment="1">
      <alignment horizontal="right" vertical="center"/>
    </xf>
    <xf numFmtId="171" fontId="23" fillId="0" borderId="20" xfId="41" applyNumberFormat="1" applyFont="1" applyFill="1" applyBorder="1" applyAlignment="1">
      <alignment horizontal="right" vertical="center"/>
    </xf>
    <xf numFmtId="171" fontId="23" fillId="0" borderId="12" xfId="41" applyNumberFormat="1" applyFont="1" applyFill="1" applyBorder="1" applyAlignment="1">
      <alignment horizontal="right" vertical="center"/>
    </xf>
    <xf numFmtId="167" fontId="6" fillId="0" borderId="18" xfId="0" applyNumberFormat="1" applyFont="1" applyBorder="1" applyAlignment="1">
      <alignment horizontal="right" vertical="center"/>
    </xf>
    <xf numFmtId="167" fontId="6" fillId="0" borderId="13" xfId="0" applyNumberFormat="1" applyFont="1" applyBorder="1" applyAlignment="1">
      <alignment horizontal="right" vertical="center"/>
    </xf>
    <xf numFmtId="167" fontId="23" fillId="0" borderId="28" xfId="0" applyNumberFormat="1" applyFont="1" applyBorder="1" applyAlignment="1">
      <alignment horizontal="right" vertical="center"/>
    </xf>
    <xf numFmtId="171" fontId="23" fillId="0" borderId="17" xfId="41" applyNumberFormat="1" applyFont="1" applyFill="1" applyBorder="1" applyAlignment="1">
      <alignment horizontal="right" vertical="center"/>
    </xf>
    <xf numFmtId="171" fontId="23" fillId="0" borderId="13" xfId="41" applyNumberFormat="1" applyFont="1" applyFill="1" applyBorder="1" applyAlignment="1">
      <alignment horizontal="right" vertical="center"/>
    </xf>
    <xf numFmtId="167" fontId="6" fillId="0" borderId="25" xfId="0" applyNumberFormat="1" applyFont="1" applyBorder="1" applyAlignment="1">
      <alignment horizontal="right" vertical="center"/>
    </xf>
    <xf numFmtId="167" fontId="23" fillId="0" borderId="49" xfId="0" applyNumberFormat="1" applyFont="1" applyBorder="1" applyAlignment="1">
      <alignment horizontal="right" vertical="center"/>
    </xf>
    <xf numFmtId="171" fontId="23" fillId="0" borderId="24" xfId="41" applyNumberFormat="1" applyFont="1" applyFill="1" applyBorder="1" applyAlignment="1">
      <alignment horizontal="right" vertical="center"/>
    </xf>
    <xf numFmtId="171" fontId="23" fillId="0" borderId="0" xfId="4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167" fontId="6" fillId="0" borderId="23" xfId="0" applyNumberFormat="1" applyFont="1" applyBorder="1" applyAlignment="1">
      <alignment horizontal="right" vertical="center"/>
    </xf>
    <xf numFmtId="167" fontId="6" fillId="0" borderId="14" xfId="0" applyNumberFormat="1" applyFont="1" applyBorder="1" applyAlignment="1">
      <alignment horizontal="right" vertical="center"/>
    </xf>
    <xf numFmtId="167" fontId="23" fillId="0" borderId="75" xfId="0" applyNumberFormat="1" applyFont="1" applyBorder="1" applyAlignment="1">
      <alignment horizontal="right" vertical="center"/>
    </xf>
    <xf numFmtId="171" fontId="23" fillId="0" borderId="22" xfId="41" applyNumberFormat="1" applyFont="1" applyFill="1" applyBorder="1" applyAlignment="1">
      <alignment horizontal="right" vertical="center"/>
    </xf>
    <xf numFmtId="171" fontId="23" fillId="0" borderId="14" xfId="41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 wrapText="1"/>
    </xf>
    <xf numFmtId="167" fontId="6" fillId="0" borderId="71" xfId="0" applyNumberFormat="1" applyFont="1" applyBorder="1" applyAlignment="1">
      <alignment horizontal="right" vertical="center"/>
    </xf>
    <xf numFmtId="167" fontId="6" fillId="0" borderId="26" xfId="0" applyNumberFormat="1" applyFont="1" applyBorder="1" applyAlignment="1">
      <alignment horizontal="right" vertical="center"/>
    </xf>
    <xf numFmtId="167" fontId="23" fillId="0" borderId="26" xfId="0" applyNumberFormat="1" applyFont="1" applyBorder="1" applyAlignment="1">
      <alignment horizontal="right" vertical="center"/>
    </xf>
    <xf numFmtId="171" fontId="23" fillId="0" borderId="72" xfId="41" applyNumberFormat="1" applyFont="1" applyFill="1" applyBorder="1" applyAlignment="1">
      <alignment horizontal="right" vertical="center"/>
    </xf>
    <xf numFmtId="171" fontId="23" fillId="0" borderId="26" xfId="41" applyNumberFormat="1" applyFont="1" applyFill="1" applyBorder="1" applyAlignment="1">
      <alignment horizontal="right" vertical="center"/>
    </xf>
    <xf numFmtId="0" fontId="6" fillId="0" borderId="68" xfId="0" applyFont="1" applyBorder="1"/>
    <xf numFmtId="167" fontId="6" fillId="0" borderId="69" xfId="0" applyNumberFormat="1" applyFont="1" applyBorder="1" applyAlignment="1">
      <alignment horizontal="right" vertical="center"/>
    </xf>
    <xf numFmtId="167" fontId="6" fillId="0" borderId="68" xfId="0" applyNumberFormat="1" applyFont="1" applyBorder="1" applyAlignment="1">
      <alignment horizontal="right" vertical="center"/>
    </xf>
    <xf numFmtId="167" fontId="23" fillId="0" borderId="68" xfId="0" applyNumberFormat="1" applyFont="1" applyBorder="1" applyAlignment="1">
      <alignment horizontal="right" vertical="center"/>
    </xf>
    <xf numFmtId="171" fontId="23" fillId="0" borderId="70" xfId="41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left" vertical="center" wrapText="1"/>
    </xf>
    <xf numFmtId="167" fontId="6" fillId="0" borderId="55" xfId="0" applyNumberFormat="1" applyFont="1" applyBorder="1" applyAlignment="1">
      <alignment horizontal="right" vertical="center"/>
    </xf>
    <xf numFmtId="167" fontId="6" fillId="0" borderId="33" xfId="0" applyNumberFormat="1" applyFont="1" applyBorder="1" applyAlignment="1">
      <alignment horizontal="right" vertical="center"/>
    </xf>
    <xf numFmtId="167" fontId="23" fillId="0" borderId="33" xfId="0" applyNumberFormat="1" applyFont="1" applyBorder="1" applyAlignment="1">
      <alignment horizontal="right" vertical="center"/>
    </xf>
    <xf numFmtId="171" fontId="23" fillId="0" borderId="56" xfId="41" applyNumberFormat="1" applyFont="1" applyFill="1" applyBorder="1" applyAlignment="1">
      <alignment horizontal="right" vertical="center"/>
    </xf>
    <xf numFmtId="171" fontId="23" fillId="0" borderId="33" xfId="4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9" fontId="6" fillId="0" borderId="0" xfId="41" applyFont="1"/>
    <xf numFmtId="3" fontId="6" fillId="0" borderId="9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indent="1"/>
    </xf>
    <xf numFmtId="174" fontId="6" fillId="0" borderId="0" xfId="0" applyNumberFormat="1" applyFont="1"/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21" fillId="19" borderId="0" xfId="0" applyFont="1" applyFill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/>
    </xf>
    <xf numFmtId="166" fontId="6" fillId="0" borderId="0" xfId="41" applyNumberFormat="1" applyFont="1" applyFill="1"/>
    <xf numFmtId="0" fontId="6" fillId="0" borderId="4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3" fontId="6" fillId="0" borderId="0" xfId="0" applyNumberFormat="1" applyFont="1"/>
    <xf numFmtId="0" fontId="21" fillId="19" borderId="30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3" fillId="0" borderId="26" xfId="0" applyFont="1" applyBorder="1" applyAlignment="1">
      <alignment vertical="center"/>
    </xf>
    <xf numFmtId="0" fontId="6" fillId="0" borderId="2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167" fontId="23" fillId="0" borderId="27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166" fontId="23" fillId="0" borderId="36" xfId="41" applyNumberFormat="1" applyFont="1" applyFill="1" applyBorder="1" applyAlignment="1">
      <alignment horizontal="right" vertical="center"/>
    </xf>
    <xf numFmtId="171" fontId="23" fillId="0" borderId="29" xfId="41" applyNumberFormat="1" applyFont="1" applyFill="1" applyBorder="1" applyAlignment="1">
      <alignment horizontal="right" vertical="center"/>
    </xf>
    <xf numFmtId="171" fontId="23" fillId="0" borderId="28" xfId="41" applyNumberFormat="1" applyFont="1" applyFill="1" applyBorder="1" applyAlignment="1">
      <alignment horizontal="right" vertical="center"/>
    </xf>
    <xf numFmtId="171" fontId="23" fillId="0" borderId="65" xfId="41" applyNumberFormat="1" applyFont="1" applyFill="1" applyBorder="1" applyAlignment="1">
      <alignment horizontal="right" vertical="center"/>
    </xf>
    <xf numFmtId="171" fontId="23" fillId="0" borderId="47" xfId="41" applyNumberFormat="1" applyFont="1" applyFill="1" applyBorder="1" applyAlignment="1">
      <alignment horizontal="right" vertical="center"/>
    </xf>
    <xf numFmtId="171" fontId="23" fillId="0" borderId="62" xfId="41" applyNumberFormat="1" applyFont="1" applyFill="1" applyBorder="1" applyAlignment="1">
      <alignment horizontal="right" vertical="center"/>
    </xf>
    <xf numFmtId="171" fontId="23" fillId="0" borderId="32" xfId="41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/>
    </xf>
    <xf numFmtId="173" fontId="6" fillId="0" borderId="0" xfId="42" applyNumberFormat="1" applyFont="1"/>
    <xf numFmtId="166" fontId="6" fillId="0" borderId="9" xfId="41" applyNumberFormat="1" applyFont="1" applyBorder="1" applyAlignment="1">
      <alignment horizontal="right" vertical="center"/>
    </xf>
    <xf numFmtId="0" fontId="30" fillId="0" borderId="0" xfId="0" applyFont="1"/>
    <xf numFmtId="0" fontId="32" fillId="18" borderId="9" xfId="0" applyFont="1" applyFill="1" applyBorder="1" applyAlignment="1">
      <alignment horizontal="center" vertical="center"/>
    </xf>
    <xf numFmtId="168" fontId="31" fillId="0" borderId="9" xfId="0" applyNumberFormat="1" applyFont="1" applyBorder="1" applyAlignment="1">
      <alignment horizontal="right" vertical="center"/>
    </xf>
    <xf numFmtId="0" fontId="32" fillId="18" borderId="9" xfId="0" applyFont="1" applyFill="1" applyBorder="1" applyAlignment="1">
      <alignment horizontal="left" vertical="center"/>
    </xf>
    <xf numFmtId="169" fontId="6" fillId="0" borderId="0" xfId="41" applyNumberFormat="1" applyFont="1" applyFill="1"/>
    <xf numFmtId="0" fontId="31" fillId="0" borderId="0" xfId="0" applyFont="1" applyAlignment="1">
      <alignment horizontal="center" vertical="center"/>
    </xf>
    <xf numFmtId="1" fontId="32" fillId="18" borderId="9" xfId="0" applyNumberFormat="1" applyFont="1" applyFill="1" applyBorder="1" applyAlignment="1">
      <alignment horizontal="right" vertical="center"/>
    </xf>
    <xf numFmtId="171" fontId="23" fillId="0" borderId="58" xfId="4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3" fillId="20" borderId="81" xfId="0" applyFont="1" applyFill="1" applyBorder="1" applyAlignment="1">
      <alignment horizontal="center" vertical="center"/>
    </xf>
    <xf numFmtId="167" fontId="23" fillId="21" borderId="83" xfId="0" applyNumberFormat="1" applyFont="1" applyFill="1" applyBorder="1" applyAlignment="1">
      <alignment horizontal="right" vertical="center"/>
    </xf>
    <xf numFmtId="167" fontId="6" fillId="0" borderId="84" xfId="0" applyNumberFormat="1" applyFont="1" applyBorder="1" applyAlignment="1">
      <alignment horizontal="right" vertical="center"/>
    </xf>
    <xf numFmtId="167" fontId="6" fillId="0" borderId="85" xfId="0" applyNumberFormat="1" applyFont="1" applyBorder="1" applyAlignment="1">
      <alignment horizontal="right" vertical="center"/>
    </xf>
    <xf numFmtId="167" fontId="6" fillId="0" borderId="76" xfId="0" applyNumberFormat="1" applyFont="1" applyBorder="1" applyAlignment="1">
      <alignment horizontal="right" vertical="center"/>
    </xf>
    <xf numFmtId="167" fontId="6" fillId="0" borderId="43" xfId="0" applyNumberFormat="1" applyFont="1" applyBorder="1" applyAlignment="1">
      <alignment horizontal="right" vertical="center"/>
    </xf>
    <xf numFmtId="167" fontId="6" fillId="0" borderId="82" xfId="0" applyNumberFormat="1" applyFont="1" applyBorder="1" applyAlignment="1">
      <alignment horizontal="right" vertical="center"/>
    </xf>
    <xf numFmtId="167" fontId="6" fillId="0" borderId="86" xfId="0" applyNumberFormat="1" applyFont="1" applyBorder="1" applyAlignment="1">
      <alignment horizontal="right" vertical="center"/>
    </xf>
    <xf numFmtId="167" fontId="6" fillId="0" borderId="87" xfId="0" applyNumberFormat="1" applyFont="1" applyBorder="1" applyAlignment="1">
      <alignment horizontal="right" vertical="center"/>
    </xf>
    <xf numFmtId="167" fontId="23" fillId="21" borderId="89" xfId="0" applyNumberFormat="1" applyFont="1" applyFill="1" applyBorder="1" applyAlignment="1">
      <alignment horizontal="right" vertical="center"/>
    </xf>
    <xf numFmtId="167" fontId="6" fillId="0" borderId="41" xfId="0" applyNumberFormat="1" applyFont="1" applyBorder="1" applyAlignment="1">
      <alignment horizontal="right" vertical="center"/>
    </xf>
    <xf numFmtId="167" fontId="6" fillId="0" borderId="90" xfId="0" applyNumberFormat="1" applyFont="1" applyBorder="1" applyAlignment="1">
      <alignment horizontal="right" vertical="center"/>
    </xf>
    <xf numFmtId="167" fontId="6" fillId="0" borderId="88" xfId="0" applyNumberFormat="1" applyFont="1" applyBorder="1" applyAlignment="1">
      <alignment horizontal="right" vertical="center"/>
    </xf>
    <xf numFmtId="167" fontId="6" fillId="0" borderId="91" xfId="0" applyNumberFormat="1" applyFont="1" applyBorder="1" applyAlignment="1">
      <alignment horizontal="right" vertical="center"/>
    </xf>
    <xf numFmtId="167" fontId="6" fillId="0" borderId="92" xfId="0" applyNumberFormat="1" applyFont="1" applyBorder="1" applyAlignment="1">
      <alignment horizontal="right" vertical="center"/>
    </xf>
    <xf numFmtId="167" fontId="6" fillId="0" borderId="57" xfId="0" applyNumberFormat="1" applyFont="1" applyBorder="1" applyAlignment="1">
      <alignment horizontal="right" vertical="center"/>
    </xf>
    <xf numFmtId="166" fontId="6" fillId="21" borderId="0" xfId="42" applyNumberFormat="1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6" fillId="0" borderId="43" xfId="0" applyFont="1" applyBorder="1" applyAlignment="1">
      <alignment horizontal="right" vertical="center" wrapText="1"/>
    </xf>
    <xf numFmtId="173" fontId="6" fillId="0" borderId="68" xfId="0" applyNumberFormat="1" applyFont="1" applyBorder="1"/>
    <xf numFmtId="173" fontId="6" fillId="0" borderId="26" xfId="0" applyNumberFormat="1" applyFont="1" applyBorder="1" applyAlignment="1">
      <alignment horizontal="right" vertical="center" wrapText="1"/>
    </xf>
    <xf numFmtId="173" fontId="6" fillId="0" borderId="16" xfId="0" applyNumberFormat="1" applyFont="1" applyBorder="1" applyAlignment="1">
      <alignment horizontal="right" vertical="center" wrapText="1"/>
    </xf>
    <xf numFmtId="173" fontId="6" fillId="0" borderId="16" xfId="0" applyNumberFormat="1" applyFont="1" applyBorder="1"/>
    <xf numFmtId="0" fontId="6" fillId="0" borderId="16" xfId="0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167" fontId="6" fillId="0" borderId="63" xfId="0" applyNumberFormat="1" applyFont="1" applyBorder="1" applyAlignment="1">
      <alignment horizontal="right" vertical="center"/>
    </xf>
    <xf numFmtId="171" fontId="23" fillId="0" borderId="67" xfId="41" applyNumberFormat="1" applyFont="1" applyFill="1" applyBorder="1" applyAlignment="1">
      <alignment horizontal="right" vertical="center"/>
    </xf>
    <xf numFmtId="171" fontId="23" fillId="0" borderId="104" xfId="41" applyNumberFormat="1" applyFont="1" applyFill="1" applyBorder="1" applyAlignment="1">
      <alignment horizontal="right" vertical="center"/>
    </xf>
    <xf numFmtId="171" fontId="23" fillId="0" borderId="107" xfId="41" applyNumberFormat="1" applyFont="1" applyFill="1" applyBorder="1" applyAlignment="1">
      <alignment horizontal="right" vertical="center"/>
    </xf>
    <xf numFmtId="171" fontId="23" fillId="0" borderId="109" xfId="41" applyNumberFormat="1" applyFont="1" applyFill="1" applyBorder="1" applyAlignment="1">
      <alignment horizontal="right" vertical="center"/>
    </xf>
    <xf numFmtId="171" fontId="23" fillId="0" borderId="110" xfId="41" applyNumberFormat="1" applyFont="1" applyFill="1" applyBorder="1" applyAlignment="1">
      <alignment horizontal="right" vertical="center"/>
    </xf>
    <xf numFmtId="171" fontId="23" fillId="0" borderId="113" xfId="41" applyNumberFormat="1" applyFont="1" applyFill="1" applyBorder="1" applyAlignment="1">
      <alignment horizontal="right" vertical="center"/>
    </xf>
    <xf numFmtId="171" fontId="23" fillId="0" borderId="114" xfId="41" applyNumberFormat="1" applyFont="1" applyFill="1" applyBorder="1" applyAlignment="1">
      <alignment horizontal="right" vertical="center"/>
    </xf>
    <xf numFmtId="171" fontId="23" fillId="0" borderId="68" xfId="41" applyNumberFormat="1" applyFont="1" applyFill="1" applyBorder="1" applyAlignment="1">
      <alignment horizontal="right" vertical="center"/>
    </xf>
    <xf numFmtId="9" fontId="6" fillId="0" borderId="0" xfId="0" applyNumberFormat="1" applyFont="1"/>
    <xf numFmtId="0" fontId="6" fillId="0" borderId="18" xfId="0" applyFont="1" applyBorder="1" applyAlignment="1">
      <alignment horizontal="left" vertical="center"/>
    </xf>
    <xf numFmtId="167" fontId="6" fillId="0" borderId="44" xfId="0" applyNumberFormat="1" applyFont="1" applyBorder="1" applyAlignment="1">
      <alignment horizontal="right" vertical="center"/>
    </xf>
    <xf numFmtId="167" fontId="6" fillId="0" borderId="40" xfId="0" applyNumberFormat="1" applyFont="1" applyBorder="1" applyAlignment="1">
      <alignment horizontal="right" vertical="center"/>
    </xf>
    <xf numFmtId="167" fontId="6" fillId="0" borderId="97" xfId="0" applyNumberFormat="1" applyFont="1" applyBorder="1" applyAlignment="1">
      <alignment horizontal="right" vertical="center"/>
    </xf>
    <xf numFmtId="167" fontId="6" fillId="0" borderId="95" xfId="0" applyNumberFormat="1" applyFont="1" applyBorder="1" applyAlignment="1">
      <alignment horizontal="right" vertical="center"/>
    </xf>
    <xf numFmtId="167" fontId="23" fillId="0" borderId="73" xfId="0" applyNumberFormat="1" applyFont="1" applyBorder="1" applyAlignment="1">
      <alignment horizontal="right" vertical="center"/>
    </xf>
    <xf numFmtId="167" fontId="6" fillId="0" borderId="45" xfId="0" applyNumberFormat="1" applyFont="1" applyBorder="1" applyAlignment="1">
      <alignment horizontal="right" vertical="center"/>
    </xf>
    <xf numFmtId="167" fontId="6" fillId="0" borderId="66" xfId="0" applyNumberFormat="1" applyFont="1" applyBorder="1" applyAlignment="1">
      <alignment horizontal="right" vertical="center"/>
    </xf>
    <xf numFmtId="167" fontId="6" fillId="0" borderId="58" xfId="0" applyNumberFormat="1" applyFont="1" applyBorder="1" applyAlignment="1">
      <alignment horizontal="right" vertical="center"/>
    </xf>
    <xf numFmtId="167" fontId="6" fillId="0" borderId="96" xfId="0" applyNumberFormat="1" applyFont="1" applyBorder="1" applyAlignment="1">
      <alignment horizontal="right" vertical="center"/>
    </xf>
    <xf numFmtId="167" fontId="23" fillId="0" borderId="65" xfId="0" applyNumberFormat="1" applyFont="1" applyBorder="1" applyAlignment="1">
      <alignment horizontal="right" vertical="center"/>
    </xf>
    <xf numFmtId="0" fontId="6" fillId="0" borderId="65" xfId="0" applyFont="1" applyBorder="1" applyAlignment="1">
      <alignment horizontal="left" vertical="center" indent="1"/>
    </xf>
    <xf numFmtId="0" fontId="6" fillId="0" borderId="99" xfId="0" applyFont="1" applyBorder="1" applyAlignment="1">
      <alignment horizontal="left" vertical="center"/>
    </xf>
    <xf numFmtId="167" fontId="6" fillId="0" borderId="100" xfId="0" applyNumberFormat="1" applyFont="1" applyBorder="1" applyAlignment="1">
      <alignment horizontal="right" vertical="center"/>
    </xf>
    <xf numFmtId="167" fontId="6" fillId="0" borderId="101" xfId="0" applyNumberFormat="1" applyFont="1" applyBorder="1" applyAlignment="1">
      <alignment horizontal="right" vertical="center"/>
    </xf>
    <xf numFmtId="167" fontId="6" fillId="0" borderId="102" xfId="0" applyNumberFormat="1" applyFont="1" applyBorder="1" applyAlignment="1">
      <alignment horizontal="right" vertical="center"/>
    </xf>
    <xf numFmtId="167" fontId="6" fillId="0" borderId="103" xfId="0" applyNumberFormat="1" applyFont="1" applyBorder="1" applyAlignment="1">
      <alignment horizontal="right" vertical="center"/>
    </xf>
    <xf numFmtId="167" fontId="23" fillId="0" borderId="104" xfId="0" applyNumberFormat="1" applyFont="1" applyBorder="1" applyAlignment="1">
      <alignment horizontal="right" vertical="center"/>
    </xf>
    <xf numFmtId="171" fontId="23" fillId="0" borderId="105" xfId="41" applyNumberFormat="1" applyFont="1" applyFill="1" applyBorder="1" applyAlignment="1">
      <alignment horizontal="right" vertical="center"/>
    </xf>
    <xf numFmtId="171" fontId="23" fillId="0" borderId="101" xfId="41" applyNumberFormat="1" applyFont="1" applyFill="1" applyBorder="1" applyAlignment="1">
      <alignment horizontal="right" vertical="center"/>
    </xf>
    <xf numFmtId="167" fontId="6" fillId="0" borderId="106" xfId="0" applyNumberFormat="1" applyFont="1" applyBorder="1" applyAlignment="1">
      <alignment horizontal="right" vertical="center"/>
    </xf>
    <xf numFmtId="167" fontId="6" fillId="0" borderId="32" xfId="0" applyNumberFormat="1" applyFont="1" applyBorder="1" applyAlignment="1">
      <alignment horizontal="right" vertical="center"/>
    </xf>
    <xf numFmtId="167" fontId="6" fillId="0" borderId="53" xfId="0" applyNumberFormat="1" applyFont="1" applyBorder="1" applyAlignment="1">
      <alignment horizontal="right" vertical="center"/>
    </xf>
    <xf numFmtId="167" fontId="6" fillId="0" borderId="94" xfId="0" applyNumberFormat="1" applyFont="1" applyBorder="1" applyAlignment="1">
      <alignment horizontal="right" vertical="center"/>
    </xf>
    <xf numFmtId="167" fontId="23" fillId="0" borderId="107" xfId="0" applyNumberFormat="1" applyFont="1" applyBorder="1" applyAlignment="1">
      <alignment horizontal="right" vertical="center"/>
    </xf>
    <xf numFmtId="171" fontId="23" fillId="0" borderId="108" xfId="41" applyNumberFormat="1" applyFont="1" applyFill="1" applyBorder="1" applyAlignment="1">
      <alignment horizontal="right" vertical="center"/>
    </xf>
    <xf numFmtId="0" fontId="6" fillId="0" borderId="49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indent="1"/>
    </xf>
    <xf numFmtId="0" fontId="6" fillId="0" borderId="62" xfId="0" applyFont="1" applyBorder="1" applyAlignment="1">
      <alignment horizontal="left" vertical="center"/>
    </xf>
    <xf numFmtId="167" fontId="6" fillId="0" borderId="61" xfId="0" applyNumberFormat="1" applyFont="1" applyBorder="1" applyAlignment="1">
      <alignment horizontal="right" vertical="center"/>
    </xf>
    <xf numFmtId="167" fontId="6" fillId="0" borderId="47" xfId="0" applyNumberFormat="1" applyFont="1" applyBorder="1" applyAlignment="1">
      <alignment horizontal="right" vertical="center"/>
    </xf>
    <xf numFmtId="167" fontId="6" fillId="0" borderId="98" xfId="0" applyNumberFormat="1" applyFont="1" applyBorder="1" applyAlignment="1">
      <alignment horizontal="right" vertical="center"/>
    </xf>
    <xf numFmtId="167" fontId="6" fillId="0" borderId="93" xfId="0" applyNumberFormat="1" applyFont="1" applyBorder="1" applyAlignment="1">
      <alignment horizontal="right" vertical="center"/>
    </xf>
    <xf numFmtId="167" fontId="23" fillId="0" borderId="4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 vertical="center" indent="1"/>
    </xf>
    <xf numFmtId="0" fontId="6" fillId="0" borderId="110" xfId="0" applyFont="1" applyBorder="1" applyAlignment="1">
      <alignment horizontal="left" vertical="center"/>
    </xf>
    <xf numFmtId="167" fontId="6" fillId="0" borderId="111" xfId="0" applyNumberFormat="1" applyFont="1" applyBorder="1" applyAlignment="1">
      <alignment horizontal="right" vertical="center"/>
    </xf>
    <xf numFmtId="167" fontId="6" fillId="0" borderId="109" xfId="0" applyNumberFormat="1" applyFont="1" applyBorder="1" applyAlignment="1">
      <alignment horizontal="right" vertical="center"/>
    </xf>
    <xf numFmtId="167" fontId="6" fillId="0" borderId="112" xfId="0" applyNumberFormat="1" applyFont="1" applyBorder="1" applyAlignment="1">
      <alignment horizontal="right" vertical="center"/>
    </xf>
    <xf numFmtId="167" fontId="23" fillId="0" borderId="109" xfId="0" applyNumberFormat="1" applyFont="1" applyBorder="1" applyAlignment="1">
      <alignment horizontal="right" vertical="center"/>
    </xf>
    <xf numFmtId="0" fontId="6" fillId="0" borderId="113" xfId="0" applyFont="1" applyBorder="1" applyAlignment="1">
      <alignment horizontal="left" vertical="center" indent="1"/>
    </xf>
    <xf numFmtId="0" fontId="6" fillId="0" borderId="114" xfId="0" applyFont="1" applyBorder="1" applyAlignment="1">
      <alignment horizontal="left" vertical="center"/>
    </xf>
    <xf numFmtId="167" fontId="6" fillId="0" borderId="115" xfId="0" applyNumberFormat="1" applyFont="1" applyBorder="1" applyAlignment="1">
      <alignment horizontal="right" vertical="center"/>
    </xf>
    <xf numFmtId="167" fontId="6" fillId="0" borderId="113" xfId="0" applyNumberFormat="1" applyFont="1" applyBorder="1" applyAlignment="1">
      <alignment horizontal="right" vertical="center"/>
    </xf>
    <xf numFmtId="167" fontId="6" fillId="0" borderId="116" xfId="0" applyNumberFormat="1" applyFont="1" applyBorder="1" applyAlignment="1">
      <alignment horizontal="right" vertical="center"/>
    </xf>
    <xf numFmtId="167" fontId="23" fillId="0" borderId="113" xfId="0" applyNumberFormat="1" applyFont="1" applyBorder="1" applyAlignment="1">
      <alignment horizontal="right" vertical="center"/>
    </xf>
    <xf numFmtId="0" fontId="23" fillId="19" borderId="48" xfId="0" applyFont="1" applyFill="1" applyBorder="1" applyAlignment="1">
      <alignment horizontal="center" vertical="center"/>
    </xf>
    <xf numFmtId="0" fontId="23" fillId="19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23" fillId="20" borderId="30" xfId="0" applyNumberFormat="1" applyFont="1" applyFill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0" borderId="42" xfId="0" applyFont="1" applyFill="1" applyBorder="1" applyAlignment="1">
      <alignment horizontal="center" vertical="center" wrapText="1"/>
    </xf>
    <xf numFmtId="0" fontId="23" fillId="20" borderId="16" xfId="0" applyFont="1" applyFill="1" applyBorder="1" applyAlignment="1">
      <alignment horizontal="center" vertical="center" wrapText="1"/>
    </xf>
    <xf numFmtId="0" fontId="23" fillId="20" borderId="0" xfId="0" applyFont="1" applyFill="1" applyAlignment="1">
      <alignment horizontal="center" vertical="center" wrapText="1"/>
    </xf>
    <xf numFmtId="0" fontId="23" fillId="20" borderId="76" xfId="0" applyFont="1" applyFill="1" applyBorder="1" applyAlignment="1">
      <alignment horizontal="center" vertical="center" wrapText="1"/>
    </xf>
    <xf numFmtId="1" fontId="23" fillId="20" borderId="54" xfId="0" applyNumberFormat="1" applyFont="1" applyFill="1" applyBorder="1" applyAlignment="1">
      <alignment horizontal="center" vertical="center"/>
    </xf>
    <xf numFmtId="1" fontId="23" fillId="20" borderId="78" xfId="0" applyNumberFormat="1" applyFont="1" applyFill="1" applyBorder="1" applyAlignment="1">
      <alignment horizontal="center" vertical="center"/>
    </xf>
    <xf numFmtId="1" fontId="23" fillId="20" borderId="80" xfId="0" applyNumberFormat="1" applyFont="1" applyFill="1" applyBorder="1" applyAlignment="1">
      <alignment horizontal="center" vertical="center"/>
    </xf>
    <xf numFmtId="0" fontId="23" fillId="19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3" fillId="20" borderId="7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NumberCellStyle" xfId="39" xr:uid="{00000000-0005-0000-0000-000027000000}"/>
    <cellStyle name="Output" xfId="40" builtinId="21" customBuiltin="1"/>
    <cellStyle name="Percent" xfId="41" builtinId="5"/>
    <cellStyle name="Percent 2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1BBAF"/>
      <rgbColor rgb="00E1D3CC"/>
      <rgbColor rgb="0074B0B7"/>
      <rgbColor rgb="00B9D8DB"/>
      <rgbColor rgb="00912A71"/>
      <rgbColor rgb="00DC87C2"/>
      <rgbColor rgb="00006A72"/>
      <rgbColor rgb="0074BABA"/>
      <rgbColor rgb="00543F4B"/>
      <rgbColor rgb="00A38596"/>
      <rgbColor rgb="00FF0000"/>
      <rgbColor rgb="00800080"/>
      <rgbColor rgb="00008080"/>
      <rgbColor rgb="00C0C0C0"/>
      <rgbColor rgb="00808080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9421734559634331E-2"/>
                  <c:y val="0.134837032730257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AD-4F8C-AA60-2AB4BAA97AF1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1'!$F$102</c:f>
              <c:numCache>
                <c:formatCode>_(* #,##0.0_);_(* \(#,##0.0\);_(* "-"??_);_(@_)</c:formatCode>
                <c:ptCount val="1"/>
                <c:pt idx="0">
                  <c:v>3389.9452300000003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D-4F8C-AA60-2AB4BAA9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47104"/>
        <c:axId val="581049456"/>
      </c:barChart>
      <c:catAx>
        <c:axId val="581047104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9456"/>
        <c:crosses val="autoZero"/>
        <c:auto val="1"/>
        <c:lblAlgn val="ctr"/>
        <c:lblOffset val="100"/>
        <c:noMultiLvlLbl val="0"/>
      </c:catAx>
      <c:valAx>
        <c:axId val="581049456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4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1019522050373879"/>
                  <c:y val="0.185420033496899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6-4884-B0DC-024BFD89883C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1'!$F$90</c:f>
              <c:numCache>
                <c:formatCode>_(* #,##0.0_);_(* \(#,##0.0\);_(* "-"??_);_(@_)</c:formatCode>
                <c:ptCount val="1"/>
                <c:pt idx="0">
                  <c:v>3298.1784990000001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6-4884-B0DC-024BFD89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47888"/>
        <c:axId val="581048672"/>
      </c:barChart>
      <c:catAx>
        <c:axId val="5810478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8672"/>
        <c:crosses val="autoZero"/>
        <c:auto val="1"/>
        <c:lblAlgn val="ctr"/>
        <c:lblOffset val="100"/>
        <c:noMultiLvlLbl val="0"/>
      </c:catAx>
      <c:valAx>
        <c:axId val="581048672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4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79550102249492E-2"/>
          <c:y val="0.14814814814814814"/>
          <c:w val="0.91002044989775055"/>
          <c:h val="0.1851851851851851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54512680135868608"/>
                  <c:y val="0.193360802066934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0-496E-8D69-B44DC75D85A7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1'!$F$78</c:f>
              <c:numCache>
                <c:formatCode>_(* #,##0.0_);_(* \(#,##0.0\);_(* "-"??_);_(@_)</c:formatCode>
                <c:ptCount val="1"/>
                <c:pt idx="0">
                  <c:v>3382.8631288970005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0-496E-8D69-B44DC75D8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25280"/>
        <c:axId val="581044360"/>
      </c:barChart>
      <c:catAx>
        <c:axId val="580925280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4360"/>
        <c:crosses val="autoZero"/>
        <c:auto val="1"/>
        <c:lblAlgn val="ctr"/>
        <c:lblOffset val="100"/>
        <c:noMultiLvlLbl val="0"/>
      </c:catAx>
      <c:valAx>
        <c:axId val="581044360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30823308014408579"/>
                  <c:y val="-0.10759268538032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EC-4117-8604-00721D2663EC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1'!$F$74</c:f>
              <c:numCache>
                <c:formatCode>_(* #,##0.0_);_(* \(#,##0.0\);_(* "-"??_);_(@_)</c:formatCode>
                <c:ptCount val="1"/>
                <c:pt idx="0">
                  <c:v>3292.3724955469988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C-4117-8604-00721D26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50240"/>
        <c:axId val="581046712"/>
      </c:barChart>
      <c:catAx>
        <c:axId val="581050240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6712"/>
        <c:crosses val="autoZero"/>
        <c:auto val="1"/>
        <c:lblAlgn val="ctr"/>
        <c:lblOffset val="100"/>
        <c:noMultiLvlLbl val="0"/>
      </c:catAx>
      <c:valAx>
        <c:axId val="581046712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5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6011428116778"/>
          <c:y val="3.4671422418242712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50746248777275527"/>
                  <c:y val="-4.4694860794864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7-4A9E-82F8-B957BEB928FB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1'!$F$66</c:f>
              <c:numCache>
                <c:formatCode>_(* #,##0.0_);_(* \(#,##0.0\);_(* "-"??_);_(@_)</c:formatCode>
                <c:ptCount val="1"/>
                <c:pt idx="0">
                  <c:v>3186.0025832500005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7-4A9E-82F8-B957BEB9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51024"/>
        <c:axId val="581043968"/>
      </c:barChart>
      <c:catAx>
        <c:axId val="581051024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3968"/>
        <c:crosses val="autoZero"/>
        <c:auto val="1"/>
        <c:lblAlgn val="ctr"/>
        <c:lblOffset val="100"/>
        <c:noMultiLvlLbl val="0"/>
      </c:catAx>
      <c:valAx>
        <c:axId val="581043968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5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57213907935163577"/>
                  <c:y val="-5.034428616827257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2-47DD-B0A7-936FD4CB6FA5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1'!$F$62</c:f>
              <c:numCache>
                <c:formatCode>_(* #,##0.0_);_(* \(#,##0.0\);_(* "-"??_);_(@_)</c:formatCode>
                <c:ptCount val="1"/>
                <c:pt idx="0">
                  <c:v>3147.8126215656221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2-47DD-B0A7-936FD4CB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22536"/>
        <c:axId val="580920184"/>
      </c:barChart>
      <c:catAx>
        <c:axId val="5809225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0920184"/>
        <c:crosses val="autoZero"/>
        <c:auto val="1"/>
        <c:lblAlgn val="ctr"/>
        <c:lblOffset val="100"/>
        <c:noMultiLvlLbl val="0"/>
      </c:catAx>
      <c:valAx>
        <c:axId val="5809201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22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7834316307266E-2"/>
          <c:y val="6.3913096423296123E-2"/>
          <c:w val="0.93253500694129399"/>
          <c:h val="0.7597689834322859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1'!$C$52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6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3710937220608089E-2"/>
                  <c:y val="1.5758789429683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3-4628-861F-405EAEAC2DD0}"/>
                </c:ext>
              </c:extLst>
            </c:dLbl>
            <c:dLbl>
              <c:idx val="4"/>
              <c:layout>
                <c:manualLayout>
                  <c:x val="-2.7662112225404881E-2"/>
                  <c:y val="1.9262579003981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3-4628-861F-405EAEAC2DD0}"/>
                </c:ext>
              </c:extLst>
            </c:dLbl>
            <c:dLbl>
              <c:idx val="8"/>
              <c:layout>
                <c:manualLayout>
                  <c:x val="-2.4696573580343124E-2"/>
                  <c:y val="1.9258860359386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3-4628-861F-405EAEAC2DD0}"/>
                </c:ext>
              </c:extLst>
            </c:dLbl>
            <c:dLbl>
              <c:idx val="12"/>
              <c:layout>
                <c:manualLayout>
                  <c:x val="-2.3709772906348601E-2"/>
                  <c:y val="1.925707520533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3-4628-861F-405EAEAC2DD0}"/>
                </c:ext>
              </c:extLst>
            </c:dLbl>
            <c:dLbl>
              <c:idx val="16"/>
              <c:layout>
                <c:manualLayout>
                  <c:x val="-2.5685632665785902E-2"/>
                  <c:y val="1.925707520533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3-4628-861F-405EAEAC2DD0}"/>
                </c:ext>
              </c:extLst>
            </c:dLbl>
            <c:dLbl>
              <c:idx val="20"/>
              <c:layout>
                <c:manualLayout>
                  <c:x val="-2.5685632665785829E-2"/>
                  <c:y val="-1.397659842538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3-4628-861F-405EAEAC2DD0}"/>
                </c:ext>
              </c:extLst>
            </c:dLbl>
            <c:dLbl>
              <c:idx val="24"/>
              <c:layout>
                <c:manualLayout>
                  <c:x val="-2.4698285864886715E-2"/>
                  <c:y val="-1.3972879779768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3-4628-861F-405EAEAC2DD0}"/>
                </c:ext>
              </c:extLst>
            </c:dLbl>
            <c:dLbl>
              <c:idx val="28"/>
              <c:layout>
                <c:manualLayout>
                  <c:x val="-2.9633307201038409E-2"/>
                  <c:y val="1.5758793770524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3-4628-861F-405EAEAC2DD0}"/>
                </c:ext>
              </c:extLst>
            </c:dLbl>
            <c:dLbl>
              <c:idx val="32"/>
              <c:layout>
                <c:manualLayout>
                  <c:x val="-2.5684466508147045E-2"/>
                  <c:y val="2.1008006381746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3-4628-861F-405EAEAC2DD0}"/>
                </c:ext>
              </c:extLst>
            </c:dLbl>
            <c:dLbl>
              <c:idx val="36"/>
              <c:layout>
                <c:manualLayout>
                  <c:x val="-2.6672435259786881E-2"/>
                  <c:y val="-1.747308940119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3-4628-861F-405EAEAC2DD0}"/>
                </c:ext>
              </c:extLst>
            </c:dLbl>
            <c:dLbl>
              <c:idx val="40"/>
              <c:layout>
                <c:manualLayout>
                  <c:x val="-2.0747730890642864E-2"/>
                  <c:y val="-1.9222230118605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3-4628-861F-405EAEAC2DD0}"/>
                </c:ext>
              </c:extLst>
            </c:dLbl>
            <c:dLbl>
              <c:idx val="44"/>
              <c:layout>
                <c:manualLayout>
                  <c:x val="-2.1735077614781922E-2"/>
                  <c:y val="3.244022483757782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3-4628-861F-405EAEAC2DD0}"/>
                </c:ext>
              </c:extLst>
            </c:dLbl>
            <c:dLbl>
              <c:idx val="48"/>
              <c:layout>
                <c:manualLayout>
                  <c:x val="-1.0869599019059368E-2"/>
                  <c:y val="2.802302475185612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3-4628-861F-405EAEAC2D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1'!$A$58:$B$106</c:f>
              <c:multiLvlStrCache>
                <c:ptCount val="49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  <c:pt idx="22">
                    <c:v>Q1</c:v>
                  </c:pt>
                  <c:pt idx="23">
                    <c:v>Q2</c:v>
                  </c:pt>
                  <c:pt idx="24">
                    <c:v>Q3</c:v>
                  </c:pt>
                  <c:pt idx="25">
                    <c:v>Q4</c:v>
                  </c:pt>
                  <c:pt idx="26">
                    <c:v>Q1</c:v>
                  </c:pt>
                  <c:pt idx="27">
                    <c:v>Q2</c:v>
                  </c:pt>
                  <c:pt idx="28">
                    <c:v>Q3</c:v>
                  </c:pt>
                  <c:pt idx="29">
                    <c:v>Q4</c:v>
                  </c:pt>
                  <c:pt idx="30">
                    <c:v>Q1</c:v>
                  </c:pt>
                  <c:pt idx="31">
                    <c:v>Q2</c:v>
                  </c:pt>
                  <c:pt idx="32">
                    <c:v>Q3</c:v>
                  </c:pt>
                  <c:pt idx="33">
                    <c:v>Q4</c:v>
                  </c:pt>
                  <c:pt idx="34">
                    <c:v>Q1</c:v>
                  </c:pt>
                  <c:pt idx="35">
                    <c:v>Q2</c:v>
                  </c:pt>
                  <c:pt idx="36">
                    <c:v>Q3</c:v>
                  </c:pt>
                  <c:pt idx="37">
                    <c:v>Q4</c:v>
                  </c:pt>
                  <c:pt idx="38">
                    <c:v>Q1</c:v>
                  </c:pt>
                  <c:pt idx="39">
                    <c:v>Q2</c:v>
                  </c:pt>
                  <c:pt idx="40">
                    <c:v>Q3</c:v>
                  </c:pt>
                  <c:pt idx="41">
                    <c:v>Q4</c:v>
                  </c:pt>
                  <c:pt idx="42">
                    <c:v>Q1</c:v>
                  </c:pt>
                  <c:pt idx="43">
                    <c:v>Q2</c:v>
                  </c:pt>
                  <c:pt idx="44">
                    <c:v>Q3</c:v>
                  </c:pt>
                  <c:pt idx="45">
                    <c:v>Q4</c:v>
                  </c:pt>
                  <c:pt idx="46">
                    <c:v>Q1</c:v>
                  </c:pt>
                  <c:pt idx="47">
                    <c:v>Q2</c:v>
                  </c:pt>
                  <c:pt idx="48">
                    <c:v>Q3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6">
                    <c:v>2014</c:v>
                  </c:pt>
                  <c:pt idx="10">
                    <c:v>2015</c:v>
                  </c:pt>
                  <c:pt idx="14">
                    <c:v>2016</c:v>
                  </c:pt>
                  <c:pt idx="18">
                    <c:v>2017</c:v>
                  </c:pt>
                  <c:pt idx="22">
                    <c:v>2018</c:v>
                  </c:pt>
                  <c:pt idx="26">
                    <c:v>2019</c:v>
                  </c:pt>
                  <c:pt idx="30">
                    <c:v>2020</c:v>
                  </c:pt>
                  <c:pt idx="34">
                    <c:v>2021</c:v>
                  </c:pt>
                  <c:pt idx="38">
                    <c:v>2022</c:v>
                  </c:pt>
                  <c:pt idx="42">
                    <c:v>2023</c:v>
                  </c:pt>
                  <c:pt idx="46">
                    <c:v>2024</c:v>
                  </c:pt>
                </c:lvl>
              </c:multiLvlStrCache>
            </c:multiLvlStrRef>
          </c:cat>
          <c:val>
            <c:numRef>
              <c:f>'Figure 1'!$C$58:$C$106</c:f>
              <c:numCache>
                <c:formatCode>#,##0.0</c:formatCode>
                <c:ptCount val="49"/>
                <c:pt idx="0">
                  <c:v>788.56632273461889</c:v>
                </c:pt>
                <c:pt idx="1">
                  <c:v>776.80835281562236</c:v>
                </c:pt>
                <c:pt idx="2">
                  <c:v>780.35960724999995</c:v>
                </c:pt>
                <c:pt idx="3">
                  <c:v>800.16221324999992</c:v>
                </c:pt>
                <c:pt idx="4">
                  <c:v>790.48244825000006</c:v>
                </c:pt>
                <c:pt idx="5">
                  <c:v>781.82564124999999</c:v>
                </c:pt>
                <c:pt idx="6">
                  <c:v>786.43549200000007</c:v>
                </c:pt>
                <c:pt idx="7">
                  <c:v>809.50644299999999</c:v>
                </c:pt>
                <c:pt idx="8">
                  <c:v>808.235007</c:v>
                </c:pt>
                <c:pt idx="9">
                  <c:v>814.12341100000003</c:v>
                </c:pt>
                <c:pt idx="10">
                  <c:v>812.04460500000005</c:v>
                </c:pt>
                <c:pt idx="11">
                  <c:v>831.30156899999997</c:v>
                </c:pt>
                <c:pt idx="12">
                  <c:v>819.69148500000006</c:v>
                </c:pt>
                <c:pt idx="13">
                  <c:v>815.10666200000003</c:v>
                </c:pt>
                <c:pt idx="14">
                  <c:v>810.90151852299982</c:v>
                </c:pt>
                <c:pt idx="15">
                  <c:v>831.86492849899912</c:v>
                </c:pt>
                <c:pt idx="16">
                  <c:v>834.49938652500009</c:v>
                </c:pt>
                <c:pt idx="17">
                  <c:v>832.16160424600037</c:v>
                </c:pt>
                <c:pt idx="18">
                  <c:v>832.05946287199959</c:v>
                </c:pt>
                <c:pt idx="19">
                  <c:v>853.13563146600006</c:v>
                </c:pt>
                <c:pt idx="20">
                  <c:v>865.50643031300035</c:v>
                </c:pt>
                <c:pt idx="21">
                  <c:v>864.18012562599961</c:v>
                </c:pt>
                <c:pt idx="22">
                  <c:v>853.10450791936637</c:v>
                </c:pt>
                <c:pt idx="23">
                  <c:v>884.54966115512002</c:v>
                </c:pt>
                <c:pt idx="24">
                  <c:v>889.46700462496619</c:v>
                </c:pt>
                <c:pt idx="25">
                  <c:v>893.84444053818243</c:v>
                </c:pt>
                <c:pt idx="26">
                  <c:v>878.32393400000001</c:v>
                </c:pt>
                <c:pt idx="27">
                  <c:v>909.86880399999995</c:v>
                </c:pt>
                <c:pt idx="28">
                  <c:v>874.83889700000009</c:v>
                </c:pt>
                <c:pt idx="29">
                  <c:v>864.88018000000011</c:v>
                </c:pt>
                <c:pt idx="30">
                  <c:v>838.730816</c:v>
                </c:pt>
                <c:pt idx="31">
                  <c:v>791.90499700000009</c:v>
                </c:pt>
                <c:pt idx="32">
                  <c:v>802.66250600000001</c:v>
                </c:pt>
                <c:pt idx="33">
                  <c:v>832.50510299999996</c:v>
                </c:pt>
                <c:pt idx="34">
                  <c:v>821.37872600000003</c:v>
                </c:pt>
                <c:pt idx="35">
                  <c:v>851.28908200000001</c:v>
                </c:pt>
                <c:pt idx="36">
                  <c:v>864.28436899999997</c:v>
                </c:pt>
                <c:pt idx="37">
                  <c:v>867.00756799999999</c:v>
                </c:pt>
                <c:pt idx="38">
                  <c:v>841.26900000000001</c:v>
                </c:pt>
                <c:pt idx="39">
                  <c:v>893.97743300000002</c:v>
                </c:pt>
                <c:pt idx="40">
                  <c:v>871.32609400000001</c:v>
                </c:pt>
                <c:pt idx="41">
                  <c:v>854.65713700000003</c:v>
                </c:pt>
                <c:pt idx="42">
                  <c:v>840.74105700000007</c:v>
                </c:pt>
                <c:pt idx="43">
                  <c:v>856.45545900000002</c:v>
                </c:pt>
                <c:pt idx="44">
                  <c:v>838.09157699999992</c:v>
                </c:pt>
                <c:pt idx="45">
                  <c:v>831.70848799999999</c:v>
                </c:pt>
                <c:pt idx="46">
                  <c:v>808.34653600000001</c:v>
                </c:pt>
                <c:pt idx="47">
                  <c:v>858.02244599999995</c:v>
                </c:pt>
                <c:pt idx="48">
                  <c:v>829.27777700000001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23-4628-861F-405EAEAC2DD0}"/>
            </c:ext>
          </c:extLst>
        </c:ser>
        <c:ser>
          <c:idx val="1"/>
          <c:order val="1"/>
          <c:tx>
            <c:strRef>
              <c:f>'Figure 1'!$D$52</c:f>
              <c:strCache>
                <c:ptCount val="1"/>
                <c:pt idx="0">
                  <c:v>Inwards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6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2722435608615896E-2"/>
                  <c:y val="1.750977859091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3-4628-861F-405EAEAC2DD0}"/>
                </c:ext>
              </c:extLst>
            </c:dLbl>
            <c:dLbl>
              <c:idx val="4"/>
              <c:layout>
                <c:manualLayout>
                  <c:x val="-2.5685630668886201E-2"/>
                  <c:y val="1.9262579003981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3-4628-861F-405EAEAC2DD0}"/>
                </c:ext>
              </c:extLst>
            </c:dLbl>
            <c:dLbl>
              <c:idx val="8"/>
              <c:layout>
                <c:manualLayout>
                  <c:x val="-2.4695951629650791E-2"/>
                  <c:y val="1.9258860359386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23-4628-861F-405EAEAC2DD0}"/>
                </c:ext>
              </c:extLst>
            </c:dLbl>
            <c:dLbl>
              <c:idx val="12"/>
              <c:layout>
                <c:manualLayout>
                  <c:x val="-2.4697117787198949E-2"/>
                  <c:y val="2.100800059498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3-4628-861F-405EAEAC2DD0}"/>
                </c:ext>
              </c:extLst>
            </c:dLbl>
            <c:dLbl>
              <c:idx val="16"/>
              <c:layout>
                <c:manualLayout>
                  <c:x val="-2.3708606748709744E-2"/>
                  <c:y val="-1.572202049717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23-4628-861F-405EAEAC2DD0}"/>
                </c:ext>
              </c:extLst>
            </c:dLbl>
            <c:dLbl>
              <c:idx val="20"/>
              <c:layout>
                <c:manualLayout>
                  <c:x val="-2.3709772906348674E-2"/>
                  <c:y val="-1.0476526531572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23-4628-861F-405EAEAC2DD0}"/>
                </c:ext>
              </c:extLst>
            </c:dLbl>
            <c:dLbl>
              <c:idx val="24"/>
              <c:layout>
                <c:manualLayout>
                  <c:x val="-2.4697741657988583E-2"/>
                  <c:y val="-1.5723948683792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23-4628-861F-405EAEAC2DD0}"/>
                </c:ext>
              </c:extLst>
            </c:dLbl>
            <c:dLbl>
              <c:idx val="28"/>
              <c:layout>
                <c:manualLayout>
                  <c:x val="-2.1735077614781849E-2"/>
                  <c:y val="-1.9222230118605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23-4628-861F-405EAEAC2DD0}"/>
                </c:ext>
              </c:extLst>
            </c:dLbl>
            <c:dLbl>
              <c:idx val="32"/>
              <c:layout>
                <c:manualLayout>
                  <c:x val="-2.3710394857089326E-2"/>
                  <c:y val="1.750793448793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23-4628-861F-405EAEAC2DD0}"/>
                </c:ext>
              </c:extLst>
            </c:dLbl>
            <c:dLbl>
              <c:idx val="36"/>
              <c:layout>
                <c:manualLayout>
                  <c:x val="-2.4696575500349652E-2"/>
                  <c:y val="-1.7473089401199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23-4628-861F-405EAEAC2DD0}"/>
                </c:ext>
              </c:extLst>
            </c:dLbl>
            <c:dLbl>
              <c:idx val="40"/>
              <c:layout>
                <c:manualLayout>
                  <c:x val="-2.17357012552911E-2"/>
                  <c:y val="-1.5723948683792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23-4628-861F-405EAEAC2DD0}"/>
                </c:ext>
              </c:extLst>
            </c:dLbl>
            <c:dLbl>
              <c:idx val="44"/>
              <c:layout>
                <c:manualLayout>
                  <c:x val="-2.4696536628428356E-2"/>
                  <c:y val="1.9258934528147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159128572445905E-2"/>
                      <c:h val="2.33423453078280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0223-4628-861F-405EAEAC2DD0}"/>
                </c:ext>
              </c:extLst>
            </c:dLbl>
            <c:dLbl>
              <c:idx val="48"/>
              <c:layout>
                <c:manualLayout>
                  <c:x val="-1.3831639191476539E-2"/>
                  <c:y val="1.576250807427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23-4628-861F-405EAEAC2D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1'!$A$58:$B$106</c:f>
              <c:multiLvlStrCache>
                <c:ptCount val="49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  <c:pt idx="22">
                    <c:v>Q1</c:v>
                  </c:pt>
                  <c:pt idx="23">
                    <c:v>Q2</c:v>
                  </c:pt>
                  <c:pt idx="24">
                    <c:v>Q3</c:v>
                  </c:pt>
                  <c:pt idx="25">
                    <c:v>Q4</c:v>
                  </c:pt>
                  <c:pt idx="26">
                    <c:v>Q1</c:v>
                  </c:pt>
                  <c:pt idx="27">
                    <c:v>Q2</c:v>
                  </c:pt>
                  <c:pt idx="28">
                    <c:v>Q3</c:v>
                  </c:pt>
                  <c:pt idx="29">
                    <c:v>Q4</c:v>
                  </c:pt>
                  <c:pt idx="30">
                    <c:v>Q1</c:v>
                  </c:pt>
                  <c:pt idx="31">
                    <c:v>Q2</c:v>
                  </c:pt>
                  <c:pt idx="32">
                    <c:v>Q3</c:v>
                  </c:pt>
                  <c:pt idx="33">
                    <c:v>Q4</c:v>
                  </c:pt>
                  <c:pt idx="34">
                    <c:v>Q1</c:v>
                  </c:pt>
                  <c:pt idx="35">
                    <c:v>Q2</c:v>
                  </c:pt>
                  <c:pt idx="36">
                    <c:v>Q3</c:v>
                  </c:pt>
                  <c:pt idx="37">
                    <c:v>Q4</c:v>
                  </c:pt>
                  <c:pt idx="38">
                    <c:v>Q1</c:v>
                  </c:pt>
                  <c:pt idx="39">
                    <c:v>Q2</c:v>
                  </c:pt>
                  <c:pt idx="40">
                    <c:v>Q3</c:v>
                  </c:pt>
                  <c:pt idx="41">
                    <c:v>Q4</c:v>
                  </c:pt>
                  <c:pt idx="42">
                    <c:v>Q1</c:v>
                  </c:pt>
                  <c:pt idx="43">
                    <c:v>Q2</c:v>
                  </c:pt>
                  <c:pt idx="44">
                    <c:v>Q3</c:v>
                  </c:pt>
                  <c:pt idx="45">
                    <c:v>Q4</c:v>
                  </c:pt>
                  <c:pt idx="46">
                    <c:v>Q1</c:v>
                  </c:pt>
                  <c:pt idx="47">
                    <c:v>Q2</c:v>
                  </c:pt>
                  <c:pt idx="48">
                    <c:v>Q3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6">
                    <c:v>2014</c:v>
                  </c:pt>
                  <c:pt idx="10">
                    <c:v>2015</c:v>
                  </c:pt>
                  <c:pt idx="14">
                    <c:v>2016</c:v>
                  </c:pt>
                  <c:pt idx="18">
                    <c:v>2017</c:v>
                  </c:pt>
                  <c:pt idx="22">
                    <c:v>2018</c:v>
                  </c:pt>
                  <c:pt idx="26">
                    <c:v>2019</c:v>
                  </c:pt>
                  <c:pt idx="30">
                    <c:v>2020</c:v>
                  </c:pt>
                  <c:pt idx="34">
                    <c:v>2021</c:v>
                  </c:pt>
                  <c:pt idx="38">
                    <c:v>2022</c:v>
                  </c:pt>
                  <c:pt idx="42">
                    <c:v>2023</c:v>
                  </c:pt>
                  <c:pt idx="46">
                    <c:v>2024</c:v>
                  </c:pt>
                </c:lvl>
              </c:multiLvlStrCache>
            </c:multiLvlStrRef>
          </c:cat>
          <c:val>
            <c:numRef>
              <c:f>'Figure 1'!$D$58:$D$106</c:f>
              <c:numCache>
                <c:formatCode>#,##0.0</c:formatCode>
                <c:ptCount val="49"/>
                <c:pt idx="0">
                  <c:v>474.16196891956156</c:v>
                </c:pt>
                <c:pt idx="1">
                  <c:v>465.90035640346906</c:v>
                </c:pt>
                <c:pt idx="2">
                  <c:v>466.92190699999998</c:v>
                </c:pt>
                <c:pt idx="3">
                  <c:v>473.34233399999999</c:v>
                </c:pt>
                <c:pt idx="4">
                  <c:v>471.341612</c:v>
                </c:pt>
                <c:pt idx="5">
                  <c:v>465.88092499999999</c:v>
                </c:pt>
                <c:pt idx="6">
                  <c:v>464.28063800000001</c:v>
                </c:pt>
                <c:pt idx="7">
                  <c:v>480.31899900000002</c:v>
                </c:pt>
                <c:pt idx="8">
                  <c:v>482.07158500000003</c:v>
                </c:pt>
                <c:pt idx="9">
                  <c:v>481.527672</c:v>
                </c:pt>
                <c:pt idx="10">
                  <c:v>480.51136300000002</c:v>
                </c:pt>
                <c:pt idx="11">
                  <c:v>484.42683099999999</c:v>
                </c:pt>
                <c:pt idx="12">
                  <c:v>488.729963</c:v>
                </c:pt>
                <c:pt idx="13">
                  <c:v>482.53713900000002</c:v>
                </c:pt>
                <c:pt idx="14">
                  <c:v>480.69910472999982</c:v>
                </c:pt>
                <c:pt idx="15">
                  <c:v>485.56804883999962</c:v>
                </c:pt>
                <c:pt idx="16">
                  <c:v>494.27091883600025</c:v>
                </c:pt>
                <c:pt idx="17">
                  <c:v>492.2509446919999</c:v>
                </c:pt>
                <c:pt idx="18">
                  <c:v>495.28617565499985</c:v>
                </c:pt>
                <c:pt idx="19">
                  <c:v>506.28162425500022</c:v>
                </c:pt>
                <c:pt idx="20">
                  <c:v>513.2583121920004</c:v>
                </c:pt>
                <c:pt idx="21">
                  <c:v>512.36226813499968</c:v>
                </c:pt>
                <c:pt idx="22">
                  <c:v>508.79208587496584</c:v>
                </c:pt>
                <c:pt idx="23">
                  <c:v>521.06222016938989</c:v>
                </c:pt>
                <c:pt idx="24">
                  <c:v>528.82885077071614</c:v>
                </c:pt>
                <c:pt idx="25">
                  <c:v>536.42223113676368</c:v>
                </c:pt>
                <c:pt idx="26">
                  <c:v>534.39935800000001</c:v>
                </c:pt>
                <c:pt idx="27">
                  <c:v>545.79096900000002</c:v>
                </c:pt>
                <c:pt idx="28">
                  <c:v>525.42515600000002</c:v>
                </c:pt>
                <c:pt idx="29">
                  <c:v>513.37246400000004</c:v>
                </c:pt>
                <c:pt idx="30">
                  <c:v>498.68402500000002</c:v>
                </c:pt>
                <c:pt idx="31">
                  <c:v>471.27876500000002</c:v>
                </c:pt>
                <c:pt idx="32">
                  <c:v>475.44236799999999</c:v>
                </c:pt>
                <c:pt idx="33">
                  <c:v>483.24164400000001</c:v>
                </c:pt>
                <c:pt idx="34">
                  <c:v>482.88010400000002</c:v>
                </c:pt>
                <c:pt idx="35">
                  <c:v>510.34263199999998</c:v>
                </c:pt>
                <c:pt idx="36">
                  <c:v>520.51661200000001</c:v>
                </c:pt>
                <c:pt idx="37">
                  <c:v>523.00483199999996</c:v>
                </c:pt>
                <c:pt idx="38">
                  <c:v>518.37424199999998</c:v>
                </c:pt>
                <c:pt idx="39">
                  <c:v>555.73208199999999</c:v>
                </c:pt>
                <c:pt idx="40">
                  <c:v>540.86756100000002</c:v>
                </c:pt>
                <c:pt idx="41">
                  <c:v>531.46841800000004</c:v>
                </c:pt>
                <c:pt idx="42">
                  <c:v>522.62034000000006</c:v>
                </c:pt>
                <c:pt idx="43">
                  <c:v>530.15151200000003</c:v>
                </c:pt>
                <c:pt idx="44">
                  <c:v>516.071957</c:v>
                </c:pt>
                <c:pt idx="45">
                  <c:v>506.78093100000001</c:v>
                </c:pt>
                <c:pt idx="46">
                  <c:v>493.62701800000002</c:v>
                </c:pt>
                <c:pt idx="47">
                  <c:v>529.34866699999998</c:v>
                </c:pt>
                <c:pt idx="48">
                  <c:v>513.12973399999998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23-4628-861F-405EAEAC2DD0}"/>
            </c:ext>
          </c:extLst>
        </c:ser>
        <c:ser>
          <c:idx val="2"/>
          <c:order val="2"/>
          <c:tx>
            <c:strRef>
              <c:f>'Figure 1'!$E$52</c:f>
              <c:strCache>
                <c:ptCount val="1"/>
                <c:pt idx="0">
                  <c:v>Outwards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2721881898551281E-2"/>
                  <c:y val="1.92588656643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23-4628-861F-405EAEAC2DD0}"/>
                </c:ext>
              </c:extLst>
            </c:dLbl>
            <c:dLbl>
              <c:idx val="4"/>
              <c:layout>
                <c:manualLayout>
                  <c:x val="-2.4696575500349652E-2"/>
                  <c:y val="1.7506144028929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23-4628-861F-405EAEAC2DD0}"/>
                </c:ext>
              </c:extLst>
            </c:dLbl>
            <c:dLbl>
              <c:idx val="8"/>
              <c:layout>
                <c:manualLayout>
                  <c:x val="-2.3708606748709744E-2"/>
                  <c:y val="1.75097249469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23-4628-861F-405EAEAC2DD0}"/>
                </c:ext>
              </c:extLst>
            </c:dLbl>
            <c:dLbl>
              <c:idx val="12"/>
              <c:layout>
                <c:manualLayout>
                  <c:x val="-2.2721881898551281E-2"/>
                  <c:y val="1.75097249469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23-4628-861F-405EAEAC2DD0}"/>
                </c:ext>
              </c:extLst>
            </c:dLbl>
            <c:dLbl>
              <c:idx val="16"/>
              <c:layout>
                <c:manualLayout>
                  <c:x val="-2.2721881898551281E-2"/>
                  <c:y val="1.75079344879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23-4628-861F-405EAEAC2DD0}"/>
                </c:ext>
              </c:extLst>
            </c:dLbl>
            <c:dLbl>
              <c:idx val="20"/>
              <c:layout>
                <c:manualLayout>
                  <c:x val="-2.469774165798851E-2"/>
                  <c:y val="2.2757147099153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23-4628-861F-405EAEAC2DD0}"/>
                </c:ext>
              </c:extLst>
            </c:dLbl>
            <c:dLbl>
              <c:idx val="24"/>
              <c:layout>
                <c:manualLayout>
                  <c:x val="-2.5682756143609983E-2"/>
                  <c:y val="2.1008006381746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23-4628-861F-405EAEAC2DD0}"/>
                </c:ext>
              </c:extLst>
            </c:dLbl>
            <c:dLbl>
              <c:idx val="28"/>
              <c:layout>
                <c:manualLayout>
                  <c:x val="-2.5683300350508188E-2"/>
                  <c:y val="1.92588656643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23-4628-861F-405EAEAC2DD0}"/>
                </c:ext>
              </c:extLst>
            </c:dLbl>
            <c:dLbl>
              <c:idx val="32"/>
              <c:layout>
                <c:manualLayout>
                  <c:x val="-2.4695953549608927E-2"/>
                  <c:y val="1.575879377052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23-4628-861F-405EAEAC2DD0}"/>
                </c:ext>
              </c:extLst>
            </c:dLbl>
            <c:dLbl>
              <c:idx val="36"/>
              <c:layout>
                <c:manualLayout>
                  <c:x val="-2.4696575500349652E-2"/>
                  <c:y val="1.925707520533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23-4628-861F-405EAEAC2DD0}"/>
                </c:ext>
              </c:extLst>
            </c:dLbl>
            <c:dLbl>
              <c:idx val="40"/>
              <c:layout>
                <c:manualLayout>
                  <c:x val="-2.4696575500349652E-2"/>
                  <c:y val="1.92588656643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23-4628-861F-405EAEAC2DD0}"/>
                </c:ext>
              </c:extLst>
            </c:dLbl>
            <c:dLbl>
              <c:idx val="44"/>
              <c:layout>
                <c:manualLayout>
                  <c:x val="-2.3710939063987458E-2"/>
                  <c:y val="1.92588656643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23-4628-861F-405EAEAC2DD0}"/>
                </c:ext>
              </c:extLst>
            </c:dLbl>
            <c:dLbl>
              <c:idx val="48"/>
              <c:layout>
                <c:manualLayout>
                  <c:x val="-1.580812197697927E-2"/>
                  <c:y val="1.7511653133551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23-4628-861F-405EAEAC2D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1'!$A$58:$B$106</c:f>
              <c:multiLvlStrCache>
                <c:ptCount val="49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  <c:pt idx="22">
                    <c:v>Q1</c:v>
                  </c:pt>
                  <c:pt idx="23">
                    <c:v>Q2</c:v>
                  </c:pt>
                  <c:pt idx="24">
                    <c:v>Q3</c:v>
                  </c:pt>
                  <c:pt idx="25">
                    <c:v>Q4</c:v>
                  </c:pt>
                  <c:pt idx="26">
                    <c:v>Q1</c:v>
                  </c:pt>
                  <c:pt idx="27">
                    <c:v>Q2</c:v>
                  </c:pt>
                  <c:pt idx="28">
                    <c:v>Q3</c:v>
                  </c:pt>
                  <c:pt idx="29">
                    <c:v>Q4</c:v>
                  </c:pt>
                  <c:pt idx="30">
                    <c:v>Q1</c:v>
                  </c:pt>
                  <c:pt idx="31">
                    <c:v>Q2</c:v>
                  </c:pt>
                  <c:pt idx="32">
                    <c:v>Q3</c:v>
                  </c:pt>
                  <c:pt idx="33">
                    <c:v>Q4</c:v>
                  </c:pt>
                  <c:pt idx="34">
                    <c:v>Q1</c:v>
                  </c:pt>
                  <c:pt idx="35">
                    <c:v>Q2</c:v>
                  </c:pt>
                  <c:pt idx="36">
                    <c:v>Q3</c:v>
                  </c:pt>
                  <c:pt idx="37">
                    <c:v>Q4</c:v>
                  </c:pt>
                  <c:pt idx="38">
                    <c:v>Q1</c:v>
                  </c:pt>
                  <c:pt idx="39">
                    <c:v>Q2</c:v>
                  </c:pt>
                  <c:pt idx="40">
                    <c:v>Q3</c:v>
                  </c:pt>
                  <c:pt idx="41">
                    <c:v>Q4</c:v>
                  </c:pt>
                  <c:pt idx="42">
                    <c:v>Q1</c:v>
                  </c:pt>
                  <c:pt idx="43">
                    <c:v>Q2</c:v>
                  </c:pt>
                  <c:pt idx="44">
                    <c:v>Q3</c:v>
                  </c:pt>
                  <c:pt idx="45">
                    <c:v>Q4</c:v>
                  </c:pt>
                  <c:pt idx="46">
                    <c:v>Q1</c:v>
                  </c:pt>
                  <c:pt idx="47">
                    <c:v>Q2</c:v>
                  </c:pt>
                  <c:pt idx="48">
                    <c:v>Q3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6">
                    <c:v>2014</c:v>
                  </c:pt>
                  <c:pt idx="10">
                    <c:v>2015</c:v>
                  </c:pt>
                  <c:pt idx="14">
                    <c:v>2016</c:v>
                  </c:pt>
                  <c:pt idx="18">
                    <c:v>2017</c:v>
                  </c:pt>
                  <c:pt idx="22">
                    <c:v>2018</c:v>
                  </c:pt>
                  <c:pt idx="26">
                    <c:v>2019</c:v>
                  </c:pt>
                  <c:pt idx="30">
                    <c:v>2020</c:v>
                  </c:pt>
                  <c:pt idx="34">
                    <c:v>2021</c:v>
                  </c:pt>
                  <c:pt idx="38">
                    <c:v>2022</c:v>
                  </c:pt>
                  <c:pt idx="42">
                    <c:v>2023</c:v>
                  </c:pt>
                  <c:pt idx="46">
                    <c:v>2024</c:v>
                  </c:pt>
                </c:lvl>
              </c:multiLvlStrCache>
            </c:multiLvlStrRef>
          </c:cat>
          <c:val>
            <c:numRef>
              <c:f>'Figure 1'!$E$58:$E$106</c:f>
              <c:numCache>
                <c:formatCode>#,##0.0</c:formatCode>
                <c:ptCount val="49"/>
                <c:pt idx="0">
                  <c:v>314.40435381505733</c:v>
                </c:pt>
                <c:pt idx="1">
                  <c:v>310.9079964121533</c:v>
                </c:pt>
                <c:pt idx="2">
                  <c:v>313.43770024999998</c:v>
                </c:pt>
                <c:pt idx="3">
                  <c:v>326.81987924999999</c:v>
                </c:pt>
                <c:pt idx="4">
                  <c:v>319.14083625000001</c:v>
                </c:pt>
                <c:pt idx="5">
                  <c:v>315.94471625</c:v>
                </c:pt>
                <c:pt idx="6">
                  <c:v>322.154854</c:v>
                </c:pt>
                <c:pt idx="7">
                  <c:v>329.18744400000003</c:v>
                </c:pt>
                <c:pt idx="8">
                  <c:v>326.16342200000003</c:v>
                </c:pt>
                <c:pt idx="9">
                  <c:v>332.59573899999998</c:v>
                </c:pt>
                <c:pt idx="10">
                  <c:v>331.53324199999997</c:v>
                </c:pt>
                <c:pt idx="11">
                  <c:v>346.87473799999998</c:v>
                </c:pt>
                <c:pt idx="12">
                  <c:v>330.961522</c:v>
                </c:pt>
                <c:pt idx="13">
                  <c:v>332.569523</c:v>
                </c:pt>
                <c:pt idx="14">
                  <c:v>330.20241379300001</c:v>
                </c:pt>
                <c:pt idx="15">
                  <c:v>346.2968796589995</c:v>
                </c:pt>
                <c:pt idx="16">
                  <c:v>340.2284676889999</c:v>
                </c:pt>
                <c:pt idx="17">
                  <c:v>339.91065955400046</c:v>
                </c:pt>
                <c:pt idx="18">
                  <c:v>336.77328721699973</c:v>
                </c:pt>
                <c:pt idx="19">
                  <c:v>346.85400721099984</c:v>
                </c:pt>
                <c:pt idx="20">
                  <c:v>352.24811812099995</c:v>
                </c:pt>
                <c:pt idx="21">
                  <c:v>351.81785749099987</c:v>
                </c:pt>
                <c:pt idx="22">
                  <c:v>344.31242204440048</c:v>
                </c:pt>
                <c:pt idx="23">
                  <c:v>363.48744098573013</c:v>
                </c:pt>
                <c:pt idx="24">
                  <c:v>360.63815385425005</c:v>
                </c:pt>
                <c:pt idx="25">
                  <c:v>357.42220940141868</c:v>
                </c:pt>
                <c:pt idx="26">
                  <c:v>343.924576</c:v>
                </c:pt>
                <c:pt idx="27">
                  <c:v>364.07783499999999</c:v>
                </c:pt>
                <c:pt idx="28">
                  <c:v>349.41374100000002</c:v>
                </c:pt>
                <c:pt idx="29">
                  <c:v>351.50771600000002</c:v>
                </c:pt>
                <c:pt idx="30">
                  <c:v>340.04679099999998</c:v>
                </c:pt>
                <c:pt idx="31">
                  <c:v>320.62623200000002</c:v>
                </c:pt>
                <c:pt idx="32">
                  <c:v>327.22013800000002</c:v>
                </c:pt>
                <c:pt idx="33">
                  <c:v>349.26345900000001</c:v>
                </c:pt>
                <c:pt idx="34">
                  <c:v>338.49862200000001</c:v>
                </c:pt>
                <c:pt idx="35">
                  <c:v>340.94645000000003</c:v>
                </c:pt>
                <c:pt idx="36">
                  <c:v>343.76775700000002</c:v>
                </c:pt>
                <c:pt idx="37">
                  <c:v>344.00273600000003</c:v>
                </c:pt>
                <c:pt idx="38">
                  <c:v>322.89475800000002</c:v>
                </c:pt>
                <c:pt idx="39">
                  <c:v>338.24535100000003</c:v>
                </c:pt>
                <c:pt idx="40">
                  <c:v>330.45853299999999</c:v>
                </c:pt>
                <c:pt idx="41">
                  <c:v>323.18871899999999</c:v>
                </c:pt>
                <c:pt idx="42">
                  <c:v>318.12071700000001</c:v>
                </c:pt>
                <c:pt idx="43">
                  <c:v>326.30394699999999</c:v>
                </c:pt>
                <c:pt idx="44">
                  <c:v>322.01961999999997</c:v>
                </c:pt>
                <c:pt idx="45">
                  <c:v>324.92755699999998</c:v>
                </c:pt>
                <c:pt idx="46">
                  <c:v>314.71951799999999</c:v>
                </c:pt>
                <c:pt idx="47">
                  <c:v>328.67377900000002</c:v>
                </c:pt>
                <c:pt idx="48">
                  <c:v>316.14804299999997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223-4628-861F-405EAEAC2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20024"/>
        <c:axId val="584523160"/>
      </c:lineChart>
      <c:catAx>
        <c:axId val="58452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900"/>
            </a:pPr>
            <a:endParaRPr lang="en-US"/>
          </a:p>
        </c:txPr>
        <c:crossAx val="584523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523160"/>
        <c:scaling>
          <c:orientation val="minMax"/>
          <c:min val="200"/>
        </c:scaling>
        <c:delete val="0"/>
        <c:axPos val="l"/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584520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388755749813426"/>
          <c:y val="0.93381032354380511"/>
          <c:w val="0.24432785998739798"/>
          <c:h val="3.33333968763522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3593272380901"/>
          <c:y val="3.467354444953824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2.48756121457232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1-406D-BFD8-197005F0CF52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1'!$G$106</c:f>
              <c:numCache>
                <c:formatCode>_(* #,##0.0_);_(* \(#,##0.0\);_(* "-"??_);_(@_)</c:formatCode>
                <c:ptCount val="1"/>
                <c:pt idx="0">
                  <c:v>2042.8863500000002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1-406D-BFD8-197005F0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20576"/>
        <c:axId val="580921360"/>
      </c:barChart>
      <c:catAx>
        <c:axId val="580920576"/>
        <c:scaling>
          <c:orientation val="minMax"/>
        </c:scaling>
        <c:delete val="1"/>
        <c:axPos val="l"/>
        <c:majorTickMark val="out"/>
        <c:minorTickMark val="none"/>
        <c:tickLblPos val="nextTo"/>
        <c:crossAx val="580921360"/>
        <c:crosses val="autoZero"/>
        <c:auto val="1"/>
        <c:lblAlgn val="ctr"/>
        <c:lblOffset val="100"/>
        <c:noMultiLvlLbl val="0"/>
      </c:catAx>
      <c:valAx>
        <c:axId val="58092136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2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1'!$G$94</c:f>
              <c:numCache>
                <c:formatCode>_(* #,##0.0_);_(* \(#,##0.0\);_(* "-"??_);_(@_)</c:formatCode>
                <c:ptCount val="1"/>
                <c:pt idx="0">
                  <c:v>1996.9809919999998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F-42C1-A800-C3CFB84B0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44112"/>
        <c:axId val="584244896"/>
      </c:barChart>
      <c:catAx>
        <c:axId val="58424411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44896"/>
        <c:crosses val="autoZero"/>
        <c:auto val="1"/>
        <c:lblAlgn val="ctr"/>
        <c:lblOffset val="100"/>
        <c:noMultiLvlLbl val="0"/>
      </c:catAx>
      <c:valAx>
        <c:axId val="584244896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4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1'!$G$98</c:f>
              <c:numCache>
                <c:formatCode>_(* #,##0.0_);_(* \(#,##0.0\);_(* "-"??_);_(@_)</c:formatCode>
                <c:ptCount val="1"/>
                <c:pt idx="0">
                  <c:v>2137.978717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5-44CF-B1E7-ADA8DEEB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45680"/>
        <c:axId val="584241760"/>
      </c:barChart>
      <c:catAx>
        <c:axId val="58424568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41760"/>
        <c:crosses val="autoZero"/>
        <c:auto val="1"/>
        <c:lblAlgn val="ctr"/>
        <c:lblOffset val="100"/>
        <c:noMultiLvlLbl val="0"/>
      </c:catAx>
      <c:valAx>
        <c:axId val="58424176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4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34512111198121803"/>
                  <c:y val="-4.5255640919651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1-41A3-8816-47EF9EFCB559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1'!$G$66</c:f>
              <c:numCache>
                <c:formatCode>_(* #,##0.0_);_(* \(#,##0.0\);_(* "-"??_);_(@_)</c:formatCode>
                <c:ptCount val="1"/>
                <c:pt idx="0">
                  <c:v>1892.5521469999999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1-41A3-8816-47EF9EFC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7472"/>
        <c:axId val="584313944"/>
      </c:barChart>
      <c:catAx>
        <c:axId val="58431747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3944"/>
        <c:crosses val="autoZero"/>
        <c:auto val="1"/>
        <c:lblAlgn val="ctr"/>
        <c:lblOffset val="100"/>
        <c:noMultiLvlLbl val="0"/>
      </c:catAx>
      <c:valAx>
        <c:axId val="58431394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4414942082904"/>
          <c:y val="3.4671422418242712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5671639569224912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7-4380-8BF1-AC425CEAC19D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1'!$G$62</c:f>
              <c:numCache>
                <c:formatCode>_(* #,##0.0_);_(* \(#,##0.0\);_(* "-"??_);_(@_)</c:formatCode>
                <c:ptCount val="1"/>
                <c:pt idx="0">
                  <c:v>1877.506209403469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7-4380-8BF1-AC425CEA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5120"/>
        <c:axId val="584516888"/>
      </c:barChart>
      <c:catAx>
        <c:axId val="58452512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16888"/>
        <c:crosses val="autoZero"/>
        <c:auto val="1"/>
        <c:lblAlgn val="ctr"/>
        <c:lblOffset val="100"/>
        <c:noMultiLvlLbl val="0"/>
      </c:catAx>
      <c:valAx>
        <c:axId val="584516888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52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9.1209524207445223E-17"/>
                  <c:y val="-0.2262782045982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1-4646-97A7-F0E02F920F12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1'!$H$106</c:f>
              <c:numCache>
                <c:formatCode>_(* #,##0.0_);_(* \(#,##0.0\);_(* "-"??_);_(@_)</c:formatCode>
                <c:ptCount val="1"/>
                <c:pt idx="0">
                  <c:v>1284.468897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1-4646-97A7-F0E02F92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54544"/>
        <c:axId val="583352584"/>
      </c:barChart>
      <c:catAx>
        <c:axId val="583354544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52584"/>
        <c:crosses val="autoZero"/>
        <c:auto val="1"/>
        <c:lblAlgn val="ctr"/>
        <c:lblOffset val="100"/>
        <c:noMultiLvlLbl val="0"/>
      </c:catAx>
      <c:valAx>
        <c:axId val="5833525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5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1'!$H$102</c:f>
              <c:numCache>
                <c:formatCode>_(* #,##0.0_);_(* \(#,##0.0\);_(* "-"??_);_(@_)</c:formatCode>
                <c:ptCount val="1"/>
                <c:pt idx="0">
                  <c:v>1289.6330029999999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43BE-AC0C-219DD640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55720"/>
        <c:axId val="583352192"/>
      </c:barChart>
      <c:catAx>
        <c:axId val="583355720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52192"/>
        <c:crosses val="autoZero"/>
        <c:auto val="1"/>
        <c:lblAlgn val="ctr"/>
        <c:lblOffset val="100"/>
        <c:noMultiLvlLbl val="0"/>
      </c:catAx>
      <c:valAx>
        <c:axId val="583352192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55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6865661117381168"/>
                  <c:y val="-4.4694860794864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2-4201-B884-A72C776B2E12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1'!$H$86</c:f>
              <c:numCache>
                <c:formatCode>_(* #,##0.0_);_(* \(#,##0.0\);_(* "-"??_);_(@_)</c:formatCode>
                <c:ptCount val="1"/>
                <c:pt idx="0">
                  <c:v>1414.8383614014188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2-4201-B884-A72C776B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48664"/>
        <c:axId val="583353760"/>
      </c:barChart>
      <c:catAx>
        <c:axId val="583348664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53760"/>
        <c:crosses val="autoZero"/>
        <c:auto val="1"/>
        <c:lblAlgn val="ctr"/>
        <c:lblOffset val="100"/>
        <c:noMultiLvlLbl val="0"/>
      </c:catAx>
      <c:valAx>
        <c:axId val="58335376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48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795910446871"/>
          <c:y val="3.4673009489713344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1'!$H$98</c:f>
              <c:numCache>
                <c:formatCode>_(* #,##0.0_);_(* \(#,##0.0\);_(* "-"??_);_(@_)</c:formatCode>
                <c:ptCount val="1"/>
                <c:pt idx="0">
                  <c:v>1335.6013780000001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1-42E4-8718-3AE77A54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45288"/>
        <c:axId val="584241368"/>
      </c:barChart>
      <c:catAx>
        <c:axId val="5842452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41368"/>
        <c:crosses val="autoZero"/>
        <c:auto val="1"/>
        <c:lblAlgn val="ctr"/>
        <c:lblOffset val="100"/>
        <c:noMultiLvlLbl val="0"/>
      </c:catAx>
      <c:valAx>
        <c:axId val="584241368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4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1'!$H$90</c:f>
              <c:numCache>
                <c:formatCode>_(* #,##0.0_);_(* \(#,##0.0\);_(* "-"??_);_(@_)</c:formatCode>
                <c:ptCount val="1"/>
                <c:pt idx="0">
                  <c:v>1339.400877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7-4907-89EF-8CEF487D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51016"/>
        <c:axId val="584240584"/>
      </c:barChart>
      <c:catAx>
        <c:axId val="583351016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40584"/>
        <c:crosses val="autoZero"/>
        <c:auto val="1"/>
        <c:lblAlgn val="ctr"/>
        <c:lblOffset val="100"/>
        <c:noMultiLvlLbl val="0"/>
      </c:catAx>
      <c:valAx>
        <c:axId val="5842405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51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1'!$H$94</c:f>
              <c:numCache>
                <c:formatCode>_(* #,##0.0_);_(* \(#,##0.0\);_(* "-"??_);_(@_)</c:formatCode>
                <c:ptCount val="1"/>
                <c:pt idx="0">
                  <c:v>1372.4762880000003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7-4447-A141-1E339E8A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42936"/>
        <c:axId val="584238232"/>
      </c:barChart>
      <c:catAx>
        <c:axId val="5842429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38232"/>
        <c:crosses val="autoZero"/>
        <c:auto val="1"/>
        <c:lblAlgn val="ctr"/>
        <c:lblOffset val="100"/>
        <c:noMultiLvlLbl val="0"/>
      </c:catAx>
      <c:valAx>
        <c:axId val="584238232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4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213185099842"/>
          <c:y val="3.467172441788037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096760982674668"/>
                  <c:y val="-4.44886606461014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1-4B56-9F25-82ADFD7AC506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1'!$H$62</c:f>
              <c:numCache>
                <c:formatCode>_(* #,##0.0_);_(* \(#,##0.0\);_(* "-"??_);_(@_)</c:formatCode>
                <c:ptCount val="1"/>
                <c:pt idx="0">
                  <c:v>1270.3064121621533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1-4B56-9F25-82ADFD7A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19240"/>
        <c:axId val="584517280"/>
      </c:barChart>
      <c:catAx>
        <c:axId val="58451924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17280"/>
        <c:crosses val="autoZero"/>
        <c:auto val="1"/>
        <c:lblAlgn val="ctr"/>
        <c:lblOffset val="100"/>
        <c:noMultiLvlLbl val="0"/>
      </c:catAx>
      <c:valAx>
        <c:axId val="58451728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519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13466979700893761"/>
                  <c:y val="0.138101132590132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3-4F30-8C95-919BB50493EE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1'!$F$94</c:f>
              <c:numCache>
                <c:formatCode>_(* #,##0.0_);_(* \(#,##0.0\);_(* "-"??_);_(@_)</c:formatCode>
                <c:ptCount val="1"/>
                <c:pt idx="0">
                  <c:v>3369.4572799999996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3-4F30-8C95-919BB504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23240"/>
        <c:axId val="356923632"/>
      </c:barChart>
      <c:catAx>
        <c:axId val="356923240"/>
        <c:scaling>
          <c:orientation val="minMax"/>
        </c:scaling>
        <c:delete val="1"/>
        <c:axPos val="l"/>
        <c:majorTickMark val="out"/>
        <c:minorTickMark val="none"/>
        <c:tickLblPos val="nextTo"/>
        <c:crossAx val="356923632"/>
        <c:crosses val="autoZero"/>
        <c:auto val="1"/>
        <c:lblAlgn val="ctr"/>
        <c:lblOffset val="100"/>
        <c:noMultiLvlLbl val="0"/>
      </c:catAx>
      <c:valAx>
        <c:axId val="356923632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356923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2317422666905E-2"/>
          <c:y val="0.32143557816812063"/>
          <c:w val="0.38876364479356001"/>
          <c:h val="0.401794472710150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8357557256545773"/>
                  <c:y val="-0.11306220435914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D-4918-8939-B5F9763CDECB}"/>
                </c:ext>
              </c:extLst>
            </c:dLbl>
            <c:numFmt formatCode="\+0.0%;\-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1'!$C$107</c:f>
              <c:numCache>
                <c:formatCode>0.0%</c:formatCode>
                <c:ptCount val="1"/>
                <c:pt idx="0">
                  <c:v>-3.3501068805372403E-2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D-4918-8939-B5F9763CD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26376"/>
        <c:axId val="356926768"/>
      </c:barChart>
      <c:catAx>
        <c:axId val="356926376"/>
        <c:scaling>
          <c:orientation val="minMax"/>
        </c:scaling>
        <c:delete val="1"/>
        <c:axPos val="l"/>
        <c:majorTickMark val="out"/>
        <c:minorTickMark val="none"/>
        <c:tickLblPos val="nextTo"/>
        <c:crossAx val="356926768"/>
        <c:crosses val="autoZero"/>
        <c:auto val="1"/>
        <c:lblAlgn val="ctr"/>
        <c:lblOffset val="100"/>
        <c:noMultiLvlLbl val="0"/>
      </c:catAx>
      <c:valAx>
        <c:axId val="35692676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56926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36232758719915292"/>
                  <c:y val="-0.12078509772222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E-447F-8A64-C72624EF82D7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1'!$F$70</c:f>
              <c:numCache>
                <c:formatCode>_(* #,##0.0_);_(* \(#,##0.0\);_(* "-"??_);_(@_)</c:formatCode>
                <c:ptCount val="1"/>
                <c:pt idx="0">
                  <c:v>3277.1610700000001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E-447F-8A64-C72624EF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24104"/>
        <c:axId val="580924496"/>
      </c:barChart>
      <c:catAx>
        <c:axId val="580924104"/>
        <c:scaling>
          <c:orientation val="minMax"/>
        </c:scaling>
        <c:delete val="1"/>
        <c:axPos val="l"/>
        <c:majorTickMark val="out"/>
        <c:minorTickMark val="none"/>
        <c:tickLblPos val="nextTo"/>
        <c:crossAx val="580924496"/>
        <c:crosses val="autoZero"/>
        <c:auto val="1"/>
        <c:lblAlgn val="ctr"/>
        <c:lblOffset val="100"/>
        <c:noMultiLvlLbl val="0"/>
      </c:catAx>
      <c:valAx>
        <c:axId val="580924496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2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796734990081316"/>
                  <c:y val="0.103975535168195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D-4E70-AEDF-163555DAAC8A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1'!$F$86</c:f>
              <c:numCache>
                <c:formatCode>_(* #,##0.0_);_(* \(#,##0.0\);_(* "-"??_);_(@_)</c:formatCode>
                <c:ptCount val="1"/>
                <c:pt idx="0">
                  <c:v>3556.8760755381822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E70-AEDF-163555DA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18224"/>
        <c:axId val="580917832"/>
      </c:barChart>
      <c:catAx>
        <c:axId val="580918224"/>
        <c:scaling>
          <c:orientation val="minMax"/>
        </c:scaling>
        <c:delete val="1"/>
        <c:axPos val="l"/>
        <c:majorTickMark val="out"/>
        <c:minorTickMark val="none"/>
        <c:tickLblPos val="nextTo"/>
        <c:crossAx val="580917832"/>
        <c:crosses val="autoZero"/>
        <c:auto val="1"/>
        <c:lblAlgn val="ctr"/>
        <c:lblOffset val="100"/>
        <c:noMultiLvlLbl val="0"/>
      </c:catAx>
      <c:valAx>
        <c:axId val="580917832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3323894127230149"/>
                  <c:y val="-0.161244072680477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F-47CD-8251-C245D192557A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1'!$F$82</c:f>
              <c:numCache>
                <c:formatCode>_(* #,##0.0_);_(* \(#,##0.0\);_(* "-"??_);_(@_)</c:formatCode>
                <c:ptCount val="1"/>
                <c:pt idx="0">
                  <c:v>3491.301299325452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F-47CD-8251-C245D1925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21752"/>
        <c:axId val="580922144"/>
      </c:barChart>
      <c:catAx>
        <c:axId val="580921752"/>
        <c:scaling>
          <c:orientation val="minMax"/>
        </c:scaling>
        <c:delete val="1"/>
        <c:axPos val="l"/>
        <c:majorTickMark val="out"/>
        <c:minorTickMark val="none"/>
        <c:tickLblPos val="nextTo"/>
        <c:crossAx val="580922144"/>
        <c:crosses val="autoZero"/>
        <c:auto val="1"/>
        <c:lblAlgn val="ctr"/>
        <c:lblOffset val="100"/>
        <c:noMultiLvlLbl val="0"/>
      </c:catAx>
      <c:valAx>
        <c:axId val="580922144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092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8.1799591002044997E-3"/>
                  <c:y val="-0.246328375619714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9-4A95-A567-011F3F62D58D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1'!$F$106</c:f>
              <c:numCache>
                <c:formatCode>_(* #,##0.0_);_(* \(#,##0.0\);_(* "-"??_);_(@_)</c:formatCode>
                <c:ptCount val="1"/>
                <c:pt idx="0">
                  <c:v>3327.3552470000004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9-4A95-A567-011F3F62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45144"/>
        <c:axId val="581047496"/>
      </c:barChart>
      <c:catAx>
        <c:axId val="581045144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7496"/>
        <c:crosses val="autoZero"/>
        <c:auto val="1"/>
        <c:lblAlgn val="ctr"/>
        <c:lblOffset val="100"/>
        <c:noMultiLvlLbl val="0"/>
      </c:catAx>
      <c:valAx>
        <c:axId val="581047496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4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9.5986345265124062E-2"/>
                  <c:y val="-5.7245475894460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9-45FA-94FD-4FC97ED31FC3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1'!$F$98</c:f>
              <c:numCache>
                <c:formatCode>_(* #,##0.0_);_(* \(#,##0.0\);_(* "-"??_);_(@_)</c:formatCode>
                <c:ptCount val="1"/>
                <c:pt idx="0">
                  <c:v>3473.5800950000003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9-45FA-94FD-4FC97ED31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049848"/>
        <c:axId val="581046320"/>
      </c:barChart>
      <c:catAx>
        <c:axId val="581049848"/>
        <c:scaling>
          <c:orientation val="minMax"/>
        </c:scaling>
        <c:delete val="1"/>
        <c:axPos val="l"/>
        <c:majorTickMark val="out"/>
        <c:minorTickMark val="none"/>
        <c:tickLblPos val="nextTo"/>
        <c:crossAx val="581046320"/>
        <c:crosses val="autoZero"/>
        <c:auto val="1"/>
        <c:lblAlgn val="ctr"/>
        <c:lblOffset val="100"/>
        <c:noMultiLvlLbl val="0"/>
      </c:catAx>
      <c:valAx>
        <c:axId val="581046320"/>
        <c:scaling>
          <c:orientation val="minMax"/>
          <c:min val="3000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1049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1'!$G$102</c:f>
              <c:numCache>
                <c:formatCode>_(* #,##0.0_);_(* \(#,##0.0\);_(* "-"??_);_(@_)</c:formatCode>
                <c:ptCount val="1"/>
                <c:pt idx="0">
                  <c:v>2100.3122270000003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4FB-8A89-1ACA681DD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54936"/>
        <c:axId val="583355328"/>
      </c:barChart>
      <c:catAx>
        <c:axId val="5833549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55328"/>
        <c:crosses val="autoZero"/>
        <c:auto val="1"/>
        <c:lblAlgn val="ctr"/>
        <c:lblOffset val="100"/>
        <c:noMultiLvlLbl val="0"/>
      </c:catAx>
      <c:valAx>
        <c:axId val="583355328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5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1'!$G$82</c:f>
              <c:numCache>
                <c:formatCode>_(* #,##0.0_);_(* \(#,##0.0\);_(* "-"??_);_(@_)</c:formatCode>
                <c:ptCount val="1"/>
                <c:pt idx="0">
                  <c:v>2071.0454249500717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3-4DE0-8EDB-31918322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53368"/>
        <c:axId val="583351800"/>
      </c:barChart>
      <c:catAx>
        <c:axId val="583353368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51800"/>
        <c:crosses val="autoZero"/>
        <c:auto val="1"/>
        <c:lblAlgn val="ctr"/>
        <c:lblOffset val="100"/>
        <c:noMultiLvlLbl val="0"/>
      </c:catAx>
      <c:valAx>
        <c:axId val="58335180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53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1'!$G$86</c:f>
              <c:numCache>
                <c:formatCode>_(* #,##0.0_);_(* \(#,##0.0\);_(* "-"??_);_(@_)</c:formatCode>
                <c:ptCount val="1"/>
                <c:pt idx="0">
                  <c:v>2142.0377141367635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2-4738-B8FD-B32356EB7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349448"/>
        <c:axId val="583349840"/>
      </c:barChart>
      <c:catAx>
        <c:axId val="583349448"/>
        <c:scaling>
          <c:orientation val="minMax"/>
        </c:scaling>
        <c:delete val="1"/>
        <c:axPos val="l"/>
        <c:majorTickMark val="out"/>
        <c:minorTickMark val="none"/>
        <c:tickLblPos val="nextTo"/>
        <c:crossAx val="583349840"/>
        <c:crosses val="autoZero"/>
        <c:auto val="1"/>
        <c:lblAlgn val="ctr"/>
        <c:lblOffset val="100"/>
        <c:noMultiLvlLbl val="0"/>
      </c:catAx>
      <c:valAx>
        <c:axId val="58334984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3349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1'!$G$90</c:f>
              <c:numCache>
                <c:formatCode>_(* #,##0.0_);_(* \(#,##0.0\);_(* "-"??_);_(@_)</c:formatCode>
                <c:ptCount val="1"/>
                <c:pt idx="0">
                  <c:v>1958.7776220000001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A-4A83-A6A2-6D2B5D6C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39408"/>
        <c:axId val="584239016"/>
      </c:barChart>
      <c:catAx>
        <c:axId val="58423940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39016"/>
        <c:crosses val="autoZero"/>
        <c:auto val="1"/>
        <c:lblAlgn val="ctr"/>
        <c:lblOffset val="100"/>
        <c:noMultiLvlLbl val="0"/>
      </c:catAx>
      <c:valAx>
        <c:axId val="584239016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3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1'!$G$78</c:f>
              <c:numCache>
                <c:formatCode>_(* #,##0.0_);_(* \(#,##0.0\);_(* "-"??_);_(@_)</c:formatCode>
                <c:ptCount val="1"/>
                <c:pt idx="0">
                  <c:v>2007.0770567940003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9CB-A84C-0B355826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42152"/>
        <c:axId val="584242544"/>
      </c:barChart>
      <c:catAx>
        <c:axId val="58424215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242544"/>
        <c:crosses val="autoZero"/>
        <c:auto val="1"/>
        <c:lblAlgn val="ctr"/>
        <c:lblOffset val="100"/>
        <c:noMultiLvlLbl val="0"/>
      </c:catAx>
      <c:valAx>
        <c:axId val="58424254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24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5198148941066E-2"/>
          <c:y val="3.4672235129780349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5.9701469149735904E-2"/>
                  <c:y val="-4.5255640919651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F-43D3-AE7B-CEA06625740B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1'!$H$82</c:f>
              <c:numCache>
                <c:formatCode>_(* #,##0.0_);_(* \(#,##0.0\);_(* "-"??_);_(@_)</c:formatCode>
                <c:ptCount val="1"/>
                <c:pt idx="0">
                  <c:v>1420.2558743753807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F-43D3-AE7B-CEA0662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5512"/>
        <c:axId val="584318648"/>
      </c:barChart>
      <c:catAx>
        <c:axId val="58431551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8648"/>
        <c:crosses val="autoZero"/>
        <c:auto val="1"/>
        <c:lblAlgn val="ctr"/>
        <c:lblOffset val="100"/>
        <c:noMultiLvlLbl val="0"/>
      </c:catAx>
      <c:valAx>
        <c:axId val="584318648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856878655197"/>
          <c:y val="3.4673009489713344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5.9701469149735904E-2"/>
                  <c:y val="-8.897700960181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C-4BF3-848E-E33F4A405FCF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1'!$H$78</c:f>
              <c:numCache>
                <c:formatCode>_(* #,##0.0_);_(* \(#,##0.0\);_(* "-"??_);_(@_)</c:formatCode>
                <c:ptCount val="1"/>
                <c:pt idx="0">
                  <c:v>1375.7860721029999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C-4BF3-848E-E33F4A40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5904"/>
        <c:axId val="584311984"/>
      </c:barChart>
      <c:catAx>
        <c:axId val="584315904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1984"/>
        <c:crosses val="autoZero"/>
        <c:auto val="1"/>
        <c:lblAlgn val="ctr"/>
        <c:lblOffset val="100"/>
        <c:noMultiLvlLbl val="0"/>
      </c:catAx>
      <c:valAx>
        <c:axId val="5843119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4.3597905941809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D-438F-9238-34F5827C6A75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1'!$G$74</c:f>
              <c:numCache>
                <c:formatCode>_(* #,##0.0_);_(* \(#,##0.0\);_(* "-"??_);_(@_)</c:formatCode>
                <c:ptCount val="1"/>
                <c:pt idx="0">
                  <c:v>1943.0752114059997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D-438F-9238-34F5827C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6688"/>
        <c:axId val="584319432"/>
      </c:barChart>
      <c:catAx>
        <c:axId val="5843166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9432"/>
        <c:crosses val="autoZero"/>
        <c:auto val="1"/>
        <c:lblAlgn val="ctr"/>
        <c:lblOffset val="100"/>
        <c:noMultiLvlLbl val="0"/>
      </c:catAx>
      <c:valAx>
        <c:axId val="584319432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5.47263467205912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D-40B2-B729-16BDD9C00ACD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1'!$H$74</c:f>
              <c:numCache>
                <c:formatCode>_(* #,##0.0_);_(* \(#,##0.0\);_(* "-"??_);_(@_)</c:formatCode>
                <c:ptCount val="1"/>
                <c:pt idx="0">
                  <c:v>1349.2972841409994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D-40B2-B729-16BDD9C0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2376"/>
        <c:axId val="584318256"/>
      </c:barChart>
      <c:catAx>
        <c:axId val="584312376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8256"/>
        <c:crosses val="autoZero"/>
        <c:auto val="1"/>
        <c:lblAlgn val="ctr"/>
        <c:lblOffset val="100"/>
        <c:noMultiLvlLbl val="0"/>
      </c:catAx>
      <c:valAx>
        <c:axId val="584318256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2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1'!$G$70</c:f>
              <c:numCache>
                <c:formatCode>_(* #,##0.0_);_(* \(#,##0.0\);_(* "-"??_);_(@_)</c:formatCode>
                <c:ptCount val="1"/>
                <c:pt idx="0">
                  <c:v>1935.195829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6-477B-957F-ABEB5893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7080"/>
        <c:axId val="584317864"/>
      </c:barChart>
      <c:catAx>
        <c:axId val="58431708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7864"/>
        <c:crosses val="autoZero"/>
        <c:auto val="1"/>
        <c:lblAlgn val="ctr"/>
        <c:lblOffset val="100"/>
        <c:noMultiLvlLbl val="0"/>
      </c:catAx>
      <c:valAx>
        <c:axId val="58431786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213185099842"/>
          <c:y val="3.4671422418242712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7.96019588663145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3-4078-8A45-5B40401859E6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1'!$H$70</c:f>
              <c:numCache>
                <c:formatCode>_(* #,##0.0_);_(* \(#,##0.0\);_(* "-"??_);_(@_)</c:formatCode>
                <c:ptCount val="1"/>
                <c:pt idx="0">
                  <c:v>1341.9652409999999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3-4078-8A45-5B404018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4728"/>
        <c:axId val="584315120"/>
      </c:barChart>
      <c:catAx>
        <c:axId val="58431472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315120"/>
        <c:crosses val="autoZero"/>
        <c:auto val="1"/>
        <c:lblAlgn val="ctr"/>
        <c:lblOffset val="100"/>
        <c:noMultiLvlLbl val="0"/>
      </c:catAx>
      <c:valAx>
        <c:axId val="58431512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314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609143027093"/>
          <c:y val="3.4672970843183611E-2"/>
          <c:w val="0.8443803799164008"/>
          <c:h val="0.9306540583136327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1844842090920295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B-4A5B-880D-6D5FD662C9D2}"/>
                </c:ext>
              </c:extLst>
            </c:dLbl>
            <c:numFmt formatCode="_(* #,##0.0_);_(* \(#,##0.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1'!$H$66</c:f>
              <c:numCache>
                <c:formatCode>_(* #,##0.0_);_(* \(#,##0.0\);_(* "-"??_);_(@_)</c:formatCode>
                <c:ptCount val="1"/>
                <c:pt idx="0">
                  <c:v>1293.4504362499999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B-4A5B-880D-6D5FD662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4336"/>
        <c:axId val="584523944"/>
      </c:barChart>
      <c:catAx>
        <c:axId val="5845243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3944"/>
        <c:crosses val="autoZero"/>
        <c:auto val="1"/>
        <c:lblAlgn val="ctr"/>
        <c:lblOffset val="100"/>
        <c:noMultiLvlLbl val="0"/>
      </c:catAx>
      <c:valAx>
        <c:axId val="58452394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extTo"/>
        <c:crossAx val="58452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12228640607338256"/>
                  <c:y val="-0.21626975314673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2-40FB-ADA9-42B2EB15F54B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2'!$D$32</c:f>
              <c:numCache>
                <c:formatCode>0.0%</c:formatCode>
                <c:ptCount val="1"/>
                <c:pt idx="0">
                  <c:v>2.7484931754347963E-2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2-40FB-ADA9-42B2EB15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6688"/>
        <c:axId val="584527472"/>
      </c:barChart>
      <c:catAx>
        <c:axId val="5845266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7472"/>
        <c:crosses val="autoZero"/>
        <c:auto val="1"/>
        <c:lblAlgn val="ctr"/>
        <c:lblOffset val="100"/>
        <c:noMultiLvlLbl val="0"/>
      </c:catAx>
      <c:valAx>
        <c:axId val="584527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300533591660059"/>
                  <c:y val="-0.23590730032942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B-4B3F-A66E-0DE3F90AE345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2'!$D$60</c:f>
              <c:numCache>
                <c:formatCode>0.0%</c:formatCode>
                <c:ptCount val="1"/>
                <c:pt idx="0">
                  <c:v>-1.8463420130242048E-2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B-4B3F-A66E-0DE3F90AE345}"/>
            </c:ext>
          </c:extLst>
        </c:ser>
        <c:ser>
          <c:idx val="1"/>
          <c:order val="1"/>
          <c:spPr>
            <a:noFill/>
            <a:ln w="28575">
              <a:noFill/>
            </a:ln>
          </c:spPr>
          <c:invertIfNegative val="0"/>
          <c:val>
            <c:numRef>
              <c:f>'Figure 2'!$D$56</c:f>
              <c:numCache>
                <c:formatCode>0.0%</c:formatCode>
                <c:ptCount val="1"/>
                <c:pt idx="0">
                  <c:v>-2.4077425224881654E-2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B-4B3F-A66E-0DE3F90A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3552"/>
        <c:axId val="584518456"/>
      </c:barChart>
      <c:catAx>
        <c:axId val="58452355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18456"/>
        <c:crosses val="autoZero"/>
        <c:auto val="1"/>
        <c:lblAlgn val="ctr"/>
        <c:lblOffset val="100"/>
        <c:noMultiLvlLbl val="0"/>
      </c:catAx>
      <c:valAx>
        <c:axId val="58451845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2652966204836589"/>
                  <c:y val="-9.50460573651811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E-4297-94FD-9EEE9FF83265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2'!$D$48</c:f>
              <c:numCache>
                <c:formatCode>0.0%</c:formatCode>
                <c:ptCount val="1"/>
                <c:pt idx="0">
                  <c:v>2.1611559538579073E-2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E-4297-94FD-9EEE9FF83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18848"/>
        <c:axId val="584520416"/>
      </c:barChart>
      <c:catAx>
        <c:axId val="58451884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0416"/>
        <c:crosses val="autoZero"/>
        <c:auto val="1"/>
        <c:lblAlgn val="ctr"/>
        <c:lblOffset val="100"/>
        <c:noMultiLvlLbl val="0"/>
      </c:catAx>
      <c:valAx>
        <c:axId val="58452041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1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58020852387049571"/>
                  <c:y val="-0.169268051363307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9-429B-8A44-2D1FA77270FF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2'!$D$20</c:f>
              <c:numCache>
                <c:formatCode>0.0%</c:formatCode>
                <c:ptCount val="1"/>
                <c:pt idx="0">
                  <c:v>1.2132222046108865E-2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9-429B-8A44-2D1FA77270FF}"/>
            </c:ext>
          </c:extLst>
        </c:ser>
        <c:ser>
          <c:idx val="1"/>
          <c:order val="1"/>
          <c:spPr>
            <a:noFill/>
            <a:ln w="28575">
              <a:noFill/>
            </a:ln>
          </c:spPr>
          <c:invertIfNegative val="0"/>
          <c:val>
            <c:numRef>
              <c:f>'Figure 2'!$D$56</c:f>
              <c:numCache>
                <c:formatCode>0.0%</c:formatCode>
                <c:ptCount val="1"/>
                <c:pt idx="0">
                  <c:v>-2.4077425224881654E-2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9-429B-8A44-2D1FA772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1200"/>
        <c:axId val="584521592"/>
      </c:barChart>
      <c:catAx>
        <c:axId val="58452120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1592"/>
        <c:crosses val="autoZero"/>
        <c:auto val="1"/>
        <c:lblAlgn val="ctr"/>
        <c:lblOffset val="100"/>
        <c:noMultiLvlLbl val="0"/>
      </c:catAx>
      <c:valAx>
        <c:axId val="5845215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64097717806951315"/>
                  <c:y val="-0.23227817895549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F9-41B4-947F-BCA563F42C86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2'!$D$24</c:f>
              <c:numCache>
                <c:formatCode>0.0%</c:formatCode>
                <c:ptCount val="1"/>
                <c:pt idx="0">
                  <c:v>2.8612182309347034E-2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9-41B4-947F-BCA563F42C86}"/>
            </c:ext>
          </c:extLst>
        </c:ser>
        <c:ser>
          <c:idx val="1"/>
          <c:order val="1"/>
          <c:spPr>
            <a:noFill/>
            <a:ln w="28575">
              <a:noFill/>
            </a:ln>
          </c:spPr>
          <c:invertIfNegative val="0"/>
          <c:val>
            <c:numRef>
              <c:f>'Figure 2'!$D$56</c:f>
              <c:numCache>
                <c:formatCode>0.0%</c:formatCode>
                <c:ptCount val="1"/>
                <c:pt idx="0">
                  <c:v>-2.4077425224881654E-2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9-41B4-947F-BCA563F4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5512"/>
        <c:axId val="584522376"/>
      </c:barChart>
      <c:catAx>
        <c:axId val="58452551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2376"/>
        <c:crosses val="autoZero"/>
        <c:auto val="1"/>
        <c:lblAlgn val="ctr"/>
        <c:lblOffset val="100"/>
        <c:noMultiLvlLbl val="0"/>
      </c:catAx>
      <c:valAx>
        <c:axId val="5845223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19274624028632614"/>
                  <c:y val="-0.30976893692350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6-40C7-B4A2-AFF3F7DAD7D5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2'!$D$52</c:f>
              <c:numCache>
                <c:formatCode>0.0%</c:formatCode>
                <c:ptCount val="1"/>
                <c:pt idx="0">
                  <c:v>3.0901954334913162E-2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6-40C7-B4A2-AFF3F7DA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2768"/>
        <c:axId val="584531784"/>
      </c:barChart>
      <c:catAx>
        <c:axId val="584522768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31784"/>
        <c:crosses val="autoZero"/>
        <c:auto val="1"/>
        <c:lblAlgn val="ctr"/>
        <c:lblOffset val="100"/>
        <c:noMultiLvlLbl val="0"/>
      </c:catAx>
      <c:valAx>
        <c:axId val="58453178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36316308710438433"/>
                  <c:y val="-0.25261009040536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4-4586-980A-9E7E878D2F40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2'!$D$36</c:f>
              <c:numCache>
                <c:formatCode>0.0%</c:formatCode>
                <c:ptCount val="1"/>
                <c:pt idx="0">
                  <c:v>3.2055145684776187E-2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4-4586-980A-9E7E878D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31000"/>
        <c:axId val="584531392"/>
      </c:barChart>
      <c:catAx>
        <c:axId val="584531000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31392"/>
        <c:crosses val="autoZero"/>
        <c:auto val="1"/>
        <c:lblAlgn val="ctr"/>
        <c:lblOffset val="100"/>
        <c:noMultiLvlLbl val="0"/>
      </c:catAx>
      <c:valAx>
        <c:axId val="584531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3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10017880090832575"/>
                  <c:y val="-0.294512415705844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5-4A46-B7EE-3C363467BF6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2'!$D$28</c:f>
              <c:numCache>
                <c:formatCode>0.0%</c:formatCode>
                <c:ptCount val="1"/>
                <c:pt idx="0">
                  <c:v>4.6416472129637842E-3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5-4A46-B7EE-3C363467B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9432"/>
        <c:axId val="584529824"/>
      </c:barChart>
      <c:catAx>
        <c:axId val="58452943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9824"/>
        <c:crosses val="autoZero"/>
        <c:auto val="1"/>
        <c:lblAlgn val="ctr"/>
        <c:lblOffset val="100"/>
        <c:noMultiLvlLbl val="0"/>
      </c:catAx>
      <c:valAx>
        <c:axId val="5845298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23572332785874633"/>
                  <c:y val="-0.17017395182872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A0-4AEB-914B-19B5296F48CD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2'!$D$44</c:f>
              <c:numCache>
                <c:formatCode>0.0%</c:formatCode>
                <c:ptCount val="1"/>
                <c:pt idx="0">
                  <c:v>-7.2731681128091918E-2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4AEB-914B-19B5296F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30608"/>
        <c:axId val="585445184"/>
      </c:barChart>
      <c:catAx>
        <c:axId val="584530608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45184"/>
        <c:crosses val="autoZero"/>
        <c:auto val="1"/>
        <c:lblAlgn val="ctr"/>
        <c:lblOffset val="100"/>
        <c:noMultiLvlLbl val="0"/>
      </c:catAx>
      <c:valAx>
        <c:axId val="58544518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3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4.3620913343818686E-2"/>
                  <c:y val="-0.15267097683823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8-4A04-B078-6AD4529B0584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2'!$D$40</c:f>
              <c:numCache>
                <c:formatCode>0.0%</c:formatCode>
                <c:ptCount val="1"/>
                <c:pt idx="0">
                  <c:v>1.878233088201231E-2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8-4A04-B078-6AD4529B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4592"/>
        <c:axId val="585446360"/>
      </c:barChart>
      <c:catAx>
        <c:axId val="585454592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46360"/>
        <c:crosses val="autoZero"/>
        <c:auto val="1"/>
        <c:lblAlgn val="ctr"/>
        <c:lblOffset val="100"/>
        <c:noMultiLvlLbl val="0"/>
      </c:catAx>
      <c:valAx>
        <c:axId val="58544636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545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9.4538916275767715E-2"/>
                  <c:y val="-0.154001261358892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6-41EA-B692-EFBCD4EB23FD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2'!$D$56</c:f>
              <c:numCache>
                <c:formatCode>0.0%</c:formatCode>
                <c:ptCount val="1"/>
                <c:pt idx="0">
                  <c:v>-2.4077425224881654E-2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6-41EA-B692-EFBCD4EB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6296"/>
        <c:axId val="584525904"/>
      </c:barChart>
      <c:catAx>
        <c:axId val="584526296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25904"/>
        <c:crosses val="autoZero"/>
        <c:auto val="1"/>
        <c:lblAlgn val="ctr"/>
        <c:lblOffset val="100"/>
        <c:noMultiLvlLbl val="0"/>
      </c:catAx>
      <c:valAx>
        <c:axId val="58452590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300533591660059"/>
                  <c:y val="-0.23590730032942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6-4227-A8C4-00A611C15B9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2'!$C$61</c:f>
              <c:numCache>
                <c:formatCode>0.0%</c:formatCode>
                <c:ptCount val="1"/>
                <c:pt idx="0">
                  <c:v>-1.0516511848919219E-2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6-4227-A8C4-00A611C1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523552"/>
        <c:axId val="584518456"/>
      </c:barChart>
      <c:catAx>
        <c:axId val="584523552"/>
        <c:scaling>
          <c:orientation val="minMax"/>
        </c:scaling>
        <c:delete val="1"/>
        <c:axPos val="l"/>
        <c:majorTickMark val="out"/>
        <c:minorTickMark val="none"/>
        <c:tickLblPos val="nextTo"/>
        <c:crossAx val="584518456"/>
        <c:crosses val="autoZero"/>
        <c:auto val="1"/>
        <c:lblAlgn val="ctr"/>
        <c:lblOffset val="100"/>
        <c:noMultiLvlLbl val="0"/>
      </c:catAx>
      <c:valAx>
        <c:axId val="58451845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452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866537489980539E-2"/>
          <c:y val="3.374161563137941E-2"/>
          <c:w val="0.94236464881136972"/>
          <c:h val="0.800163773387975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'Figure 2'!$A$12:$B$60</c:f>
              <c:multiLvlStrCache>
                <c:ptCount val="49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  <c:pt idx="22">
                    <c:v>Q1</c:v>
                  </c:pt>
                  <c:pt idx="23">
                    <c:v>Q2</c:v>
                  </c:pt>
                  <c:pt idx="24">
                    <c:v>Q3</c:v>
                  </c:pt>
                  <c:pt idx="25">
                    <c:v>Q4</c:v>
                  </c:pt>
                  <c:pt idx="26">
                    <c:v>Q1</c:v>
                  </c:pt>
                  <c:pt idx="27">
                    <c:v>Q2</c:v>
                  </c:pt>
                  <c:pt idx="28">
                    <c:v>Q3</c:v>
                  </c:pt>
                  <c:pt idx="29">
                    <c:v>Q4</c:v>
                  </c:pt>
                  <c:pt idx="30">
                    <c:v>Q1</c:v>
                  </c:pt>
                  <c:pt idx="31">
                    <c:v>Q2</c:v>
                  </c:pt>
                  <c:pt idx="32">
                    <c:v>Q3</c:v>
                  </c:pt>
                  <c:pt idx="33">
                    <c:v>Q4</c:v>
                  </c:pt>
                  <c:pt idx="34">
                    <c:v>Q1</c:v>
                  </c:pt>
                  <c:pt idx="35">
                    <c:v>Q2</c:v>
                  </c:pt>
                  <c:pt idx="36">
                    <c:v>Q3</c:v>
                  </c:pt>
                  <c:pt idx="37">
                    <c:v>Q4</c:v>
                  </c:pt>
                  <c:pt idx="38">
                    <c:v>Q1</c:v>
                  </c:pt>
                  <c:pt idx="39">
                    <c:v>Q2</c:v>
                  </c:pt>
                  <c:pt idx="40">
                    <c:v>Q3</c:v>
                  </c:pt>
                  <c:pt idx="41">
                    <c:v>Q4</c:v>
                  </c:pt>
                  <c:pt idx="42">
                    <c:v>Q1</c:v>
                  </c:pt>
                  <c:pt idx="43">
                    <c:v>Q2</c:v>
                  </c:pt>
                  <c:pt idx="44">
                    <c:v>Q3</c:v>
                  </c:pt>
                  <c:pt idx="45">
                    <c:v>Q4</c:v>
                  </c:pt>
                  <c:pt idx="46">
                    <c:v>Q1</c:v>
                  </c:pt>
                  <c:pt idx="47">
                    <c:v>Q2</c:v>
                  </c:pt>
                  <c:pt idx="48">
                    <c:v>Q3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6">
                    <c:v>2014</c:v>
                  </c:pt>
                  <c:pt idx="10">
                    <c:v>2015</c:v>
                  </c:pt>
                  <c:pt idx="14">
                    <c:v>2016</c:v>
                  </c:pt>
                  <c:pt idx="18">
                    <c:v>2017</c:v>
                  </c:pt>
                  <c:pt idx="22">
                    <c:v>2018</c:v>
                  </c:pt>
                  <c:pt idx="26">
                    <c:v>2019</c:v>
                  </c:pt>
                  <c:pt idx="30">
                    <c:v>2020</c:v>
                  </c:pt>
                  <c:pt idx="34">
                    <c:v>2021</c:v>
                  </c:pt>
                  <c:pt idx="38">
                    <c:v>2022</c:v>
                  </c:pt>
                  <c:pt idx="42">
                    <c:v>2023</c:v>
                  </c:pt>
                  <c:pt idx="46">
                    <c:v>2024</c:v>
                  </c:pt>
                </c:lvl>
              </c:multiLvlStrCache>
            </c:multiLvlStrRef>
          </c:cat>
          <c:val>
            <c:numRef>
              <c:f>'Figure 2'!$C$12:$C$60</c:f>
              <c:numCache>
                <c:formatCode>0.0</c:formatCode>
                <c:ptCount val="49"/>
                <c:pt idx="0">
                  <c:v>-1.1328843794252919</c:v>
                </c:pt>
                <c:pt idx="1">
                  <c:v>-1.7851408138862879</c:v>
                </c:pt>
                <c:pt idx="2">
                  <c:v>-0.99845227139926385</c:v>
                </c:pt>
                <c:pt idx="3">
                  <c:v>3.8316081548539493E-2</c:v>
                </c:pt>
                <c:pt idx="4">
                  <c:v>0.24298850459862908</c:v>
                </c:pt>
                <c:pt idx="5">
                  <c:v>0.64588497487081398</c:v>
                </c:pt>
                <c:pt idx="6">
                  <c:v>0.77860062124583962</c:v>
                </c:pt>
                <c:pt idx="7">
                  <c:v>1.1677919295947303</c:v>
                </c:pt>
                <c:pt idx="8">
                  <c:v>2.2457878463084446</c:v>
                </c:pt>
                <c:pt idx="9">
                  <c:v>4.1310706692046617</c:v>
                </c:pt>
                <c:pt idx="10">
                  <c:v>3.256352651998573</c:v>
                </c:pt>
                <c:pt idx="11">
                  <c:v>2.6923968534738441</c:v>
                </c:pt>
                <c:pt idx="12">
                  <c:v>1.4174686694806926</c:v>
                </c:pt>
                <c:pt idx="13">
                  <c:v>0.12077419549847423</c:v>
                </c:pt>
                <c:pt idx="14">
                  <c:v>-0.14076646405405402</c:v>
                </c:pt>
                <c:pt idx="15">
                  <c:v>6.7768367101339599E-2</c:v>
                </c:pt>
                <c:pt idx="16">
                  <c:v>1.8065213310102912</c:v>
                </c:pt>
                <c:pt idx="17">
                  <c:v>2.0923571160801346</c:v>
                </c:pt>
                <c:pt idx="18">
                  <c:v>2.6091879057690504</c:v>
                </c:pt>
                <c:pt idx="19">
                  <c:v>2.5569899917984751</c:v>
                </c:pt>
                <c:pt idx="20">
                  <c:v>3.7156460853876583</c:v>
                </c:pt>
                <c:pt idx="21">
                  <c:v>3.8476326252772086</c:v>
                </c:pt>
                <c:pt idx="22">
                  <c:v>2.5292717631894002</c:v>
                </c:pt>
                <c:pt idx="23">
                  <c:v>3.6821846996519358</c:v>
                </c:pt>
                <c:pt idx="24">
                  <c:v>2.7683877869400408</c:v>
                </c:pt>
                <c:pt idx="25">
                  <c:v>3.4326541461126903</c:v>
                </c:pt>
                <c:pt idx="26">
                  <c:v>2.9561942114385564</c:v>
                </c:pt>
                <c:pt idx="27">
                  <c:v>2.862376637148456</c:v>
                </c:pt>
                <c:pt idx="28">
                  <c:v>-1.6445924974062276</c:v>
                </c:pt>
                <c:pt idx="29">
                  <c:v>-3.2404140166428674</c:v>
                </c:pt>
                <c:pt idx="30">
                  <c:v>-4.5078036095051903</c:v>
                </c:pt>
                <c:pt idx="31">
                  <c:v>-12.964924886027839</c:v>
                </c:pt>
                <c:pt idx="32">
                  <c:v>-8.2502494170649694</c:v>
                </c:pt>
                <c:pt idx="33">
                  <c:v>-3.7433019912654464</c:v>
                </c:pt>
                <c:pt idx="34">
                  <c:v>-2.0688508957801277</c:v>
                </c:pt>
                <c:pt idx="35">
                  <c:v>7.4988900467817032</c:v>
                </c:pt>
                <c:pt idx="36">
                  <c:v>7.6771821954269681</c:v>
                </c:pt>
                <c:pt idx="37">
                  <c:v>4.1444148360974209</c:v>
                </c:pt>
                <c:pt idx="38">
                  <c:v>2.4215716052037095</c:v>
                </c:pt>
                <c:pt idx="39">
                  <c:v>5.0145540337142469</c:v>
                </c:pt>
                <c:pt idx="40">
                  <c:v>0.81474630949851523</c:v>
                </c:pt>
                <c:pt idx="41">
                  <c:v>-1.4244894111466344</c:v>
                </c:pt>
                <c:pt idx="42">
                  <c:v>-6.2755551434789947E-2</c:v>
                </c:pt>
                <c:pt idx="43">
                  <c:v>-4.197194762968925</c:v>
                </c:pt>
                <c:pt idx="44">
                  <c:v>-3.8142455768115813</c:v>
                </c:pt>
                <c:pt idx="45">
                  <c:v>-2.6851292765838197</c:v>
                </c:pt>
                <c:pt idx="46">
                  <c:v>-3.8530913567600411</c:v>
                </c:pt>
                <c:pt idx="47">
                  <c:v>0.18296187893174221</c:v>
                </c:pt>
                <c:pt idx="48">
                  <c:v>-1.0516511848919219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8-438E-8334-15746BD2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450672"/>
        <c:axId val="585452240"/>
      </c:barChart>
      <c:catAx>
        <c:axId val="58545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8545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5452240"/>
        <c:scaling>
          <c:orientation val="minMax"/>
          <c:max val="12"/>
          <c:min val="-16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545067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elete val="1"/>
          </c:dLbls>
          <c:val>
            <c:numRef>
              <c:f>'Figure 2'!$D$24</c:f>
              <c:numCache>
                <c:formatCode>0.0%</c:formatCode>
                <c:ptCount val="1"/>
                <c:pt idx="0">
                  <c:v>2.8612182309347034E-2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7-41EB-9F1B-ABE7281F3191}"/>
            </c:ext>
          </c:extLst>
        </c:ser>
        <c:ser>
          <c:idx val="1"/>
          <c:order val="1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8422438372619254"/>
                  <c:y val="-5.6645599261377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7-41EB-9F1B-ABE7281F3191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2'!$D$16</c:f>
              <c:numCache>
                <c:formatCode>0.0%</c:formatCode>
                <c:ptCount val="1"/>
                <c:pt idx="0">
                  <c:v>-6.2403074098719147E-3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7-41EB-9F1B-ABE7281F31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5453808"/>
        <c:axId val="585448712"/>
      </c:barChart>
      <c:catAx>
        <c:axId val="585453808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48712"/>
        <c:crosses val="autoZero"/>
        <c:auto val="1"/>
        <c:lblAlgn val="ctr"/>
        <c:lblOffset val="100"/>
        <c:noMultiLvlLbl val="0"/>
      </c:catAx>
      <c:valAx>
        <c:axId val="5854487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545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11027924839618045"/>
                  <c:y val="-0.19721807429432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E3-4207-A7C2-BBCDB7FCA9D8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3'!$O$6</c:f>
              <c:numCache>
                <c:formatCode>\+0.0%;\-0.0%</c:formatCode>
                <c:ptCount val="1"/>
                <c:pt idx="0">
                  <c:v>-3.1317427345348148E-2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3-4207-A7C2-BBCDB7FC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60080"/>
        <c:axId val="585459296"/>
      </c:barChart>
      <c:catAx>
        <c:axId val="585460080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9296"/>
        <c:crosses val="autoZero"/>
        <c:auto val="1"/>
        <c:lblAlgn val="ctr"/>
        <c:lblOffset val="100"/>
        <c:noMultiLvlLbl val="0"/>
      </c:catAx>
      <c:valAx>
        <c:axId val="58545929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6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4666666666666666E-2"/>
          <c:y val="3.9672817851469255E-2"/>
          <c:w val="0.97066666666666668"/>
          <c:h val="0.79248808544031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3'!$D$6</c:f>
              <c:strCache>
                <c:ptCount val="1"/>
                <c:pt idx="0">
                  <c:v>Liquid bulk goods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66666666666665"/>
                  <c:y val="-5.1085568326948577E-3"/>
                </c:manualLayout>
              </c:layout>
              <c:tx>
                <c:rich>
                  <a:bodyPr/>
                  <a:lstStyle/>
                  <a:p>
                    <a:fld id="{E0FD2D84-4019-451A-8159-FA7464FDECF6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506-41D9-9281-D0E80118AA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06-41D9-9281-D0E80118AA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506-41D9-9281-D0E80118AA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06-41D9-9281-D0E80118AA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506-41D9-9281-D0E80118AA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506-41D9-9281-D0E80118AA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506-41D9-9281-D0E80118AA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506-41D9-9281-D0E80118AA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6-41D9-9281-D0E80118A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3'!$E$5:$M$5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3'!$E$6:$M$6</c:f>
              <c:numCache>
                <c:formatCode>#,##0</c:formatCode>
                <c:ptCount val="9"/>
                <c:pt idx="0">
                  <c:v>324.02225800000002</c:v>
                </c:pt>
                <c:pt idx="1">
                  <c:v>321.14572299999998</c:v>
                </c:pt>
                <c:pt idx="2">
                  <c:v>318.59341999999998</c:v>
                </c:pt>
                <c:pt idx="3">
                  <c:v>313.50593800000001</c:v>
                </c:pt>
                <c:pt idx="4">
                  <c:v>316.36735499999998</c:v>
                </c:pt>
                <c:pt idx="5">
                  <c:v>314.10999199999998</c:v>
                </c:pt>
                <c:pt idx="6">
                  <c:v>308.33391699999999</c:v>
                </c:pt>
                <c:pt idx="7">
                  <c:v>315.47150699999997</c:v>
                </c:pt>
                <c:pt idx="8">
                  <c:v>305.59175099999999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3'!$P$6</c15:f>
                <c15:dlblRangeCache>
                  <c:ptCount val="1"/>
                  <c:pt idx="0">
                    <c:v>-3.4%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506-41D9-9281-D0E80118AA81}"/>
            </c:ext>
          </c:extLst>
        </c:ser>
        <c:ser>
          <c:idx val="1"/>
          <c:order val="1"/>
          <c:tx>
            <c:strRef>
              <c:f>'Figure 3'!$D$7</c:f>
              <c:strCache>
                <c:ptCount val="1"/>
                <c:pt idx="0">
                  <c:v>Dry bulk goods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62456692913388"/>
                  <c:y val="1.1687103018901975E-2"/>
                </c:manualLayout>
              </c:layout>
              <c:tx>
                <c:rich>
                  <a:bodyPr/>
                  <a:lstStyle/>
                  <a:p>
                    <a:fld id="{12DA95A8-332B-4803-8757-E69AB1C3CE83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506-41D9-9281-D0E80118AA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506-41D9-9281-D0E80118AA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506-41D9-9281-D0E80118AA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506-41D9-9281-D0E80118AA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506-41D9-9281-D0E80118AA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506-41D9-9281-D0E80118AA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506-41D9-9281-D0E80118AA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506-41D9-9281-D0E80118AA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6-41D9-9281-D0E80118A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3'!$E$5:$M$5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3'!$E$7:$M$7</c:f>
              <c:numCache>
                <c:formatCode>#,##0</c:formatCode>
                <c:ptCount val="9"/>
                <c:pt idx="0">
                  <c:v>200.07273499999999</c:v>
                </c:pt>
                <c:pt idx="1">
                  <c:v>200.299814</c:v>
                </c:pt>
                <c:pt idx="2">
                  <c:v>184.30151599999999</c:v>
                </c:pt>
                <c:pt idx="3">
                  <c:v>179.31992299999999</c:v>
                </c:pt>
                <c:pt idx="4">
                  <c:v>176.116702</c:v>
                </c:pt>
                <c:pt idx="5">
                  <c:v>175.95957200000001</c:v>
                </c:pt>
                <c:pt idx="6">
                  <c:v>167.80136899999999</c:v>
                </c:pt>
                <c:pt idx="7">
                  <c:v>171.66013799999999</c:v>
                </c:pt>
                <c:pt idx="8">
                  <c:v>169.72604899999999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3'!$P$7</c15:f>
                <c15:dlblRangeCache>
                  <c:ptCount val="1"/>
                  <c:pt idx="0">
                    <c:v>-3.6%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506-41D9-9281-D0E80118AA81}"/>
            </c:ext>
          </c:extLst>
        </c:ser>
        <c:ser>
          <c:idx val="2"/>
          <c:order val="2"/>
          <c:tx>
            <c:strRef>
              <c:f>'Figure 3'!$D$8</c:f>
              <c:strCache>
                <c:ptCount val="1"/>
                <c:pt idx="0">
                  <c:v>Large containers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3333333333335"/>
                  <c:y val="2.6092407219553276E-2"/>
                </c:manualLayout>
              </c:layout>
              <c:tx>
                <c:rich>
                  <a:bodyPr/>
                  <a:lstStyle/>
                  <a:p>
                    <a:fld id="{58CB2240-74CB-4143-8141-17764C9B7FAD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506-41D9-9281-D0E80118AA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506-41D9-9281-D0E80118AA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D506-41D9-9281-D0E80118AA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506-41D9-9281-D0E80118AA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506-41D9-9281-D0E80118AA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506-41D9-9281-D0E80118AA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D506-41D9-9281-D0E80118AA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D506-41D9-9281-D0E80118AA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06-41D9-9281-D0E80118A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3'!$E$5:$M$5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3'!$E$8:$M$8</c:f>
              <c:numCache>
                <c:formatCode>#,##0</c:formatCode>
                <c:ptCount val="9"/>
                <c:pt idx="0">
                  <c:v>197.74155500000001</c:v>
                </c:pt>
                <c:pt idx="1">
                  <c:v>186.29003900000001</c:v>
                </c:pt>
                <c:pt idx="2">
                  <c:v>186.07092599999999</c:v>
                </c:pt>
                <c:pt idx="3">
                  <c:v>201.393361</c:v>
                </c:pt>
                <c:pt idx="4">
                  <c:v>195.14869999999999</c:v>
                </c:pt>
                <c:pt idx="5">
                  <c:v>195.68494200000001</c:v>
                </c:pt>
                <c:pt idx="6">
                  <c:v>190.90270599999999</c:v>
                </c:pt>
                <c:pt idx="7">
                  <c:v>206.45342400000001</c:v>
                </c:pt>
                <c:pt idx="8">
                  <c:v>201.57742200000001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3'!$P$8</c15:f>
                <c15:dlblRangeCache>
                  <c:ptCount val="1"/>
                  <c:pt idx="0">
                    <c:v>+3.3%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D506-41D9-9281-D0E80118AA81}"/>
            </c:ext>
          </c:extLst>
        </c:ser>
        <c:ser>
          <c:idx val="3"/>
          <c:order val="3"/>
          <c:tx>
            <c:strRef>
              <c:f>'Figure 3'!$D$9</c:f>
              <c:strCache>
                <c:ptCount val="1"/>
                <c:pt idx="0">
                  <c:v>Ro-Ro mobile units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3501312335954"/>
                  <c:y val="3.2757519912284781E-2"/>
                </c:manualLayout>
              </c:layout>
              <c:tx>
                <c:rich>
                  <a:bodyPr/>
                  <a:lstStyle/>
                  <a:p>
                    <a:fld id="{123EEFCC-26D9-49F3-B393-D9A5D4F55196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D506-41D9-9281-D0E80118AA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D506-41D9-9281-D0E80118AA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D506-41D9-9281-D0E80118AA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D506-41D9-9281-D0E80118AA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D506-41D9-9281-D0E80118AA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D506-41D9-9281-D0E80118AA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D506-41D9-9281-D0E80118AA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506-41D9-9281-D0E80118AA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06-41D9-9281-D0E80118A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3'!$E$5:$M$5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3'!$E$9:$M$9</c:f>
              <c:numCache>
                <c:formatCode>#,##0</c:formatCode>
                <c:ptCount val="9"/>
                <c:pt idx="0">
                  <c:v>104.832739</c:v>
                </c:pt>
                <c:pt idx="1">
                  <c:v>102.609905</c:v>
                </c:pt>
                <c:pt idx="2">
                  <c:v>109.600403</c:v>
                </c:pt>
                <c:pt idx="3">
                  <c:v>116.33472500000001</c:v>
                </c:pt>
                <c:pt idx="4">
                  <c:v>108.696579</c:v>
                </c:pt>
                <c:pt idx="5">
                  <c:v>106.358154</c:v>
                </c:pt>
                <c:pt idx="6">
                  <c:v>99.115543000000002</c:v>
                </c:pt>
                <c:pt idx="7">
                  <c:v>117.50324000000001</c:v>
                </c:pt>
                <c:pt idx="8">
                  <c:v>108.83049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3'!$P$9</c15:f>
                <c15:dlblRangeCache>
                  <c:ptCount val="1"/>
                  <c:pt idx="0">
                    <c:v>+0.1%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D506-41D9-9281-D0E80118AA81}"/>
            </c:ext>
          </c:extLst>
        </c:ser>
        <c:ser>
          <c:idx val="4"/>
          <c:order val="4"/>
          <c:tx>
            <c:strRef>
              <c:f>'Figure 3'!$D$10</c:f>
              <c:strCache>
                <c:ptCount val="1"/>
                <c:pt idx="0">
                  <c:v>Other cargo, not elsewhere specified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29123359580058"/>
                  <c:y val="2.6036696570411386E-2"/>
                </c:manualLayout>
              </c:layout>
              <c:tx>
                <c:rich>
                  <a:bodyPr/>
                  <a:lstStyle/>
                  <a:p>
                    <a:fld id="{E215E872-27C5-4AF6-9915-6E07CD60227F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506-41D9-9281-D0E80118AA8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D506-41D9-9281-D0E80118AA8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D506-41D9-9281-D0E80118AA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D506-41D9-9281-D0E80118AA8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D506-41D9-9281-D0E80118AA8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D506-41D9-9281-D0E80118AA8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D506-41D9-9281-D0E80118AA8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D506-41D9-9281-D0E80118AA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06-41D9-9281-D0E80118A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3'!$E$5:$M$5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3'!$E$10:$M$10</c:f>
              <c:numCache>
                <c:formatCode>#,##0</c:formatCode>
                <c:ptCount val="9"/>
                <c:pt idx="0">
                  <c:v>44.656807000000001</c:v>
                </c:pt>
                <c:pt idx="1">
                  <c:v>44.311655999999999</c:v>
                </c:pt>
                <c:pt idx="2">
                  <c:v>42.174791999999997</c:v>
                </c:pt>
                <c:pt idx="3">
                  <c:v>45.901511999999997</c:v>
                </c:pt>
                <c:pt idx="4">
                  <c:v>41.762241000000003</c:v>
                </c:pt>
                <c:pt idx="5">
                  <c:v>39.595827999999997</c:v>
                </c:pt>
                <c:pt idx="6">
                  <c:v>42.193001000000002</c:v>
                </c:pt>
                <c:pt idx="7">
                  <c:v>46.934137</c:v>
                </c:pt>
                <c:pt idx="8">
                  <c:v>43.552064999999999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3'!$P$10</c15:f>
                <c15:dlblRangeCache>
                  <c:ptCount val="1"/>
                  <c:pt idx="0">
                    <c:v>+4.3%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D506-41D9-9281-D0E80118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5454200"/>
        <c:axId val="585445576"/>
      </c:barChart>
      <c:catAx>
        <c:axId val="58545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445576"/>
        <c:crosses val="autoZero"/>
        <c:auto val="1"/>
        <c:lblAlgn val="ctr"/>
        <c:lblOffset val="100"/>
        <c:tickMarkSkip val="1"/>
        <c:noMultiLvlLbl val="0"/>
      </c:catAx>
      <c:valAx>
        <c:axId val="585445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45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33248662260852"/>
          <c:w val="0.9"/>
          <c:h val="4.18349378911707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6181370910197743"/>
                  <c:y val="-0.197116112013787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1-43E4-BCBA-EE5674C55448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3'!$S$10</c:f>
              <c:numCache>
                <c:formatCode>0.0%</c:formatCode>
                <c:ptCount val="1"/>
                <c:pt idx="0">
                  <c:v>-1.0767544276334196E-2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1-43E4-BCBA-EE5674C55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48320"/>
        <c:axId val="585453024"/>
      </c:barChart>
      <c:catAx>
        <c:axId val="585448320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3024"/>
        <c:crosses val="autoZero"/>
        <c:auto val="1"/>
        <c:lblAlgn val="ctr"/>
        <c:lblOffset val="100"/>
        <c:noMultiLvlLbl val="0"/>
      </c:catAx>
      <c:valAx>
        <c:axId val="5854530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544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15329304864601"/>
                  <c:y val="-0.194442068979127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9-49F3-A7C2-E8ABB72ECDF2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3'!$S$6</c:f>
              <c:numCache>
                <c:formatCode>\+0.0%;\-0.0%</c:formatCode>
                <c:ptCount val="1"/>
                <c:pt idx="0">
                  <c:v>-2.0561604675397138E-2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9-49F3-A7C2-E8ABB72E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47928"/>
        <c:axId val="585454984"/>
      </c:barChart>
      <c:catAx>
        <c:axId val="585447928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4984"/>
        <c:crosses val="autoZero"/>
        <c:auto val="1"/>
        <c:lblAlgn val="ctr"/>
        <c:lblOffset val="100"/>
        <c:noMultiLvlLbl val="0"/>
      </c:catAx>
      <c:valAx>
        <c:axId val="58545498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47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3749586258630351"/>
                  <c:y val="-0.19412302571422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A-4404-B7FB-599F463E3278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3'!$S$7</c:f>
              <c:numCache>
                <c:formatCode>\+0.0%;\-0.0%</c:formatCode>
                <c:ptCount val="1"/>
                <c:pt idx="0">
                  <c:v>-7.4172988870550682E-2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A-4404-B7FB-599F463E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44400"/>
        <c:axId val="585445968"/>
      </c:barChart>
      <c:catAx>
        <c:axId val="585444400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45968"/>
        <c:crosses val="autoZero"/>
        <c:auto val="1"/>
        <c:lblAlgn val="ctr"/>
        <c:lblOffset val="100"/>
        <c:noMultiLvlLbl val="0"/>
      </c:catAx>
      <c:valAx>
        <c:axId val="585445968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4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1359832740373339"/>
                  <c:y val="-0.32243104389640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A-4B37-82A4-265CF40F7514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3'!$S$8</c:f>
              <c:numCache>
                <c:formatCode>0.0%</c:formatCode>
                <c:ptCount val="1"/>
                <c:pt idx="0">
                  <c:v>3.3444357910486389E-2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A-4B37-82A4-265CF40F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1456"/>
        <c:axId val="585447144"/>
      </c:barChart>
      <c:catAx>
        <c:axId val="585451456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47144"/>
        <c:crosses val="autoZero"/>
        <c:auto val="1"/>
        <c:lblAlgn val="ctr"/>
        <c:lblOffset val="100"/>
        <c:noMultiLvlLbl val="0"/>
      </c:catAx>
      <c:valAx>
        <c:axId val="58544714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545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1709404694779455"/>
                  <c:y val="-0.2388515758106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B-4577-876C-36C5D331C92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3'!$S$9</c:f>
              <c:numCache>
                <c:formatCode>0.0%</c:formatCode>
                <c:ptCount val="1"/>
                <c:pt idx="0">
                  <c:v>-1.2428334474258507E-2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B-4577-876C-36C5D331C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1848"/>
        <c:axId val="585451064"/>
      </c:barChart>
      <c:catAx>
        <c:axId val="585451848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1064"/>
        <c:crosses val="autoZero"/>
        <c:auto val="1"/>
        <c:lblAlgn val="ctr"/>
        <c:lblOffset val="100"/>
        <c:noMultiLvlLbl val="0"/>
      </c:catAx>
      <c:valAx>
        <c:axId val="585451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5451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1626299877072"/>
          <c:y val="1.1118110236220483E-2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235427203817173"/>
                  <c:y val="0.269634451502266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B-4C2E-8422-9F7DC4E5084F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3'!$O$7</c:f>
              <c:numCache>
                <c:formatCode>\+0.0%;\-0.0%</c:formatCode>
                <c:ptCount val="1"/>
                <c:pt idx="0">
                  <c:v>-1.1266966358840946E-2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B-4C2E-8422-9F7DC4E50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6944"/>
        <c:axId val="585457336"/>
      </c:barChart>
      <c:catAx>
        <c:axId val="585456944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7336"/>
        <c:crosses val="autoZero"/>
        <c:auto val="1"/>
        <c:lblAlgn val="ctr"/>
        <c:lblOffset val="100"/>
        <c:noMultiLvlLbl val="0"/>
      </c:catAx>
      <c:valAx>
        <c:axId val="58545733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5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9628822013868"/>
          <c:y val="0.5444156534449538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757834473513068"/>
                  <c:y val="-0.152670394343442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D-45AD-9DDC-338811B92697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3'!$O$8</c:f>
              <c:numCache>
                <c:formatCode>\+0.0%;\-0.0%</c:formatCode>
                <c:ptCount val="1"/>
                <c:pt idx="0">
                  <c:v>-2.3617927499230973E-2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D-45AD-9DDC-338811B92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7728"/>
        <c:axId val="585458120"/>
      </c:barChart>
      <c:catAx>
        <c:axId val="585457728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8120"/>
        <c:crosses val="autoZero"/>
        <c:auto val="1"/>
        <c:lblAlgn val="ctr"/>
        <c:lblOffset val="100"/>
        <c:noMultiLvlLbl val="0"/>
      </c:catAx>
      <c:valAx>
        <c:axId val="585458120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5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3775333862256975"/>
                  <c:y val="6.9413289303170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6-4FA0-90FD-F00FF7E5D56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3'!$O$9</c:f>
              <c:numCache>
                <c:formatCode>\+0.0%;\-0.0%</c:formatCode>
                <c:ptCount val="1"/>
                <c:pt idx="0">
                  <c:v>-7.3808603064902778E-2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6-4FA0-90FD-F00FF7E5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6752"/>
        <c:axId val="586847144"/>
      </c:barChart>
      <c:catAx>
        <c:axId val="586846752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7144"/>
        <c:crosses val="autoZero"/>
        <c:auto val="1"/>
        <c:lblAlgn val="ctr"/>
        <c:lblOffset val="100"/>
        <c:noMultiLvlLbl val="0"/>
      </c:catAx>
      <c:valAx>
        <c:axId val="58684714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9490170835682716"/>
                  <c:y val="-0.10822802712854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9-4AA9-9FBE-C588F7D2729B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3'!$O$10</c:f>
              <c:numCache>
                <c:formatCode>\+0.0%;\-0.0%</c:formatCode>
                <c:ptCount val="1"/>
                <c:pt idx="0">
                  <c:v>-7.2059959257373851E-2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9-4AA9-9FBE-C588F7D2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3616"/>
        <c:axId val="586842048"/>
      </c:barChart>
      <c:catAx>
        <c:axId val="586843616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2048"/>
        <c:crosses val="autoZero"/>
        <c:auto val="1"/>
        <c:lblAlgn val="ctr"/>
        <c:lblOffset val="100"/>
        <c:noMultiLvlLbl val="0"/>
      </c:catAx>
      <c:valAx>
        <c:axId val="586842048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1626299877072"/>
          <c:y val="1.1118110236220483E-2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235427203817173"/>
                  <c:y val="0.269634451502266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6-407C-9FB1-D81519612C75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3'!$O$6</c:f>
              <c:numCache>
                <c:formatCode>\+0.0%;\-0.0%</c:formatCode>
                <c:ptCount val="1"/>
                <c:pt idx="0">
                  <c:v>-3.1317427345348148E-2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07C-9FB1-D8151961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56944"/>
        <c:axId val="585457336"/>
      </c:barChart>
      <c:catAx>
        <c:axId val="585456944"/>
        <c:scaling>
          <c:orientation val="minMax"/>
        </c:scaling>
        <c:delete val="1"/>
        <c:axPos val="l"/>
        <c:majorTickMark val="out"/>
        <c:minorTickMark val="none"/>
        <c:tickLblPos val="nextTo"/>
        <c:crossAx val="585457336"/>
        <c:crosses val="autoZero"/>
        <c:auto val="1"/>
        <c:lblAlgn val="ctr"/>
        <c:lblOffset val="100"/>
        <c:noMultiLvlLbl val="0"/>
      </c:catAx>
      <c:valAx>
        <c:axId val="58545733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545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3.9528273351441635E-2"/>
          <c:w val="0.92819758530183727"/>
          <c:h val="0.6821239546049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4'!$H$7</c:f>
              <c:strCache>
                <c:ptCount val="1"/>
                <c:pt idx="0">
                  <c:v>2023Q3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4'!$G$8:$G$34</c:f>
              <c:strCache>
                <c:ptCount val="27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Belgium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Ireland</c:v>
                </c:pt>
                <c:pt idx="14">
                  <c:v>Lithuania</c:v>
                </c:pt>
                <c:pt idx="15">
                  <c:v>Bulgaria</c:v>
                </c:pt>
                <c:pt idx="16">
                  <c:v>Latvia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</c:v>
                </c:pt>
              </c:strCache>
            </c:strRef>
          </c:cat>
          <c:val>
            <c:numRef>
              <c:f>'Figure 4'!$H$8:$H$34</c:f>
              <c:numCache>
                <c:formatCode>General</c:formatCode>
                <c:ptCount val="27"/>
                <c:pt idx="0">
                  <c:v>133.22398100000001</c:v>
                </c:pt>
                <c:pt idx="1">
                  <c:v>132.35230300000001</c:v>
                </c:pt>
                <c:pt idx="2">
                  <c:v>117.649028</c:v>
                </c:pt>
                <c:pt idx="3">
                  <c:v>65.489780999999994</c:v>
                </c:pt>
                <c:pt idx="4">
                  <c:v>65.608118000000005</c:v>
                </c:pt>
                <c:pt idx="5">
                  <c:v>68.774525999999994</c:v>
                </c:pt>
                <c:pt idx="6">
                  <c:v>44.732928999999999</c:v>
                </c:pt>
                <c:pt idx="7">
                  <c:v>38.935735999999999</c:v>
                </c:pt>
                <c:pt idx="8">
                  <c:v>33.907898000000003</c:v>
                </c:pt>
                <c:pt idx="9">
                  <c:v>22.251056999999999</c:v>
                </c:pt>
                <c:pt idx="10">
                  <c:v>20.734641</c:v>
                </c:pt>
                <c:pt idx="11">
                  <c:v>18.981535000000001</c:v>
                </c:pt>
                <c:pt idx="12">
                  <c:v>18.433381000000001</c:v>
                </c:pt>
                <c:pt idx="13">
                  <c:v>11.789519</c:v>
                </c:pt>
                <c:pt idx="14">
                  <c:v>9.0772019999999998</c:v>
                </c:pt>
                <c:pt idx="15">
                  <c:v>8.7628740000000001</c:v>
                </c:pt>
                <c:pt idx="16">
                  <c:v>7.7227399999999999</c:v>
                </c:pt>
                <c:pt idx="17">
                  <c:v>5.1135549999999999</c:v>
                </c:pt>
                <c:pt idx="18">
                  <c:v>5.3279690000000004</c:v>
                </c:pt>
                <c:pt idx="19">
                  <c:v>4.9510550000000002</c:v>
                </c:pt>
                <c:pt idx="20">
                  <c:v>2.5436830000000001</c:v>
                </c:pt>
                <c:pt idx="21">
                  <c:v>1.7280660000000001</c:v>
                </c:pt>
                <c:pt idx="23">
                  <c:v>49.976734999999998</c:v>
                </c:pt>
                <c:pt idx="25" formatCode="0.0">
                  <c:v>129.14766599999999</c:v>
                </c:pt>
                <c:pt idx="26" formatCode="0.0">
                  <c:v>0.66419700000000004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F-4E2F-A018-0203110FBB7B}"/>
            </c:ext>
          </c:extLst>
        </c:ser>
        <c:ser>
          <c:idx val="1"/>
          <c:order val="1"/>
          <c:tx>
            <c:strRef>
              <c:f>'Figure 4'!$I$7</c:f>
              <c:strCache>
                <c:ptCount val="1"/>
                <c:pt idx="0">
                  <c:v>2024Q2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4'!$G$8:$G$34</c:f>
              <c:strCache>
                <c:ptCount val="27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Belgium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Ireland</c:v>
                </c:pt>
                <c:pt idx="14">
                  <c:v>Lithuania</c:v>
                </c:pt>
                <c:pt idx="15">
                  <c:v>Bulgaria</c:v>
                </c:pt>
                <c:pt idx="16">
                  <c:v>Latvia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</c:v>
                </c:pt>
              </c:strCache>
            </c:strRef>
          </c:cat>
          <c:val>
            <c:numRef>
              <c:f>'Figure 4'!$I$8:$I$34</c:f>
              <c:numCache>
                <c:formatCode>General</c:formatCode>
                <c:ptCount val="27"/>
                <c:pt idx="0">
                  <c:v>136.82564099999999</c:v>
                </c:pt>
                <c:pt idx="1">
                  <c:v>128.05055899999999</c:v>
                </c:pt>
                <c:pt idx="2">
                  <c:v>127.955304</c:v>
                </c:pt>
                <c:pt idx="3">
                  <c:v>69.442155999999997</c:v>
                </c:pt>
                <c:pt idx="4">
                  <c:v>72.218810000000005</c:v>
                </c:pt>
                <c:pt idx="5">
                  <c:v>67.833025000000006</c:v>
                </c:pt>
                <c:pt idx="6">
                  <c:v>44.406035000000003</c:v>
                </c:pt>
                <c:pt idx="7">
                  <c:v>43.159629000000002</c:v>
                </c:pt>
                <c:pt idx="8">
                  <c:v>31.643187000000001</c:v>
                </c:pt>
                <c:pt idx="9">
                  <c:v>22.142361000000001</c:v>
                </c:pt>
                <c:pt idx="10">
                  <c:v>23.192879000000001</c:v>
                </c:pt>
                <c:pt idx="11">
                  <c:v>20.702302</c:v>
                </c:pt>
                <c:pt idx="12">
                  <c:v>14.227383</c:v>
                </c:pt>
                <c:pt idx="13">
                  <c:v>12.137066000000001</c:v>
                </c:pt>
                <c:pt idx="14">
                  <c:v>9.2690160000000006</c:v>
                </c:pt>
                <c:pt idx="15">
                  <c:v>7.6531359999999999</c:v>
                </c:pt>
                <c:pt idx="16">
                  <c:v>7.3966719999999997</c:v>
                </c:pt>
                <c:pt idx="17">
                  <c:v>5.8217930000000004</c:v>
                </c:pt>
                <c:pt idx="18">
                  <c:v>5.2515599999999996</c:v>
                </c:pt>
                <c:pt idx="19">
                  <c:v>5.3729319999999996</c:v>
                </c:pt>
                <c:pt idx="20">
                  <c:v>2.0848279999999999</c:v>
                </c:pt>
                <c:pt idx="21">
                  <c:v>1.236172</c:v>
                </c:pt>
                <c:pt idx="23">
                  <c:v>50.68329</c:v>
                </c:pt>
                <c:pt idx="25" formatCode="0.0">
                  <c:v>132.94980000000001</c:v>
                </c:pt>
                <c:pt idx="26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F-4E2F-A018-0203110FBB7B}"/>
            </c:ext>
          </c:extLst>
        </c:ser>
        <c:ser>
          <c:idx val="2"/>
          <c:order val="2"/>
          <c:tx>
            <c:strRef>
              <c:f>'Figure 4'!$J$7</c:f>
              <c:strCache>
                <c:ptCount val="1"/>
                <c:pt idx="0">
                  <c:v>2024Q3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4'!$G$8:$G$34</c:f>
              <c:strCache>
                <c:ptCount val="27"/>
                <c:pt idx="0">
                  <c:v>Netherlands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Belgium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Portugal</c:v>
                </c:pt>
                <c:pt idx="11">
                  <c:v>Denmark</c:v>
                </c:pt>
                <c:pt idx="12">
                  <c:v>Romania</c:v>
                </c:pt>
                <c:pt idx="13">
                  <c:v>Ireland</c:v>
                </c:pt>
                <c:pt idx="14">
                  <c:v>Lithuania</c:v>
                </c:pt>
                <c:pt idx="15">
                  <c:v>Bulgaria</c:v>
                </c:pt>
                <c:pt idx="16">
                  <c:v>Latvia</c:v>
                </c:pt>
                <c:pt idx="17">
                  <c:v>Slovenia</c:v>
                </c:pt>
                <c:pt idx="18">
                  <c:v>Croatia</c:v>
                </c:pt>
                <c:pt idx="19">
                  <c:v>Estonia</c:v>
                </c:pt>
                <c:pt idx="20">
                  <c:v>Cyprus</c:v>
                </c:pt>
                <c:pt idx="21">
                  <c:v>Malta</c:v>
                </c:pt>
                <c:pt idx="23">
                  <c:v>Norway</c:v>
                </c:pt>
                <c:pt idx="25">
                  <c:v>Türkiye</c:v>
                </c:pt>
                <c:pt idx="26">
                  <c:v>Montenegro</c:v>
                </c:pt>
              </c:strCache>
            </c:strRef>
          </c:cat>
          <c:val>
            <c:numRef>
              <c:f>'Figure 4'!$J$8:$J$34</c:f>
              <c:numCache>
                <c:formatCode>#,##0.0</c:formatCode>
                <c:ptCount val="27"/>
                <c:pt idx="0">
                  <c:v>133.43014299999999</c:v>
                </c:pt>
                <c:pt idx="1">
                  <c:v>120.39604300000001</c:v>
                </c:pt>
                <c:pt idx="2">
                  <c:v>120.05223599999999</c:v>
                </c:pt>
                <c:pt idx="3">
                  <c:v>69.284650999999997</c:v>
                </c:pt>
                <c:pt idx="4">
                  <c:v>66.264036000000004</c:v>
                </c:pt>
                <c:pt idx="5">
                  <c:v>63.562159000000001</c:v>
                </c:pt>
                <c:pt idx="6">
                  <c:v>45.033254999999997</c:v>
                </c:pt>
                <c:pt idx="7">
                  <c:v>41.026628000000002</c:v>
                </c:pt>
                <c:pt idx="8">
                  <c:v>31.157343000000001</c:v>
                </c:pt>
                <c:pt idx="9">
                  <c:v>23.941409</c:v>
                </c:pt>
                <c:pt idx="10">
                  <c:v>21.179556000000002</c:v>
                </c:pt>
                <c:pt idx="11">
                  <c:v>20.655308999999999</c:v>
                </c:pt>
                <c:pt idx="12">
                  <c:v>15.069557</c:v>
                </c:pt>
                <c:pt idx="13">
                  <c:v>12.291655</c:v>
                </c:pt>
                <c:pt idx="14">
                  <c:v>10.696567</c:v>
                </c:pt>
                <c:pt idx="15">
                  <c:v>8.3970880000000001</c:v>
                </c:pt>
                <c:pt idx="16">
                  <c:v>7.2788500000000003</c:v>
                </c:pt>
                <c:pt idx="17">
                  <c:v>5.5419910000000003</c:v>
                </c:pt>
                <c:pt idx="18">
                  <c:v>5.4380860000000002</c:v>
                </c:pt>
                <c:pt idx="19">
                  <c:v>5.0187059999999999</c:v>
                </c:pt>
                <c:pt idx="20">
                  <c:v>2.3052139999999999</c:v>
                </c:pt>
                <c:pt idx="21">
                  <c:v>1.2572950000000001</c:v>
                </c:pt>
                <c:pt idx="23" formatCode="General">
                  <c:v>49.018065</c:v>
                </c:pt>
                <c:pt idx="25" formatCode="0.0">
                  <c:v>126.882088</c:v>
                </c:pt>
                <c:pt idx="26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F-4E2F-A018-0203110F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86838912"/>
        <c:axId val="586848712"/>
      </c:barChart>
      <c:catAx>
        <c:axId val="5868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8712"/>
        <c:crosses val="autoZero"/>
        <c:auto val="1"/>
        <c:lblAlgn val="ctr"/>
        <c:lblOffset val="100"/>
        <c:tickMarkSkip val="1"/>
        <c:noMultiLvlLbl val="0"/>
      </c:catAx>
      <c:valAx>
        <c:axId val="586848712"/>
        <c:scaling>
          <c:orientation val="minMax"/>
          <c:max val="1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3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19018456026331"/>
          <c:y val="4.2633069902943861E-2"/>
          <c:w val="0.79781471760474376"/>
          <c:h val="0.61918493632749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4'!$H$7</c:f>
              <c:strCache>
                <c:ptCount val="1"/>
                <c:pt idx="0">
                  <c:v>2023Q3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4'!$G$42:$G$45</c:f>
              <c:strCache>
                <c:ptCount val="4"/>
                <c:pt idx="0">
                  <c:v>Cyprus</c:v>
                </c:pt>
                <c:pt idx="1">
                  <c:v>Malta</c:v>
                </c:pt>
                <c:pt idx="3">
                  <c:v>Montenegro</c:v>
                </c:pt>
              </c:strCache>
            </c:strRef>
          </c:cat>
          <c:val>
            <c:numRef>
              <c:f>'Figure 4'!$H$42:$H$45</c:f>
              <c:numCache>
                <c:formatCode>General</c:formatCode>
                <c:ptCount val="4"/>
                <c:pt idx="0">
                  <c:v>2.5436830000000001</c:v>
                </c:pt>
                <c:pt idx="1">
                  <c:v>1.7280660000000001</c:v>
                </c:pt>
                <c:pt idx="3">
                  <c:v>0.66419700000000004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4-42EA-BF57-AF02028A90BC}"/>
            </c:ext>
          </c:extLst>
        </c:ser>
        <c:ser>
          <c:idx val="1"/>
          <c:order val="1"/>
          <c:tx>
            <c:strRef>
              <c:f>'Figure 4'!$I$7</c:f>
              <c:strCache>
                <c:ptCount val="1"/>
                <c:pt idx="0">
                  <c:v>2024Q2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4'!$G$42:$G$45</c:f>
              <c:strCache>
                <c:ptCount val="4"/>
                <c:pt idx="0">
                  <c:v>Cyprus</c:v>
                </c:pt>
                <c:pt idx="1">
                  <c:v>Malta</c:v>
                </c:pt>
                <c:pt idx="3">
                  <c:v>Montenegro</c:v>
                </c:pt>
              </c:strCache>
            </c:strRef>
          </c:cat>
          <c:val>
            <c:numRef>
              <c:f>'Figure 4'!$I$42:$I$45</c:f>
              <c:numCache>
                <c:formatCode>General</c:formatCode>
                <c:ptCount val="4"/>
                <c:pt idx="0">
                  <c:v>2.0848279999999999</c:v>
                </c:pt>
                <c:pt idx="1">
                  <c:v>1.236172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4-42EA-BF57-AF02028A90BC}"/>
            </c:ext>
          </c:extLst>
        </c:ser>
        <c:ser>
          <c:idx val="2"/>
          <c:order val="2"/>
          <c:tx>
            <c:strRef>
              <c:f>'Figure 4'!$J$7</c:f>
              <c:strCache>
                <c:ptCount val="1"/>
                <c:pt idx="0">
                  <c:v>2024Q3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4'!$G$42:$G$45</c:f>
              <c:strCache>
                <c:ptCount val="4"/>
                <c:pt idx="0">
                  <c:v>Cyprus</c:v>
                </c:pt>
                <c:pt idx="1">
                  <c:v>Malta</c:v>
                </c:pt>
                <c:pt idx="3">
                  <c:v>Montenegro</c:v>
                </c:pt>
              </c:strCache>
            </c:strRef>
          </c:cat>
          <c:val>
            <c:numRef>
              <c:f>'Figure 4'!$J$42:$J$45</c:f>
              <c:numCache>
                <c:formatCode>General</c:formatCode>
                <c:ptCount val="4"/>
                <c:pt idx="0">
                  <c:v>2.3052139999999999</c:v>
                </c:pt>
                <c:pt idx="1">
                  <c:v>1.2572950000000001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4-42EA-BF57-AF02028A9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86838912"/>
        <c:axId val="586848712"/>
      </c:barChart>
      <c:catAx>
        <c:axId val="5868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8712"/>
        <c:crosses val="autoZero"/>
        <c:auto val="1"/>
        <c:lblAlgn val="ctr"/>
        <c:lblOffset val="100"/>
        <c:tickMarkSkip val="1"/>
        <c:noMultiLvlLbl val="0"/>
      </c:catAx>
      <c:valAx>
        <c:axId val="586848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389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852965879265098"/>
          <c:y val="0.82243599884774998"/>
          <c:w val="0.26294057742782151"/>
          <c:h val="4.20505997179838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4.3034773182674374E-2"/>
          <c:w val="0.91485081364829401"/>
          <c:h val="0.716936767627359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5'!$A$5</c:f>
              <c:strCache>
                <c:ptCount val="1"/>
                <c:pt idx="0">
                  <c:v>Short Sea Shipping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0264299066279"/>
                  <c:y val="1.3396219717740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FB86F88-9111-4184-AC2D-D0212732D84F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71-42CC-A5BF-E2A7CBC250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71-42CC-A5BF-E2A7CBC250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071-42CC-A5BF-E2A7CBC250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71-42CC-A5BF-E2A7CBC250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71-42CC-A5BF-E2A7CBC250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071-42CC-A5BF-E2A7CBC250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071-42CC-A5BF-E2A7CBC250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71-42CC-A5BF-E2A7CBC250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71-42CC-A5BF-E2A7CBC25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5'!$B$4:$J$4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5'!$B$5:$J$5</c:f>
              <c:numCache>
                <c:formatCode>#,##0</c:formatCode>
                <c:ptCount val="9"/>
                <c:pt idx="0">
                  <c:v>535.33045100000004</c:v>
                </c:pt>
                <c:pt idx="1">
                  <c:v>529.01349900000002</c:v>
                </c:pt>
                <c:pt idx="2">
                  <c:v>537.39990599999999</c:v>
                </c:pt>
                <c:pt idx="3">
                  <c:v>536.83126100000004</c:v>
                </c:pt>
                <c:pt idx="4">
                  <c:v>524.62105799999995</c:v>
                </c:pt>
                <c:pt idx="5">
                  <c:v>525.84116800000004</c:v>
                </c:pt>
                <c:pt idx="6">
                  <c:v>516.02318500000001</c:v>
                </c:pt>
                <c:pt idx="7">
                  <c:v>557.34386800000004</c:v>
                </c:pt>
                <c:pt idx="8">
                  <c:v>538.64427000000001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5'!$M$5</c15:f>
                <c15:dlblRangeCache>
                  <c:ptCount val="1"/>
                  <c:pt idx="0">
                    <c:v>+2.7%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071-42CC-A5BF-E2A7CBC25054}"/>
            </c:ext>
          </c:extLst>
        </c:ser>
        <c:ser>
          <c:idx val="1"/>
          <c:order val="1"/>
          <c:tx>
            <c:strRef>
              <c:f>'Figure 5'!$A$6</c:f>
              <c:strCache>
                <c:ptCount val="1"/>
                <c:pt idx="0">
                  <c:v>Deep Sea Shipping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66666597055115"/>
                  <c:y val="1.2262883966000317E-2"/>
                </c:manualLayout>
              </c:layout>
              <c:tx>
                <c:rich>
                  <a:bodyPr/>
                  <a:lstStyle/>
                  <a:p>
                    <a:fld id="{7A7F1093-B894-4586-B269-CC501C605017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071-42CC-A5BF-E2A7CBC250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071-42CC-A5BF-E2A7CBC250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071-42CC-A5BF-E2A7CBC250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071-42CC-A5BF-E2A7CBC250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071-42CC-A5BF-E2A7CBC250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071-42CC-A5BF-E2A7CBC250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071-42CC-A5BF-E2A7CBC250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071-42CC-A5BF-E2A7CBC250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71-42CC-A5BF-E2A7CBC25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5'!$B$4:$J$4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5'!$B$6:$J$6</c:f>
              <c:numCache>
                <c:formatCode>#,##0</c:formatCode>
                <c:ptCount val="9"/>
                <c:pt idx="0">
                  <c:v>299.326729</c:v>
                </c:pt>
                <c:pt idx="1">
                  <c:v>290.16703899999999</c:v>
                </c:pt>
                <c:pt idx="2">
                  <c:v>288.37310600000001</c:v>
                </c:pt>
                <c:pt idx="3">
                  <c:v>303.25395200000003</c:v>
                </c:pt>
                <c:pt idx="4">
                  <c:v>296.31997000000001</c:v>
                </c:pt>
                <c:pt idx="5">
                  <c:v>292.17135000000002</c:v>
                </c:pt>
                <c:pt idx="6">
                  <c:v>278.23410200000001</c:v>
                </c:pt>
                <c:pt idx="7">
                  <c:v>286.50070199999999</c:v>
                </c:pt>
                <c:pt idx="8">
                  <c:v>277.75985500000002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5'!$M$6</c15:f>
                <c15:dlblRangeCache>
                  <c:ptCount val="1"/>
                  <c:pt idx="0">
                    <c:v>-6.3%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7071-42CC-A5BF-E2A7CBC25054}"/>
            </c:ext>
          </c:extLst>
        </c:ser>
        <c:ser>
          <c:idx val="2"/>
          <c:order val="2"/>
          <c:tx>
            <c:strRef>
              <c:f>'Figure 5'!$A$7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5'!$B$7:$J$7</c:f>
              <c:numCache>
                <c:formatCode>#,##0</c:formatCode>
                <c:ptCount val="9"/>
                <c:pt idx="0">
                  <c:v>36.668914000000001</c:v>
                </c:pt>
                <c:pt idx="1">
                  <c:v>35.476599</c:v>
                </c:pt>
                <c:pt idx="2">
                  <c:v>14.968045</c:v>
                </c:pt>
                <c:pt idx="3">
                  <c:v>16.370246000000002</c:v>
                </c:pt>
                <c:pt idx="4">
                  <c:v>17.150549000000002</c:v>
                </c:pt>
                <c:pt idx="5">
                  <c:v>13.695970000000001</c:v>
                </c:pt>
                <c:pt idx="6">
                  <c:v>14.089249000000001</c:v>
                </c:pt>
                <c:pt idx="7">
                  <c:v>14.177875999999999</c:v>
                </c:pt>
                <c:pt idx="8">
                  <c:v>12.873652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71-42CC-A5BF-E2A7CBC2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6843224"/>
        <c:axId val="586847536"/>
      </c:barChart>
      <c:catAx>
        <c:axId val="58684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7536"/>
        <c:crosses val="autoZero"/>
        <c:auto val="1"/>
        <c:lblAlgn val="ctr"/>
        <c:lblOffset val="100"/>
        <c:tickMarkSkip val="1"/>
        <c:noMultiLvlLbl val="0"/>
      </c:catAx>
      <c:valAx>
        <c:axId val="5868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964791455511873"/>
                  <c:y val="-7.8182843090393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21331076549887"/>
                      <c:h val="0.6674600218227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5DB-4E08-A064-2DD3B3F9D829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5'!$P$5</c:f>
              <c:numCache>
                <c:formatCode>\+0.0%;\-0.0%</c:formatCode>
                <c:ptCount val="1"/>
                <c:pt idx="0">
                  <c:v>4.6933257523533722E-3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B-4E08-A064-2DD3B3F9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0872"/>
        <c:axId val="586841656"/>
      </c:barChart>
      <c:catAx>
        <c:axId val="586840872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1656"/>
        <c:crosses val="autoZero"/>
        <c:auto val="1"/>
        <c:lblAlgn val="ctr"/>
        <c:lblOffset val="100"/>
        <c:noMultiLvlLbl val="0"/>
      </c:catAx>
      <c:valAx>
        <c:axId val="58684165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6370793367208858"/>
                  <c:y val="-0.155307513029375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7-473C-B67F-BF9DA56C9DE8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5'!$P$6</c:f>
              <c:numCache>
                <c:formatCode>0.0%</c:formatCode>
                <c:ptCount val="1"/>
                <c:pt idx="0">
                  <c:v>-3.6879330462998294E-2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7-473C-B67F-BF9DA56C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39304"/>
        <c:axId val="586845576"/>
      </c:barChart>
      <c:catAx>
        <c:axId val="586839304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5576"/>
        <c:crosses val="autoZero"/>
        <c:auto val="1"/>
        <c:lblAlgn val="ctr"/>
        <c:lblOffset val="100"/>
        <c:noMultiLvlLbl val="0"/>
      </c:catAx>
      <c:valAx>
        <c:axId val="5868455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683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2.2813630289214664E-2"/>
                  <c:y val="-0.15278519485485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3-48BE-8073-F0881C2CE1E4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5'!$L$6</c:f>
              <c:numCache>
                <c:formatCode>\+0.0%;\-0.0%</c:formatCode>
                <c:ptCount val="1"/>
                <c:pt idx="0">
                  <c:v>-3.0508989817414012E-2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3-48BE-8073-F0881C2C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9104"/>
        <c:axId val="586841264"/>
      </c:barChart>
      <c:catAx>
        <c:axId val="586849104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1264"/>
        <c:crosses val="autoZero"/>
        <c:auto val="1"/>
        <c:lblAlgn val="ctr"/>
        <c:lblOffset val="100"/>
        <c:noMultiLvlLbl val="0"/>
      </c:catAx>
      <c:valAx>
        <c:axId val="58684126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934682215355988"/>
                  <c:y val="-0.15267172897605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A-4523-8E24-3670B3C7034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5'!$L$5</c:f>
              <c:numCache>
                <c:formatCode>\+0.0%;\-0.0%</c:formatCode>
                <c:ptCount val="1"/>
                <c:pt idx="0">
                  <c:v>-3.3551276103750083E-2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A-4523-8E24-3670B3C7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39696"/>
        <c:axId val="586844792"/>
      </c:barChart>
      <c:catAx>
        <c:axId val="586839696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44792"/>
        <c:crosses val="autoZero"/>
        <c:auto val="1"/>
        <c:lblAlgn val="ctr"/>
        <c:lblOffset val="100"/>
        <c:noMultiLvlLbl val="0"/>
      </c:catAx>
      <c:valAx>
        <c:axId val="58684479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3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0037095924724944"/>
                  <c:y val="-0.10822761692024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5-4CD1-ABEA-E819C1E11F42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6'!$P$7</c:f>
              <c:numCache>
                <c:formatCode>\+0.0%;\-0.0%</c:formatCode>
                <c:ptCount val="1"/>
                <c:pt idx="0">
                  <c:v>2.6298443333645505E-3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5-4CD1-ABEA-E819C1E1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0088"/>
        <c:axId val="586851064"/>
      </c:barChart>
      <c:catAx>
        <c:axId val="5868400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51064"/>
        <c:crosses val="autoZero"/>
        <c:auto val="1"/>
        <c:lblAlgn val="ctr"/>
        <c:lblOffset val="100"/>
        <c:noMultiLvlLbl val="0"/>
      </c:catAx>
      <c:valAx>
        <c:axId val="58685106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0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3089428142145516"/>
                  <c:y val="-0.244481926117008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7-4325-927E-897F2FFB8ED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6'!$P$6</c:f>
              <c:numCache>
                <c:formatCode>\+0.0%;\-0.0%</c:formatCode>
                <c:ptCount val="1"/>
                <c:pt idx="0">
                  <c:v>1.0662735672839485E-2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7-4325-927E-897F2FFB8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52240"/>
        <c:axId val="586851456"/>
      </c:barChart>
      <c:catAx>
        <c:axId val="586852240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51456"/>
        <c:crosses val="autoZero"/>
        <c:auto val="1"/>
        <c:lblAlgn val="ctr"/>
        <c:lblOffset val="100"/>
        <c:noMultiLvlLbl val="0"/>
      </c:catAx>
      <c:valAx>
        <c:axId val="58685145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5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3.4287554485129698E-2"/>
          <c:w val="0.91485081364829401"/>
          <c:h val="0.759897855973293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6'!$A$5</c:f>
              <c:strCache>
                <c:ptCount val="1"/>
                <c:pt idx="0">
                  <c:v>International extra-EU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333333333331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896A7490-39F5-418B-801F-6E5D7FEC6485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5F1-49EA-BE4C-49553D1F7D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F1-49EA-BE4C-49553D1F7D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5F1-49EA-BE4C-49553D1F7D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F1-49EA-BE4C-49553D1F7D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5F1-49EA-BE4C-49553D1F7D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5F1-49EA-BE4C-49553D1F7D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5F1-49EA-BE4C-49553D1F7D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5F1-49EA-BE4C-49553D1F7D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1-49EA-BE4C-49553D1F7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6'!$B$4:$J$4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6'!$B$5:$J$5</c:f>
              <c:numCache>
                <c:formatCode>#,##0</c:formatCode>
                <c:ptCount val="9"/>
                <c:pt idx="0">
                  <c:v>501.87525599999998</c:v>
                </c:pt>
                <c:pt idx="1">
                  <c:v>494.976742</c:v>
                </c:pt>
                <c:pt idx="2">
                  <c:v>488.812929</c:v>
                </c:pt>
                <c:pt idx="3">
                  <c:v>498.97672299999999</c:v>
                </c:pt>
                <c:pt idx="4">
                  <c:v>487.875292</c:v>
                </c:pt>
                <c:pt idx="5">
                  <c:v>487.69697500000001</c:v>
                </c:pt>
                <c:pt idx="6">
                  <c:v>473.00938400000001</c:v>
                </c:pt>
                <c:pt idx="7">
                  <c:v>492.21479099999999</c:v>
                </c:pt>
                <c:pt idx="8">
                  <c:v>473.61310700000001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6'!$M$5</c15:f>
                <c15:dlblRangeCache>
                  <c:ptCount val="1"/>
                  <c:pt idx="0">
                    <c:v>-2.9%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5F1-49EA-BE4C-49553D1F7D77}"/>
            </c:ext>
          </c:extLst>
        </c:ser>
        <c:ser>
          <c:idx val="1"/>
          <c:order val="1"/>
          <c:tx>
            <c:strRef>
              <c:f>'Figure 6'!$A$6</c:f>
              <c:strCache>
                <c:ptCount val="1"/>
                <c:pt idx="0">
                  <c:v>International intra-EU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69858267716511"/>
                  <c:y val="4.2383421099182174E-2"/>
                </c:manualLayout>
              </c:layout>
              <c:tx>
                <c:rich>
                  <a:bodyPr/>
                  <a:lstStyle/>
                  <a:p>
                    <a:fld id="{539B657B-6E93-41AD-8156-08688B591D0B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5F1-49EA-BE4C-49553D1F7D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5F1-49EA-BE4C-49553D1F7D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5F1-49EA-BE4C-49553D1F7D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5F1-49EA-BE4C-49553D1F7D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5F1-49EA-BE4C-49553D1F7D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5F1-49EA-BE4C-49553D1F7D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5F1-49EA-BE4C-49553D1F7D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5F1-49EA-BE4C-49553D1F7D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1-49EA-BE4C-49553D1F7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6'!$B$4:$J$4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6'!$B$6:$J$6</c:f>
              <c:numCache>
                <c:formatCode>#,##0</c:formatCode>
                <c:ptCount val="9"/>
                <c:pt idx="0">
                  <c:v>219.98820799999999</c:v>
                </c:pt>
                <c:pt idx="1">
                  <c:v>222.476304</c:v>
                </c:pt>
                <c:pt idx="2">
                  <c:v>226.689213</c:v>
                </c:pt>
                <c:pt idx="3">
                  <c:v>223.10342</c:v>
                </c:pt>
                <c:pt idx="4">
                  <c:v>215.88034200000001</c:v>
                </c:pt>
                <c:pt idx="5">
                  <c:v>222.681332</c:v>
                </c:pt>
                <c:pt idx="6">
                  <c:v>222.74708200000001</c:v>
                </c:pt>
                <c:pt idx="7">
                  <c:v>231.69096099999999</c:v>
                </c:pt>
                <c:pt idx="8">
                  <c:v>220.50000499999999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6'!$M$6</c15:f>
                <c15:dlblRangeCache>
                  <c:ptCount val="1"/>
                  <c:pt idx="0">
                    <c:v>+2.1%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5F1-49EA-BE4C-49553D1F7D77}"/>
            </c:ext>
          </c:extLst>
        </c:ser>
        <c:ser>
          <c:idx val="2"/>
          <c:order val="2"/>
          <c:tx>
            <c:strRef>
              <c:f>'Figure 6'!$A$7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196568903247357"/>
                  <c:y val="1.4070475749865063E-2"/>
                </c:manualLayout>
              </c:layout>
              <c:tx>
                <c:rich>
                  <a:bodyPr/>
                  <a:lstStyle/>
                  <a:p>
                    <a:fld id="{252DD25C-7B91-4074-9BA5-AFD506D61AD2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5F1-49EA-BE4C-49553D1F7D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5F1-49EA-BE4C-49553D1F7D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D5F1-49EA-BE4C-49553D1F7D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5F1-49EA-BE4C-49553D1F7D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5F1-49EA-BE4C-49553D1F7D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5F1-49EA-BE4C-49553D1F7D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D5F1-49EA-BE4C-49553D1F7D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D5F1-49EA-BE4C-49553D1F7D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F1-49EA-BE4C-49553D1F7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6'!$B$4:$J$4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6'!$B$7:$J$7</c:f>
              <c:numCache>
                <c:formatCode>#,##0</c:formatCode>
                <c:ptCount val="9"/>
                <c:pt idx="0">
                  <c:v>112.793716</c:v>
                </c:pt>
                <c:pt idx="1">
                  <c:v>101.727492</c:v>
                </c:pt>
                <c:pt idx="2">
                  <c:v>110.27087</c:v>
                </c:pt>
                <c:pt idx="3">
                  <c:v>118.00507</c:v>
                </c:pt>
                <c:pt idx="4">
                  <c:v>117.185394</c:v>
                </c:pt>
                <c:pt idx="5">
                  <c:v>107.63421099999999</c:v>
                </c:pt>
                <c:pt idx="6">
                  <c:v>98.500821000000002</c:v>
                </c:pt>
                <c:pt idx="7">
                  <c:v>119.938818</c:v>
                </c:pt>
                <c:pt idx="8">
                  <c:v>122.29101300000001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6'!$M$7</c15:f>
                <c15:dlblRangeCache>
                  <c:ptCount val="1"/>
                  <c:pt idx="0">
                    <c:v>+4.4%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D5F1-49EA-BE4C-49553D1F7D77}"/>
            </c:ext>
          </c:extLst>
        </c:ser>
        <c:ser>
          <c:idx val="3"/>
          <c:order val="3"/>
          <c:tx>
            <c:strRef>
              <c:f>'Figure 6'!$A$8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6'!$B$8:$J$8</c:f>
              <c:numCache>
                <c:formatCode>#,##0</c:formatCode>
                <c:ptCount val="9"/>
                <c:pt idx="0">
                  <c:v>36.668914000000001</c:v>
                </c:pt>
                <c:pt idx="1">
                  <c:v>35.476599</c:v>
                </c:pt>
                <c:pt idx="2">
                  <c:v>14.968045</c:v>
                </c:pt>
                <c:pt idx="3">
                  <c:v>16.370246000000002</c:v>
                </c:pt>
                <c:pt idx="4">
                  <c:v>17.150549000000002</c:v>
                </c:pt>
                <c:pt idx="5">
                  <c:v>13.695970000000001</c:v>
                </c:pt>
                <c:pt idx="6">
                  <c:v>14.089249000000001</c:v>
                </c:pt>
                <c:pt idx="7">
                  <c:v>14.177875999999999</c:v>
                </c:pt>
                <c:pt idx="8">
                  <c:v>12.873652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5F1-49EA-BE4C-49553D1F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6845184"/>
        <c:axId val="586845968"/>
      </c:barChart>
      <c:catAx>
        <c:axId val="5868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5968"/>
        <c:crosses val="autoZero"/>
        <c:auto val="1"/>
        <c:lblAlgn val="ctr"/>
        <c:lblOffset val="100"/>
        <c:tickMarkSkip val="1"/>
        <c:noMultiLvlLbl val="0"/>
      </c:catAx>
      <c:valAx>
        <c:axId val="586845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3774278215222"/>
          <c:y val="0.93787828895148162"/>
          <c:w val="0.63412440944881887"/>
          <c:h val="4.4414327377955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0442336877324927"/>
                  <c:y val="-0.152670656495413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2-4B41-801D-C4E89F9711F3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6'!$P$5</c:f>
              <c:numCache>
                <c:formatCode>\+0.0%;\-0.0%</c:formatCode>
                <c:ptCount val="1"/>
                <c:pt idx="0">
                  <c:v>-2.2382267315946613E-2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2-4B41-801D-C4E89F97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49888"/>
        <c:axId val="586850280"/>
      </c:barChart>
      <c:catAx>
        <c:axId val="5868498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50280"/>
        <c:crosses val="autoZero"/>
        <c:auto val="1"/>
        <c:lblAlgn val="ctr"/>
        <c:lblOffset val="100"/>
        <c:noMultiLvlLbl val="0"/>
      </c:catAx>
      <c:valAx>
        <c:axId val="586850280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4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5.6775334675245877E-2"/>
                  <c:y val="-0.15267337145427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7-4F2D-9EA9-F28317DC0913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6'!$L$5</c:f>
              <c:numCache>
                <c:formatCode>\+0.0%;\-0.0%</c:formatCode>
                <c:ptCount val="1"/>
                <c:pt idx="0">
                  <c:v>-3.7791802156550758E-2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7-4F2D-9EA9-F28317DC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50672"/>
        <c:axId val="586852632"/>
      </c:barChart>
      <c:catAx>
        <c:axId val="586850672"/>
        <c:scaling>
          <c:orientation val="minMax"/>
        </c:scaling>
        <c:delete val="1"/>
        <c:axPos val="l"/>
        <c:majorTickMark val="out"/>
        <c:minorTickMark val="none"/>
        <c:tickLblPos val="nextTo"/>
        <c:crossAx val="586852632"/>
        <c:crosses val="autoZero"/>
        <c:auto val="1"/>
        <c:lblAlgn val="ctr"/>
        <c:lblOffset val="100"/>
        <c:noMultiLvlLbl val="0"/>
      </c:catAx>
      <c:valAx>
        <c:axId val="58685263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5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1541016433654747"/>
                  <c:y val="-0.1132718192942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1-40DB-AFC8-63C09E67EA06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6'!$L$6</c:f>
              <c:numCache>
                <c:formatCode>\+0.0%;\-0.0%</c:formatCode>
                <c:ptCount val="1"/>
                <c:pt idx="0">
                  <c:v>-4.8301219657852723E-2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1-40DB-AFC8-63C09E67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53416"/>
        <c:axId val="588020816"/>
      </c:barChart>
      <c:catAx>
        <c:axId val="586853416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0816"/>
        <c:crosses val="autoZero"/>
        <c:auto val="1"/>
        <c:lblAlgn val="ctr"/>
        <c:lblOffset val="100"/>
        <c:noMultiLvlLbl val="0"/>
      </c:catAx>
      <c:valAx>
        <c:axId val="588020816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685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4164574810756476"/>
                  <c:y val="-0.10806627641631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E-4F21-89D1-B2E1A9887709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6'!$L$7</c:f>
              <c:numCache>
                <c:formatCode>\+0.0%;\-0.0%</c:formatCode>
                <c:ptCount val="1"/>
                <c:pt idx="0">
                  <c:v>1.9611623986489635E-2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E-4F21-89D1-B2E1A988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0032"/>
        <c:axId val="588018464"/>
      </c:barChart>
      <c:catAx>
        <c:axId val="588020032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18464"/>
        <c:crosses val="autoZero"/>
        <c:auto val="1"/>
        <c:lblAlgn val="ctr"/>
        <c:lblOffset val="100"/>
        <c:noMultiLvlLbl val="0"/>
      </c:catAx>
      <c:valAx>
        <c:axId val="58801846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4.8256284175895704E-2"/>
          <c:w val="0.91485081364829401"/>
          <c:h val="0.71870746294076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7'!$A$5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3333333333335"/>
                  <c:y val="-5.7845263919016629E-3"/>
                </c:manualLayout>
              </c:layout>
              <c:tx>
                <c:rich>
                  <a:bodyPr/>
                  <a:lstStyle/>
                  <a:p>
                    <a:fld id="{92FBD790-A974-4113-B471-011506C62353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F2A-4113-A37E-6E8E41B203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2A-4113-A37E-6E8E41B203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F2A-4113-A37E-6E8E41B203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2A-4113-A37E-6E8E41B203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F2A-4113-A37E-6E8E41B203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2A-4113-A37E-6E8E41B203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F2A-4113-A37E-6E8E41B203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F2A-4113-A37E-6E8E41B203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2A-4113-A37E-6E8E41B2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7'!$B$5:$J$5</c:f>
              <c:numCache>
                <c:formatCode>#,##0</c:formatCode>
                <c:ptCount val="9"/>
                <c:pt idx="0">
                  <c:v>332.781924</c:v>
                </c:pt>
                <c:pt idx="1">
                  <c:v>324.20379600000001</c:v>
                </c:pt>
                <c:pt idx="2">
                  <c:v>336.960083</c:v>
                </c:pt>
                <c:pt idx="3">
                  <c:v>341.10849000000002</c:v>
                </c:pt>
                <c:pt idx="4">
                  <c:v>333.06573600000002</c:v>
                </c:pt>
                <c:pt idx="5">
                  <c:v>330.31554299999999</c:v>
                </c:pt>
                <c:pt idx="6">
                  <c:v>321.24790300000001</c:v>
                </c:pt>
                <c:pt idx="7">
                  <c:v>351.62977899999998</c:v>
                </c:pt>
                <c:pt idx="8">
                  <c:v>342.79101800000001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7'!$M$5</c15:f>
                <c15:dlblRangeCache>
                  <c:ptCount val="1"/>
                  <c:pt idx="0">
                    <c:v>+2.9%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F2A-4113-A37E-6E8E41B20396}"/>
            </c:ext>
          </c:extLst>
        </c:ser>
        <c:ser>
          <c:idx val="1"/>
          <c:order val="1"/>
          <c:tx>
            <c:strRef>
              <c:f>'Figure 7'!$A$6</c:f>
              <c:strCache>
                <c:ptCount val="1"/>
                <c:pt idx="0">
                  <c:v>Europe except EU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4062433043464"/>
                  <c:y val="1.076677518597801E-3"/>
                </c:manualLayout>
              </c:layout>
              <c:tx>
                <c:rich>
                  <a:bodyPr/>
                  <a:lstStyle/>
                  <a:p>
                    <a:fld id="{0B9FBC5F-3A6D-470F-A5C6-7BCA0D4CD384}" type="CELLRANGE">
                      <a:rPr lang="en-US"/>
                      <a:pPr/>
                      <a:t>[CELLRANGE]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F2A-4113-A37E-6E8E41B203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F2A-4113-A37E-6E8E41B203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F2A-4113-A37E-6E8E41B203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F2A-4113-A37E-6E8E41B203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F2A-4113-A37E-6E8E41B203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F2A-4113-A37E-6E8E41B203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F2A-4113-A37E-6E8E41B203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F2A-4113-A37E-6E8E41B203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2A-4113-A37E-6E8E41B2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7'!$B$6:$J$6</c:f>
              <c:numCache>
                <c:formatCode>#,##0</c:formatCode>
                <c:ptCount val="9"/>
                <c:pt idx="0">
                  <c:v>160.03306000000001</c:v>
                </c:pt>
                <c:pt idx="1">
                  <c:v>157.40115599999999</c:v>
                </c:pt>
                <c:pt idx="2">
                  <c:v>147.16338400000001</c:v>
                </c:pt>
                <c:pt idx="3">
                  <c:v>141.020565</c:v>
                </c:pt>
                <c:pt idx="4">
                  <c:v>138.715924</c:v>
                </c:pt>
                <c:pt idx="5">
                  <c:v>140.464854</c:v>
                </c:pt>
                <c:pt idx="6">
                  <c:v>142.76781600000001</c:v>
                </c:pt>
                <c:pt idx="7">
                  <c:v>149.771636</c:v>
                </c:pt>
                <c:pt idx="8">
                  <c:v>145.19479200000001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7'!$M$6</c15:f>
                <c15:dlblRangeCache>
                  <c:ptCount val="1"/>
                  <c:pt idx="0">
                    <c:v>+4.7%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5F2A-4113-A37E-6E8E41B20396}"/>
            </c:ext>
          </c:extLst>
        </c:ser>
        <c:ser>
          <c:idx val="2"/>
          <c:order val="2"/>
          <c:tx>
            <c:strRef>
              <c:f>'Figure 7'!$A$7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57335554741572"/>
                  <c:y val="7.4806270101728672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3CEAE57-C08D-4573-B756-2677735252DF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F2A-4113-A37E-6E8E41B203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5F2A-4113-A37E-6E8E41B203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5F2A-4113-A37E-6E8E41B203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5F2A-4113-A37E-6E8E41B203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5F2A-4113-A37E-6E8E41B203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5F2A-4113-A37E-6E8E41B203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5F2A-4113-A37E-6E8E41B203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F2A-4113-A37E-6E8E41B203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2A-4113-A37E-6E8E41B2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7'!$B$7:$J$7</c:f>
              <c:numCache>
                <c:formatCode>#,##0</c:formatCode>
                <c:ptCount val="9"/>
                <c:pt idx="0">
                  <c:v>126.44265</c:v>
                </c:pt>
                <c:pt idx="1">
                  <c:v>121.784175</c:v>
                </c:pt>
                <c:pt idx="2">
                  <c:v>123.073128</c:v>
                </c:pt>
                <c:pt idx="3">
                  <c:v>132.158624</c:v>
                </c:pt>
                <c:pt idx="4">
                  <c:v>132.53598500000001</c:v>
                </c:pt>
                <c:pt idx="5">
                  <c:v>128.049104</c:v>
                </c:pt>
                <c:pt idx="6">
                  <c:v>124.04427200000001</c:v>
                </c:pt>
                <c:pt idx="7">
                  <c:v>125.43495900000001</c:v>
                </c:pt>
                <c:pt idx="8">
                  <c:v>129.740183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7'!$M$7</c15:f>
                <c15:dlblRangeCache>
                  <c:ptCount val="1"/>
                  <c:pt idx="0">
                    <c:v>-2.1%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F2A-4113-A37E-6E8E41B20396}"/>
            </c:ext>
          </c:extLst>
        </c:ser>
        <c:ser>
          <c:idx val="4"/>
          <c:order val="3"/>
          <c:tx>
            <c:strRef>
              <c:f>'Figure 7'!$A$8</c:f>
              <c:strCache>
                <c:ptCount val="1"/>
                <c:pt idx="0">
                  <c:v>Asia &amp; Oceania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333174899980221"/>
                  <c:y val="2.95491317363308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F5C1E55-110E-4457-B512-C6EB411C1768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F2A-4113-A37E-6E8E41B203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5F2A-4113-A37E-6E8E41B203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5F2A-4113-A37E-6E8E41B203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5F2A-4113-A37E-6E8E41B203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5F2A-4113-A37E-6E8E41B203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5F2A-4113-A37E-6E8E41B203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5F2A-4113-A37E-6E8E41B203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5F2A-4113-A37E-6E8E41B203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2A-4113-A37E-6E8E41B2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7'!$B$8:$J$8</c:f>
              <c:numCache>
                <c:formatCode>#,##0</c:formatCode>
                <c:ptCount val="9"/>
                <c:pt idx="0">
                  <c:v>119.09787</c:v>
                </c:pt>
                <c:pt idx="1">
                  <c:v>115.264928</c:v>
                </c:pt>
                <c:pt idx="2">
                  <c:v>113.127537</c:v>
                </c:pt>
                <c:pt idx="3">
                  <c:v>122.01220000000001</c:v>
                </c:pt>
                <c:pt idx="4">
                  <c:v>118.786935</c:v>
                </c:pt>
                <c:pt idx="5">
                  <c:v>114.479568</c:v>
                </c:pt>
                <c:pt idx="6">
                  <c:v>106.595101</c:v>
                </c:pt>
                <c:pt idx="7">
                  <c:v>116.42673000000001</c:v>
                </c:pt>
                <c:pt idx="8">
                  <c:v>106.133239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7'!$M$8</c15:f>
                <c15:dlblRangeCache>
                  <c:ptCount val="1"/>
                  <c:pt idx="0">
                    <c:v>-10.7%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5F2A-4113-A37E-6E8E41B20396}"/>
            </c:ext>
          </c:extLst>
        </c:ser>
        <c:ser>
          <c:idx val="3"/>
          <c:order val="4"/>
          <c:tx>
            <c:strRef>
              <c:f>'Figure 7'!$A$9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0.81459611816009592"/>
                  <c:y val="1.41972518630604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E6D32F8-2214-4383-8338-6B7737B0480A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F2A-4113-A37E-6E8E41B203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5F2A-4113-A37E-6E8E41B203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5F2A-4113-A37E-6E8E41B203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5F2A-4113-A37E-6E8E41B203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5F2A-4113-A37E-6E8E41B203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5F2A-4113-A37E-6E8E41B203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5F2A-4113-A37E-6E8E41B203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5F2A-4113-A37E-6E8E41B203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2A-4113-A37E-6E8E41B2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7'!$B$9:$J$9</c:f>
              <c:numCache>
                <c:formatCode>#,##0</c:formatCode>
                <c:ptCount val="9"/>
                <c:pt idx="0">
                  <c:v>96.301676</c:v>
                </c:pt>
                <c:pt idx="1">
                  <c:v>100.526483</c:v>
                </c:pt>
                <c:pt idx="2">
                  <c:v>105.44888</c:v>
                </c:pt>
                <c:pt idx="3">
                  <c:v>103.78533400000001</c:v>
                </c:pt>
                <c:pt idx="4">
                  <c:v>97.836448000000004</c:v>
                </c:pt>
                <c:pt idx="5">
                  <c:v>104.70344900000001</c:v>
                </c:pt>
                <c:pt idx="6">
                  <c:v>99.602194999999995</c:v>
                </c:pt>
                <c:pt idx="7">
                  <c:v>100.58146600000001</c:v>
                </c:pt>
                <c:pt idx="8">
                  <c:v>92.544893000000002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7'!$M$9</c15:f>
                <c15:dlblRangeCache>
                  <c:ptCount val="1"/>
                  <c:pt idx="0">
                    <c:v>-5.4%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5F2A-4113-A37E-6E8E41B20396}"/>
            </c:ext>
          </c:extLst>
        </c:ser>
        <c:ser>
          <c:idx val="5"/>
          <c:order val="5"/>
          <c:tx>
            <c:strRef>
              <c:f>'Figure 7'!$A$10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7'!$B$4:$J$4</c:f>
              <c:strCache>
                <c:ptCount val="9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  <c:pt idx="4">
                  <c:v>2023Q3</c:v>
                </c:pt>
                <c:pt idx="5">
                  <c:v>2023Q4</c:v>
                </c:pt>
                <c:pt idx="6">
                  <c:v>2024Q1</c:v>
                </c:pt>
                <c:pt idx="7">
                  <c:v>2024Q2</c:v>
                </c:pt>
                <c:pt idx="8">
                  <c:v>2024Q3</c:v>
                </c:pt>
              </c:strCache>
            </c:strRef>
          </c:cat>
          <c:val>
            <c:numRef>
              <c:f>'Figure 7'!$B$10:$J$10</c:f>
              <c:numCache>
                <c:formatCode>#,##0</c:formatCode>
                <c:ptCount val="9"/>
                <c:pt idx="0">
                  <c:v>36.668914000000001</c:v>
                </c:pt>
                <c:pt idx="1">
                  <c:v>35.476599</c:v>
                </c:pt>
                <c:pt idx="2">
                  <c:v>14.968045</c:v>
                </c:pt>
                <c:pt idx="3">
                  <c:v>16.370246000000002</c:v>
                </c:pt>
                <c:pt idx="4">
                  <c:v>17.150549000000002</c:v>
                </c:pt>
                <c:pt idx="5">
                  <c:v>13.695970000000001</c:v>
                </c:pt>
                <c:pt idx="6">
                  <c:v>14.089249000000001</c:v>
                </c:pt>
                <c:pt idx="7">
                  <c:v>14.177875999999999</c:v>
                </c:pt>
                <c:pt idx="8">
                  <c:v>12.873652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5F2A-4113-A37E-6E8E41B2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8027088"/>
        <c:axId val="588025912"/>
      </c:barChart>
      <c:catAx>
        <c:axId val="5880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25912"/>
        <c:crosses val="autoZero"/>
        <c:auto val="1"/>
        <c:lblAlgn val="ctr"/>
        <c:lblOffset val="100"/>
        <c:tickMarkSkip val="1"/>
        <c:noMultiLvlLbl val="0"/>
      </c:catAx>
      <c:valAx>
        <c:axId val="588025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1433540853397934"/>
                  <c:y val="-0.24173636978453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7-4336-A4F0-7F315B6DE7A4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7'!$P$5</c:f>
              <c:numCache>
                <c:formatCode>\+0.0%;\-0.0%</c:formatCode>
                <c:ptCount val="1"/>
                <c:pt idx="0">
                  <c:v>7.9726160439343996E-3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7-4336-A4F0-7F315B6D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8656"/>
        <c:axId val="588021600"/>
      </c:barChart>
      <c:catAx>
        <c:axId val="588028656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1600"/>
        <c:crosses val="autoZero"/>
        <c:auto val="1"/>
        <c:lblAlgn val="ctr"/>
        <c:lblOffset val="100"/>
        <c:noMultiLvlLbl val="0"/>
      </c:catAx>
      <c:valAx>
        <c:axId val="588021600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8.6514026300855987E-2"/>
                  <c:y val="-0.113501058169663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97-42AF-82C3-1260772CD01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7'!$P$8</c:f>
              <c:numCache>
                <c:formatCode>\+0.0%;\-0.0%</c:formatCode>
                <c:ptCount val="1"/>
                <c:pt idx="0">
                  <c:v>-5.4470203643884552E-2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7-42AF-82C3-1260772C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19640"/>
        <c:axId val="588028264"/>
      </c:barChart>
      <c:catAx>
        <c:axId val="588019640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8264"/>
        <c:crosses val="autoZero"/>
        <c:auto val="1"/>
        <c:lblAlgn val="ctr"/>
        <c:lblOffset val="100"/>
        <c:noMultiLvlLbl val="0"/>
      </c:catAx>
      <c:valAx>
        <c:axId val="58802826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1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9.0193824330190325E-2"/>
                  <c:y val="-0.15267172897605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B-49C1-AFB2-F1FCE33B8E20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7'!$P$7</c:f>
              <c:numCache>
                <c:formatCode>\+0.0%;\-0.0%</c:formatCode>
                <c:ptCount val="1"/>
                <c:pt idx="0">
                  <c:v>-4.4811803198571143E-3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B-49C1-AFB2-F1FCE33B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2776"/>
        <c:axId val="588020424"/>
      </c:barChart>
      <c:catAx>
        <c:axId val="588022776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0424"/>
        <c:crosses val="autoZero"/>
        <c:auto val="1"/>
        <c:lblAlgn val="ctr"/>
        <c:lblOffset val="100"/>
        <c:noMultiLvlLbl val="0"/>
      </c:catAx>
      <c:valAx>
        <c:axId val="588020424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6.1760718566295586E-2"/>
                  <c:y val="-0.15581136230278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9-4A77-8FE0-DF653F9DD2E1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7'!$L$6</c:f>
              <c:numCache>
                <c:formatCode>\+0.0%;\-0.0%</c:formatCode>
                <c:ptCount val="1"/>
                <c:pt idx="0">
                  <c:v>-3.0558816891070095E-2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9-4A77-8FE0-DF653F9D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3168"/>
        <c:axId val="588023952"/>
      </c:barChart>
      <c:catAx>
        <c:axId val="588023168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3952"/>
        <c:crosses val="autoZero"/>
        <c:auto val="1"/>
        <c:lblAlgn val="ctr"/>
        <c:lblOffset val="100"/>
        <c:noMultiLvlLbl val="0"/>
      </c:catAx>
      <c:valAx>
        <c:axId val="58802395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2.2875927327880283E-2"/>
                  <c:y val="-0.233825827251330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E-4084-B71F-E17A1858D45D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7'!$L$8</c:f>
              <c:numCache>
                <c:formatCode>\+0.0%;\-0.0%</c:formatCode>
                <c:ptCount val="1"/>
                <c:pt idx="0">
                  <c:v>-8.8411750463145422E-2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E-4084-B71F-E17A1858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32576"/>
        <c:axId val="588031792"/>
      </c:barChart>
      <c:catAx>
        <c:axId val="588032576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31792"/>
        <c:crosses val="autoZero"/>
        <c:auto val="1"/>
        <c:lblAlgn val="ctr"/>
        <c:lblOffset val="100"/>
        <c:noMultiLvlLbl val="0"/>
      </c:catAx>
      <c:valAx>
        <c:axId val="58803179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3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4241678559231483"/>
                  <c:y val="-0.191898547237047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6-4ED0-933D-03C0873D5220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7'!$P$9</c:f>
              <c:numCache>
                <c:formatCode>\+0.0%;\-0.0%</c:formatCode>
                <c:ptCount val="1"/>
                <c:pt idx="0">
                  <c:v>-2.4939188423412695E-2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6-4ED0-933D-03C0873D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17288"/>
        <c:axId val="588017680"/>
      </c:barChart>
      <c:catAx>
        <c:axId val="588017288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17680"/>
        <c:crosses val="autoZero"/>
        <c:auto val="1"/>
        <c:lblAlgn val="ctr"/>
        <c:lblOffset val="100"/>
        <c:noMultiLvlLbl val="0"/>
      </c:catAx>
      <c:valAx>
        <c:axId val="588017680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17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6.8886842949321445E-2"/>
                  <c:y val="-0.15619097223366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A-437A-8D3D-623360E72146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7'!$L$9</c:f>
              <c:numCache>
                <c:formatCode>\+0.0%;\-0.0%</c:formatCode>
                <c:ptCount val="1"/>
                <c:pt idx="0">
                  <c:v>-7.9901132083320392E-2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A-437A-8D3D-623360E7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32968"/>
        <c:axId val="588029832"/>
      </c:barChart>
      <c:catAx>
        <c:axId val="588032968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9832"/>
        <c:crosses val="autoZero"/>
        <c:auto val="1"/>
        <c:lblAlgn val="ctr"/>
        <c:lblOffset val="100"/>
        <c:noMultiLvlLbl val="0"/>
      </c:catAx>
      <c:valAx>
        <c:axId val="58802983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3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5.2977967481680689E-2"/>
                  <c:y val="-0.108286385827732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D-45C6-8A53-45FBE3CF4FFF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7'!$L$7</c:f>
              <c:numCache>
                <c:formatCode>\+0.0%;\-0.0%</c:formatCode>
                <c:ptCount val="1"/>
                <c:pt idx="0">
                  <c:v>3.432236143992351E-2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D-45C6-8A53-45FBE3CF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2384"/>
        <c:axId val="588018072"/>
      </c:barChart>
      <c:catAx>
        <c:axId val="588022384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18072"/>
        <c:crosses val="autoZero"/>
        <c:auto val="1"/>
        <c:lblAlgn val="ctr"/>
        <c:lblOffset val="100"/>
        <c:noMultiLvlLbl val="0"/>
      </c:catAx>
      <c:valAx>
        <c:axId val="58801807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0516700979585376"/>
                  <c:y val="-0.108228764055968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7-4956-8F5F-91E2D302457F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7'!$P$6</c:f>
              <c:numCache>
                <c:formatCode>\+0.0%;\-0.0%</c:formatCode>
                <c:ptCount val="1"/>
                <c:pt idx="0">
                  <c:v>-1.044312896460764E-2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7-4956-8F5F-91E2D302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7872"/>
        <c:axId val="588021992"/>
      </c:barChart>
      <c:catAx>
        <c:axId val="588027872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1992"/>
        <c:crosses val="autoZero"/>
        <c:auto val="1"/>
        <c:lblAlgn val="ctr"/>
        <c:lblOffset val="100"/>
        <c:noMultiLvlLbl val="0"/>
      </c:catAx>
      <c:valAx>
        <c:axId val="588021992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81066120101790629"/>
                  <c:y val="-5.8769140339927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0-414E-9E05-EAD2F7F220D6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7'!$L$5</c:f>
              <c:numCache>
                <c:formatCode>\+0.0%;\-0.0%</c:formatCode>
                <c:ptCount val="1"/>
                <c:pt idx="0">
                  <c:v>-2.5136554205211326E-2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0-414E-9E05-EAD2F7F2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24736"/>
        <c:axId val="588025128"/>
      </c:barChart>
      <c:catAx>
        <c:axId val="5880247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8025128"/>
        <c:crosses val="autoZero"/>
        <c:auto val="1"/>
        <c:lblAlgn val="ctr"/>
        <c:lblOffset val="100"/>
        <c:noMultiLvlLbl val="0"/>
      </c:catAx>
      <c:valAx>
        <c:axId val="588025128"/>
        <c:scaling>
          <c:orientation val="minMax"/>
        </c:scaling>
        <c:delete val="1"/>
        <c:axPos val="b"/>
        <c:numFmt formatCode="\+0.0%;\-0.0%" sourceLinked="1"/>
        <c:majorTickMark val="out"/>
        <c:minorTickMark val="none"/>
        <c:tickLblPos val="nextTo"/>
        <c:crossAx val="58802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22624671916016E-2"/>
          <c:y val="2.9265472006192454E-2"/>
          <c:w val="0.91041070866141738"/>
          <c:h val="0.76770202647599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8'!$B$4:$B$4</c:f>
              <c:strCache>
                <c:ptCount val="1"/>
                <c:pt idx="0">
                  <c:v>2023Q3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8'!$A$5:$A$14</c:f>
              <c:strCache>
                <c:ptCount val="10"/>
                <c:pt idx="0">
                  <c:v>USA</c:v>
                </c:pt>
                <c:pt idx="1">
                  <c:v>United Kingdom</c:v>
                </c:pt>
                <c:pt idx="2">
                  <c:v>Norway</c:v>
                </c:pt>
                <c:pt idx="3">
                  <c:v>Türkiye</c:v>
                </c:pt>
                <c:pt idx="4">
                  <c:v>China</c:v>
                </c:pt>
                <c:pt idx="5">
                  <c:v>Brazil</c:v>
                </c:pt>
                <c:pt idx="6">
                  <c:v>Egypt</c:v>
                </c:pt>
                <c:pt idx="7">
                  <c:v>Russia</c:v>
                </c:pt>
                <c:pt idx="8">
                  <c:v>Canada</c:v>
                </c:pt>
                <c:pt idx="9">
                  <c:v>Nigeria</c:v>
                </c:pt>
              </c:strCache>
            </c:strRef>
          </c:cat>
          <c:val>
            <c:numRef>
              <c:f>'Figure 8'!$B$5:$B$14</c:f>
              <c:numCache>
                <c:formatCode>0</c:formatCode>
                <c:ptCount val="10"/>
                <c:pt idx="0">
                  <c:v>66.738810999999998</c:v>
                </c:pt>
                <c:pt idx="1">
                  <c:v>52.266219999999997</c:v>
                </c:pt>
                <c:pt idx="2">
                  <c:v>32.681635</c:v>
                </c:pt>
                <c:pt idx="3">
                  <c:v>27.496818000000001</c:v>
                </c:pt>
                <c:pt idx="4">
                  <c:v>29.705310000000001</c:v>
                </c:pt>
                <c:pt idx="5">
                  <c:v>24.525216</c:v>
                </c:pt>
                <c:pt idx="6">
                  <c:v>19.521920000000001</c:v>
                </c:pt>
                <c:pt idx="7">
                  <c:v>17.751764000000001</c:v>
                </c:pt>
                <c:pt idx="8">
                  <c:v>15.004924000000001</c:v>
                </c:pt>
                <c:pt idx="9">
                  <c:v>13.014505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F-4DC2-9BFE-7F65DB0CD57C}"/>
            </c:ext>
          </c:extLst>
        </c:ser>
        <c:ser>
          <c:idx val="1"/>
          <c:order val="1"/>
          <c:tx>
            <c:strRef>
              <c:f>'Figure 8'!$C$4:$C$4</c:f>
              <c:strCache>
                <c:ptCount val="1"/>
                <c:pt idx="0">
                  <c:v>2023Q4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8'!$A$5:$A$14</c:f>
              <c:strCache>
                <c:ptCount val="10"/>
                <c:pt idx="0">
                  <c:v>USA</c:v>
                </c:pt>
                <c:pt idx="1">
                  <c:v>United Kingdom</c:v>
                </c:pt>
                <c:pt idx="2">
                  <c:v>Norway</c:v>
                </c:pt>
                <c:pt idx="3">
                  <c:v>Türkiye</c:v>
                </c:pt>
                <c:pt idx="4">
                  <c:v>China</c:v>
                </c:pt>
                <c:pt idx="5">
                  <c:v>Brazil</c:v>
                </c:pt>
                <c:pt idx="6">
                  <c:v>Egypt</c:v>
                </c:pt>
                <c:pt idx="7">
                  <c:v>Russia</c:v>
                </c:pt>
                <c:pt idx="8">
                  <c:v>Canada</c:v>
                </c:pt>
                <c:pt idx="9">
                  <c:v>Nigeria</c:v>
                </c:pt>
              </c:strCache>
            </c:strRef>
          </c:cat>
          <c:val>
            <c:numRef>
              <c:f>'Figure 8'!$C$5:$C$14</c:f>
              <c:numCache>
                <c:formatCode>0</c:formatCode>
                <c:ptCount val="10"/>
                <c:pt idx="0">
                  <c:v>63.858240000000002</c:v>
                </c:pt>
                <c:pt idx="1">
                  <c:v>50.392046999999998</c:v>
                </c:pt>
                <c:pt idx="2">
                  <c:v>31.965668999999998</c:v>
                </c:pt>
                <c:pt idx="3">
                  <c:v>28.478124000000001</c:v>
                </c:pt>
                <c:pt idx="4">
                  <c:v>28.522010000000002</c:v>
                </c:pt>
                <c:pt idx="5">
                  <c:v>23.069590000000002</c:v>
                </c:pt>
                <c:pt idx="6">
                  <c:v>22.855981</c:v>
                </c:pt>
                <c:pt idx="7">
                  <c:v>19.115597999999999</c:v>
                </c:pt>
                <c:pt idx="8">
                  <c:v>15.136145000000001</c:v>
                </c:pt>
                <c:pt idx="9">
                  <c:v>13.506743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DC2-9BFE-7F65DB0CD57C}"/>
            </c:ext>
          </c:extLst>
        </c:ser>
        <c:ser>
          <c:idx val="2"/>
          <c:order val="2"/>
          <c:tx>
            <c:strRef>
              <c:f>'Figure 8'!$D$4:$D$4</c:f>
              <c:strCache>
                <c:ptCount val="1"/>
                <c:pt idx="0">
                  <c:v>2024Q1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8'!$A$5:$A$14</c:f>
              <c:strCache>
                <c:ptCount val="10"/>
                <c:pt idx="0">
                  <c:v>USA</c:v>
                </c:pt>
                <c:pt idx="1">
                  <c:v>United Kingdom</c:v>
                </c:pt>
                <c:pt idx="2">
                  <c:v>Norway</c:v>
                </c:pt>
                <c:pt idx="3">
                  <c:v>Türkiye</c:v>
                </c:pt>
                <c:pt idx="4">
                  <c:v>China</c:v>
                </c:pt>
                <c:pt idx="5">
                  <c:v>Brazil</c:v>
                </c:pt>
                <c:pt idx="6">
                  <c:v>Egypt</c:v>
                </c:pt>
                <c:pt idx="7">
                  <c:v>Russia</c:v>
                </c:pt>
                <c:pt idx="8">
                  <c:v>Canada</c:v>
                </c:pt>
                <c:pt idx="9">
                  <c:v>Nigeria</c:v>
                </c:pt>
              </c:strCache>
            </c:strRef>
          </c:cat>
          <c:val>
            <c:numRef>
              <c:f>'Figure 8'!$D$5:$D$14</c:f>
              <c:numCache>
                <c:formatCode>0</c:formatCode>
                <c:ptCount val="10"/>
                <c:pt idx="0">
                  <c:v>64.688453999999993</c:v>
                </c:pt>
                <c:pt idx="1">
                  <c:v>51.347540000000002</c:v>
                </c:pt>
                <c:pt idx="2">
                  <c:v>29.891123</c:v>
                </c:pt>
                <c:pt idx="3">
                  <c:v>29.067457000000001</c:v>
                </c:pt>
                <c:pt idx="4">
                  <c:v>28.434135000000001</c:v>
                </c:pt>
                <c:pt idx="5">
                  <c:v>20.522093999999999</c:v>
                </c:pt>
                <c:pt idx="6">
                  <c:v>20.957087999999999</c:v>
                </c:pt>
                <c:pt idx="7">
                  <c:v>22.479787999999999</c:v>
                </c:pt>
                <c:pt idx="8">
                  <c:v>11.462521000000001</c:v>
                </c:pt>
                <c:pt idx="9">
                  <c:v>13.178869000000001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F-4DC2-9BFE-7F65DB0CD57C}"/>
            </c:ext>
          </c:extLst>
        </c:ser>
        <c:ser>
          <c:idx val="3"/>
          <c:order val="3"/>
          <c:tx>
            <c:strRef>
              <c:f>'Figure 8'!$E$4:$E$4</c:f>
              <c:strCache>
                <c:ptCount val="1"/>
                <c:pt idx="0">
                  <c:v>2024Q2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8'!$A$5:$A$14</c:f>
              <c:strCache>
                <c:ptCount val="10"/>
                <c:pt idx="0">
                  <c:v>USA</c:v>
                </c:pt>
                <c:pt idx="1">
                  <c:v>United Kingdom</c:v>
                </c:pt>
                <c:pt idx="2">
                  <c:v>Norway</c:v>
                </c:pt>
                <c:pt idx="3">
                  <c:v>Türkiye</c:v>
                </c:pt>
                <c:pt idx="4">
                  <c:v>China</c:v>
                </c:pt>
                <c:pt idx="5">
                  <c:v>Brazil</c:v>
                </c:pt>
                <c:pt idx="6">
                  <c:v>Egypt</c:v>
                </c:pt>
                <c:pt idx="7">
                  <c:v>Russia</c:v>
                </c:pt>
                <c:pt idx="8">
                  <c:v>Canada</c:v>
                </c:pt>
                <c:pt idx="9">
                  <c:v>Nigeria</c:v>
                </c:pt>
              </c:strCache>
            </c:strRef>
          </c:cat>
          <c:val>
            <c:numRef>
              <c:f>'Figure 8'!$E$5:$E$14</c:f>
              <c:numCache>
                <c:formatCode>0</c:formatCode>
                <c:ptCount val="10"/>
                <c:pt idx="0">
                  <c:v>59.196404000000001</c:v>
                </c:pt>
                <c:pt idx="1">
                  <c:v>51.799638000000002</c:v>
                </c:pt>
                <c:pt idx="2">
                  <c:v>34.208970999999998</c:v>
                </c:pt>
                <c:pt idx="3">
                  <c:v>31.476333</c:v>
                </c:pt>
                <c:pt idx="4">
                  <c:v>29.515239999999999</c:v>
                </c:pt>
                <c:pt idx="5">
                  <c:v>25.609839000000001</c:v>
                </c:pt>
                <c:pt idx="6">
                  <c:v>21.458303000000001</c:v>
                </c:pt>
                <c:pt idx="7">
                  <c:v>20.899920000000002</c:v>
                </c:pt>
                <c:pt idx="8">
                  <c:v>13.236096</c:v>
                </c:pt>
                <c:pt idx="9">
                  <c:v>12.853152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F-4DC2-9BFE-7F65DB0CD57C}"/>
            </c:ext>
          </c:extLst>
        </c:ser>
        <c:ser>
          <c:idx val="4"/>
          <c:order val="4"/>
          <c:tx>
            <c:strRef>
              <c:f>'Figure 8'!$F$4:$F$4</c:f>
              <c:strCache>
                <c:ptCount val="1"/>
                <c:pt idx="0">
                  <c:v>2024Q3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8'!$A$5:$A$14</c:f>
              <c:strCache>
                <c:ptCount val="10"/>
                <c:pt idx="0">
                  <c:v>USA</c:v>
                </c:pt>
                <c:pt idx="1">
                  <c:v>United Kingdom</c:v>
                </c:pt>
                <c:pt idx="2">
                  <c:v>Norway</c:v>
                </c:pt>
                <c:pt idx="3">
                  <c:v>Türkiye</c:v>
                </c:pt>
                <c:pt idx="4">
                  <c:v>China</c:v>
                </c:pt>
                <c:pt idx="5">
                  <c:v>Brazil</c:v>
                </c:pt>
                <c:pt idx="6">
                  <c:v>Egypt</c:v>
                </c:pt>
                <c:pt idx="7">
                  <c:v>Russia</c:v>
                </c:pt>
                <c:pt idx="8">
                  <c:v>Canada</c:v>
                </c:pt>
                <c:pt idx="9">
                  <c:v>Nigeria</c:v>
                </c:pt>
              </c:strCache>
            </c:strRef>
          </c:cat>
          <c:val>
            <c:numRef>
              <c:f>'Figure 8'!$F$5:$F$14</c:f>
              <c:numCache>
                <c:formatCode>0</c:formatCode>
                <c:ptCount val="10"/>
                <c:pt idx="0">
                  <c:v>60.453932999999999</c:v>
                </c:pt>
                <c:pt idx="1">
                  <c:v>52.139491999999997</c:v>
                </c:pt>
                <c:pt idx="2">
                  <c:v>33.114572000000003</c:v>
                </c:pt>
                <c:pt idx="3">
                  <c:v>28.686572999999999</c:v>
                </c:pt>
                <c:pt idx="4">
                  <c:v>28.051767999999999</c:v>
                </c:pt>
                <c:pt idx="5">
                  <c:v>24.512703999999999</c:v>
                </c:pt>
                <c:pt idx="6">
                  <c:v>20.037302</c:v>
                </c:pt>
                <c:pt idx="7">
                  <c:v>21.339932000000001</c:v>
                </c:pt>
                <c:pt idx="8">
                  <c:v>15.639919000000001</c:v>
                </c:pt>
                <c:pt idx="9">
                  <c:v>10.681013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7F-4DC2-9BFE-7F65DB0C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5"/>
        <c:axId val="588030616"/>
        <c:axId val="588031400"/>
      </c:barChart>
      <c:catAx>
        <c:axId val="58803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31400"/>
        <c:crosses val="autoZero"/>
        <c:auto val="1"/>
        <c:lblAlgn val="ctr"/>
        <c:lblOffset val="100"/>
        <c:tickMarkSkip val="1"/>
        <c:noMultiLvlLbl val="0"/>
      </c:catAx>
      <c:valAx>
        <c:axId val="588031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3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5720346600510549"/>
                  <c:y val="-0.170173951828724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C-4C71-9007-61771944AB83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8'!$V$8</c:f>
              <c:numCache>
                <c:formatCode>0.0%</c:formatCode>
                <c:ptCount val="1"/>
                <c:pt idx="0">
                  <c:v>-1.0474544460414292E-2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C71-9007-61771944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37856"/>
        <c:axId val="587444520"/>
      </c:barChart>
      <c:catAx>
        <c:axId val="587437856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4520"/>
        <c:crosses val="autoZero"/>
        <c:auto val="1"/>
        <c:lblAlgn val="ctr"/>
        <c:lblOffset val="100"/>
        <c:noMultiLvlLbl val="0"/>
      </c:catAx>
      <c:valAx>
        <c:axId val="5874445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3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6176967605076764"/>
                  <c:y val="-0.170173951828724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7-44EF-B3FB-E017BAB26D5B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8'!$V$9</c:f>
              <c:numCache>
                <c:formatCode>0.0%</c:formatCode>
                <c:ptCount val="1"/>
                <c:pt idx="0">
                  <c:v>-2.3943667997800788E-2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7-44EF-B3FB-E017BAB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4912"/>
        <c:axId val="587441776"/>
      </c:barChart>
      <c:catAx>
        <c:axId val="587444912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1776"/>
        <c:crosses val="autoZero"/>
        <c:auto val="1"/>
        <c:lblAlgn val="ctr"/>
        <c:lblOffset val="100"/>
        <c:noMultiLvlLbl val="0"/>
      </c:catAx>
      <c:valAx>
        <c:axId val="5874417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9195246724252069"/>
                  <c:y val="-0.17320770104308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8-4E9F-A405-A58D94A52CA2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8'!$V$10</c:f>
              <c:numCache>
                <c:formatCode>0.0%</c:formatCode>
                <c:ptCount val="1"/>
                <c:pt idx="0">
                  <c:v>-3.3865462912023858E-3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8-4E9F-A405-A58D94A52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39032"/>
        <c:axId val="587442560"/>
      </c:barChart>
      <c:catAx>
        <c:axId val="587439032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2560"/>
        <c:crosses val="autoZero"/>
        <c:auto val="1"/>
        <c:lblAlgn val="ctr"/>
        <c:lblOffset val="100"/>
        <c:noMultiLvlLbl val="0"/>
      </c:catAx>
      <c:valAx>
        <c:axId val="58744256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3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4.5307681356249026E-2"/>
                  <c:y val="-0.1168487617256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D-4486-8BBE-86727FDF723C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8'!$V$11</c:f>
              <c:numCache>
                <c:formatCode>0.0%</c:formatCode>
                <c:ptCount val="1"/>
                <c:pt idx="0">
                  <c:v>1.7252469388643332E-2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D-4486-8BBE-86727FDF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0208"/>
        <c:axId val="587437464"/>
      </c:barChart>
      <c:catAx>
        <c:axId val="587440208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37464"/>
        <c:crosses val="autoZero"/>
        <c:auto val="1"/>
        <c:lblAlgn val="ctr"/>
        <c:lblOffset val="100"/>
        <c:noMultiLvlLbl val="0"/>
      </c:catAx>
      <c:valAx>
        <c:axId val="5874374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7113251855041187"/>
                  <c:y val="-0.170173584773296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6-447A-8AE9-00DF8A8D1E13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8'!$V$5</c:f>
              <c:numCache>
                <c:formatCode>0.0%</c:formatCode>
                <c:ptCount val="1"/>
                <c:pt idx="0">
                  <c:v>2.2940265758819578E-4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6-447A-8AE9-00DF8A8D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3736"/>
        <c:axId val="587439424"/>
      </c:barChart>
      <c:catAx>
        <c:axId val="587443736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39424"/>
        <c:crosses val="autoZero"/>
        <c:auto val="1"/>
        <c:lblAlgn val="ctr"/>
        <c:lblOffset val="100"/>
        <c:noMultiLvlLbl val="0"/>
      </c:catAx>
      <c:valAx>
        <c:axId val="5874394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3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0761294672475514"/>
                  <c:y val="-0.169617138490220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F-49F8-A01D-3EEDA361A130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8'!$V$6</c:f>
              <c:numCache>
                <c:formatCode>0.0%</c:formatCode>
                <c:ptCount val="1"/>
                <c:pt idx="0">
                  <c:v>-1.4364528579109748E-2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F-49F8-A01D-3EEDA361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37072"/>
        <c:axId val="587443344"/>
      </c:barChart>
      <c:catAx>
        <c:axId val="587437072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3344"/>
        <c:crosses val="autoZero"/>
        <c:auto val="1"/>
        <c:lblAlgn val="ctr"/>
        <c:lblOffset val="100"/>
        <c:noMultiLvlLbl val="0"/>
      </c:catAx>
      <c:valAx>
        <c:axId val="58744334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3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6.0665579362985722E-2"/>
                  <c:y val="-0.228889710019567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2-428A-8B1C-09518D107213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8'!$V$7</c:f>
              <c:numCache>
                <c:formatCode>0.0%</c:formatCode>
                <c:ptCount val="1"/>
                <c:pt idx="0">
                  <c:v>3.7630698617394875E-2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2-428A-8B1C-09518D10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34720"/>
        <c:axId val="587444128"/>
      </c:barChart>
      <c:catAx>
        <c:axId val="587434720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4128"/>
        <c:crosses val="autoZero"/>
        <c:auto val="1"/>
        <c:lblAlgn val="ctr"/>
        <c:lblOffset val="100"/>
        <c:noMultiLvlLbl val="0"/>
      </c:catAx>
      <c:valAx>
        <c:axId val="58744412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3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28925740129628269"/>
                  <c:y val="-0.225857510533908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5-4D55-9E5F-04697E799720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8'!$V$12</c:f>
              <c:numCache>
                <c:formatCode>0.0%</c:formatCode>
                <c:ptCount val="1"/>
                <c:pt idx="0">
                  <c:v>-0.11945040669175866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5-4D55-9E5F-04697E79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0600"/>
        <c:axId val="587445304"/>
      </c:barChart>
      <c:catAx>
        <c:axId val="587440600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5304"/>
        <c:crosses val="autoZero"/>
        <c:auto val="1"/>
        <c:lblAlgn val="ctr"/>
        <c:lblOffset val="100"/>
        <c:noMultiLvlLbl val="0"/>
      </c:catAx>
      <c:valAx>
        <c:axId val="58744530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0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70535447944916974"/>
                  <c:y val="-0.17036800364152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A-4C94-8F42-147908EA37C1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8'!$V$13</c:f>
              <c:numCache>
                <c:formatCode>0.0%</c:formatCode>
                <c:ptCount val="1"/>
                <c:pt idx="0">
                  <c:v>4.6819510050176039E-2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A-4C94-8F42-147908EA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0992"/>
        <c:axId val="587445696"/>
      </c:barChart>
      <c:catAx>
        <c:axId val="587440992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45696"/>
        <c:crosses val="autoZero"/>
        <c:auto val="1"/>
        <c:lblAlgn val="ctr"/>
        <c:lblOffset val="100"/>
        <c:noMultiLvlLbl val="0"/>
      </c:catAx>
      <c:valAx>
        <c:axId val="58744569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5120109814689E-2"/>
          <c:y val="0.50000610359013176"/>
          <c:w val="0.8795215217178155"/>
          <c:h val="0.1750021362565460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0.67737644438181344"/>
                  <c:y val="-0.170175600661756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8-41D9-8432-633FCD685AF9}"/>
                </c:ext>
              </c:extLst>
            </c:dLbl>
            <c:numFmt formatCode="\+0.0%;\-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8'!$V$14</c:f>
              <c:numCache>
                <c:formatCode>0.0%</c:formatCode>
                <c:ptCount val="1"/>
                <c:pt idx="0">
                  <c:v>-7.9973047597316604E-2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8-41D9-8432-633FCD68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41384"/>
        <c:axId val="587434328"/>
      </c:barChart>
      <c:catAx>
        <c:axId val="587441384"/>
        <c:scaling>
          <c:orientation val="minMax"/>
        </c:scaling>
        <c:delete val="1"/>
        <c:axPos val="l"/>
        <c:majorTickMark val="out"/>
        <c:minorTickMark val="none"/>
        <c:tickLblPos val="nextTo"/>
        <c:crossAx val="587434328"/>
        <c:crosses val="autoZero"/>
        <c:auto val="1"/>
        <c:lblAlgn val="ctr"/>
        <c:lblOffset val="100"/>
        <c:noMultiLvlLbl val="0"/>
      </c:catAx>
      <c:valAx>
        <c:axId val="58743432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58744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2328835892896E-2"/>
          <c:y val="9.5275993726590624E-2"/>
          <c:w val="0.86907294915375732"/>
          <c:h val="0.52918304566767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9'!$D$7</c:f>
              <c:strCache>
                <c:ptCount val="1"/>
                <c:pt idx="0">
                  <c:v>2023Q3 - Inwards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7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2F0-4889-8D8C-8692CA23E1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2F0-4889-8D8C-8692CA23E12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2F0-4889-8D8C-8692CA23E1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2F0-4889-8D8C-8692CA23E127}"/>
              </c:ext>
            </c:extLst>
          </c:dPt>
          <c:cat>
            <c:strRef>
              <c:f>'Figure 9'!$A$8:$A$28</c:f>
              <c:strCache>
                <c:ptCount val="21"/>
                <c:pt idx="0">
                  <c:v>China</c:v>
                </c:pt>
                <c:pt idx="1">
                  <c:v>USA: East coast</c:v>
                </c:pt>
                <c:pt idx="2">
                  <c:v>Norway</c:v>
                </c:pt>
                <c:pt idx="3">
                  <c:v>Russia: Black Sea</c:v>
                </c:pt>
                <c:pt idx="4">
                  <c:v>Canada: East coast</c:v>
                </c:pt>
                <c:pt idx="5">
                  <c:v>Egypt</c:v>
                </c:pt>
                <c:pt idx="6">
                  <c:v>Libya</c:v>
                </c:pt>
                <c:pt idx="7">
                  <c:v>USA: East coast</c:v>
                </c:pt>
                <c:pt idx="8">
                  <c:v>United Kingdom</c:v>
                </c:pt>
                <c:pt idx="9">
                  <c:v>Iraq</c:v>
                </c:pt>
                <c:pt idx="10">
                  <c:v>Norway</c:v>
                </c:pt>
                <c:pt idx="11">
                  <c:v>United Kingdom</c:v>
                </c:pt>
                <c:pt idx="12">
                  <c:v>Brazil</c:v>
                </c:pt>
                <c:pt idx="13">
                  <c:v>USA: East coast</c:v>
                </c:pt>
                <c:pt idx="14">
                  <c:v>Nigeria</c:v>
                </c:pt>
                <c:pt idx="15">
                  <c:v>Türkiye</c:v>
                </c:pt>
                <c:pt idx="17">
                  <c:v>United Kingdom</c:v>
                </c:pt>
                <c:pt idx="18">
                  <c:v>China</c:v>
                </c:pt>
                <c:pt idx="19">
                  <c:v>USA: East coast</c:v>
                </c:pt>
                <c:pt idx="20">
                  <c:v>United Kingdom</c:v>
                </c:pt>
              </c:strCache>
            </c:strRef>
          </c:cat>
          <c:val>
            <c:numRef>
              <c:f>'Figure 9'!$D$8:$D$28</c:f>
              <c:numCache>
                <c:formatCode>#,##0</c:formatCode>
                <c:ptCount val="21"/>
                <c:pt idx="0">
                  <c:v>17.33663</c:v>
                </c:pt>
                <c:pt idx="1">
                  <c:v>16.875620000000001</c:v>
                </c:pt>
                <c:pt idx="2">
                  <c:v>14.305768</c:v>
                </c:pt>
                <c:pt idx="3">
                  <c:v>8.1700339999999994</c:v>
                </c:pt>
                <c:pt idx="4">
                  <c:v>6.3110289999999996</c:v>
                </c:pt>
                <c:pt idx="5">
                  <c:v>7.1567239999999996</c:v>
                </c:pt>
                <c:pt idx="6">
                  <c:v>7.3317189999999997</c:v>
                </c:pt>
                <c:pt idx="7">
                  <c:v>9.1635589999999993</c:v>
                </c:pt>
                <c:pt idx="8">
                  <c:v>7.7115739999999997</c:v>
                </c:pt>
                <c:pt idx="9">
                  <c:v>7.1809760000000002</c:v>
                </c:pt>
                <c:pt idx="10">
                  <c:v>5.5471380000000003</c:v>
                </c:pt>
                <c:pt idx="11">
                  <c:v>5.9377380000000004</c:v>
                </c:pt>
                <c:pt idx="12">
                  <c:v>4.1740579999999996</c:v>
                </c:pt>
                <c:pt idx="13">
                  <c:v>4.6823880000000004</c:v>
                </c:pt>
                <c:pt idx="14">
                  <c:v>5.9174309999999997</c:v>
                </c:pt>
                <c:pt idx="15">
                  <c:v>4.4812159999999999</c:v>
                </c:pt>
                <c:pt idx="17">
                  <c:v>12.001564</c:v>
                </c:pt>
                <c:pt idx="18">
                  <c:v>6.8291870000000001</c:v>
                </c:pt>
                <c:pt idx="19">
                  <c:v>5.5501579999999997</c:v>
                </c:pt>
                <c:pt idx="20">
                  <c:v>5.2450279999999996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F0-4889-8D8C-8692CA23E127}"/>
            </c:ext>
          </c:extLst>
        </c:ser>
        <c:ser>
          <c:idx val="1"/>
          <c:order val="1"/>
          <c:tx>
            <c:strRef>
              <c:f>'Figure 9'!$E$7</c:f>
              <c:strCache>
                <c:ptCount val="1"/>
                <c:pt idx="0">
                  <c:v>2024Q2 - Inwards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F0-4889-8D8C-8692CA23E1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F0-4889-8D8C-8692CA23E12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2F0-4889-8D8C-8692CA23E1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2F0-4889-8D8C-8692CA23E127}"/>
              </c:ext>
            </c:extLst>
          </c:dPt>
          <c:dLbls>
            <c:dLbl>
              <c:idx val="0"/>
              <c:layout>
                <c:manualLayout>
                  <c:x val="3.0211482758163966E-3"/>
                  <c:y val="-3.348387826196486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A085A83E-DFA5-4513-9A94-0E88C26B03BC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15955342194997E-2"/>
                      <c:h val="6.21506182694904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2F0-4889-8D8C-8692CA23E127}"/>
                </c:ext>
              </c:extLst>
            </c:dLbl>
            <c:dLbl>
              <c:idx val="1"/>
              <c:layout>
                <c:manualLayout>
                  <c:x val="1.0070890728873035E-3"/>
                  <c:y val="-6.310048191070653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23CCB2FD-3881-46E2-BCB6-128ADBB3D6E7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68924698791116E-2"/>
                      <c:h val="6.010248718910135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2F0-4889-8D8C-8692CA23E127}"/>
                </c:ext>
              </c:extLst>
            </c:dLbl>
            <c:dLbl>
              <c:idx val="2"/>
              <c:layout>
                <c:manualLayout>
                  <c:x val="9.5669695400851004E-4"/>
                  <c:y val="-4.754913007946859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08611455-88B2-4785-8B27-AAA6A2641308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7074326353317824E-2"/>
                      <c:h val="5.80557424175696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2F0-4889-8D8C-8692CA23E127}"/>
                </c:ext>
              </c:extLst>
            </c:dLbl>
            <c:dLbl>
              <c:idx val="3"/>
              <c:layout>
                <c:manualLayout>
                  <c:x val="-7.552870689541014E-5"/>
                  <c:y val="1.347710981053647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5181C05C-09B4-42FC-AF97-7A1D65B2D248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434318848817213E-2"/>
                      <c:h val="6.983175238394420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2F0-4889-8D8C-8692CA23E127}"/>
                </c:ext>
              </c:extLst>
            </c:dLbl>
            <c:dLbl>
              <c:idx val="4"/>
              <c:layout>
                <c:manualLayout>
                  <c:x val="-5.0352471263606766E-4"/>
                  <c:y val="-4.17413890046051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E132E8DD-72A5-4E07-834B-C09FA53EE059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261875273518983E-2"/>
                      <c:h val="6.62512683763330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2F0-4889-8D8C-8692CA23E127}"/>
                </c:ext>
              </c:extLst>
            </c:dLbl>
            <c:dLbl>
              <c:idx val="5"/>
              <c:layout>
                <c:manualLayout>
                  <c:x val="-1.4475344297907736E-3"/>
                  <c:y val="7.209614843244298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8BF2E9D0-FA82-4AE3-971A-83ABADC216C0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73855839209571E-2"/>
                      <c:h val="7.434673441188455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2F0-4889-8D8C-8692CA23E127}"/>
                </c:ext>
              </c:extLst>
            </c:dLbl>
            <c:dLbl>
              <c:idx val="6"/>
              <c:layout>
                <c:manualLayout>
                  <c:x val="1.0070890728872666E-3"/>
                  <c:y val="-5.981581010092731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8328F793-FFF7-470E-BA40-AC201C19CB37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68924698791116E-2"/>
                      <c:h val="6.154662150318807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2F0-4889-8D8C-8692CA23E127}"/>
                </c:ext>
              </c:extLst>
            </c:dLbl>
            <c:dLbl>
              <c:idx val="7"/>
              <c:layout>
                <c:manualLayout>
                  <c:x val="4.4560747639836203E-3"/>
                  <c:y val="3.961592832118881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7A4C76C5-BAD9-441B-90D1-B5E273C40ABD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374666077873152E-2"/>
                      <c:h val="7.92550757694750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2F0-4889-8D8C-8692CA23E127}"/>
                </c:ext>
              </c:extLst>
            </c:dLbl>
            <c:dLbl>
              <c:idx val="8"/>
              <c:layout>
                <c:manualLayout>
                  <c:x val="1.5358693163855109E-3"/>
                  <c:y val="-2.717502896699924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7B53C750-CE99-4961-B687-6DFB30D5ACC0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776422974717E-2"/>
                      <c:h val="7.38354583387397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2F0-4889-8D8C-8692CA23E127}"/>
                </c:ext>
              </c:extLst>
            </c:dLbl>
            <c:dLbl>
              <c:idx val="9"/>
              <c:layout>
                <c:manualLayout>
                  <c:x val="2.0140988505442706E-3"/>
                  <c:y val="-1.0991828536610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D040E66D-6DD0-49D7-8240-E3A6EF57E721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25482584824685E-2"/>
                      <c:h val="8.9133372638914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2F0-4889-8D8C-8692CA23E127}"/>
                </c:ext>
              </c:extLst>
            </c:dLbl>
            <c:dLbl>
              <c:idx val="10"/>
              <c:layout>
                <c:manualLayout>
                  <c:x val="2.0140988505441969E-3"/>
                  <c:y val="3.938753102522998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B0D7FE6D-5DB6-49AB-9FC9-B037E4439971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388764928417418E-2"/>
                      <c:h val="6.41987617983138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2F0-4889-8D8C-8692CA23E127}"/>
                </c:ext>
              </c:extLst>
            </c:dLbl>
            <c:dLbl>
              <c:idx val="11"/>
              <c:layout>
                <c:manualLayout>
                  <c:x val="9.3140177553114668E-4"/>
                  <c:y val="7.26235109596556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7B7EB323-2C92-4FD7-B0FD-9E12A96DCA65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420140703042614E-2"/>
                      <c:h val="7.583075625073601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2F0-4889-8D8C-8692CA23E127}"/>
                </c:ext>
              </c:extLst>
            </c:dLbl>
            <c:dLbl>
              <c:idx val="12"/>
              <c:layout>
                <c:manualLayout>
                  <c:x val="-2.5805839760674309E-3"/>
                  <c:y val="-1.509091502330645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6AC4D90B-A100-4DA2-A911-776EAC205D46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48672514584177E-2"/>
                      <c:h val="5.548527392895800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2F0-4889-8D8C-8692CA23E127}"/>
                </c:ext>
              </c:extLst>
            </c:dLbl>
            <c:dLbl>
              <c:idx val="13"/>
              <c:layout>
                <c:manualLayout>
                  <c:x val="-2.0644513218078774E-3"/>
                  <c:y val="5.344344966419456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B26CC48B-B71D-43BA-84C0-3F64D192C8FD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70708302266124E-2"/>
                      <c:h val="8.504984144978408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2F0-4889-8D8C-8692CA23E127}"/>
                </c:ext>
              </c:extLst>
            </c:dLbl>
            <c:dLbl>
              <c:idx val="14"/>
              <c:layout>
                <c:manualLayout>
                  <c:x val="2.4167600301924518E-3"/>
                  <c:y val="6.98121754728613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D6B5C726-6572-49E1-9627-F99BDDD4EE10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17453379756989E-2"/>
                      <c:h val="7.29572290020555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2F0-4889-8D8C-8692CA23E127}"/>
                </c:ext>
              </c:extLst>
            </c:dLbl>
            <c:dLbl>
              <c:idx val="15"/>
              <c:layout>
                <c:manualLayout>
                  <c:x val="5.4379876012391939E-3"/>
                  <c:y val="2.495540182368783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10950176-5FFD-45CF-A0DC-2FDFEDDA3BDE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743365348253949E-2"/>
                      <c:h val="9.56716056633423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2F0-4889-8D8C-8692CA23E127}"/>
                </c:ext>
              </c:extLst>
            </c:dLbl>
            <c:dLbl>
              <c:idx val="16"/>
              <c:layout>
                <c:manualLayout>
                  <c:x val="1.007128720502324E-3"/>
                  <c:y val="-3.174009146514968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392793284708967E-2"/>
                      <c:h val="6.8315999528946389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21-52F0-4889-8D8C-8692CA23E127}"/>
                </c:ext>
              </c:extLst>
            </c:dLbl>
            <c:dLbl>
              <c:idx val="17"/>
              <c:layout>
                <c:manualLayout>
                  <c:x val="9.5661765877819215E-4"/>
                  <c:y val="-3.51473845474432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B6C66C8F-8681-4E4A-B1E8-3D4FC2E2278E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859984288443062E-2"/>
                      <c:h val="9.082445339493851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2F0-4889-8D8C-8692CA23E127}"/>
                </c:ext>
              </c:extLst>
            </c:dLbl>
            <c:dLbl>
              <c:idx val="18"/>
              <c:layout>
                <c:manualLayout>
                  <c:x val="1.0070494252721353E-3"/>
                  <c:y val="-6.856699287263888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E397A785-AC02-49F1-9CC0-5DFD08490A3B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73658790562185E-2"/>
                      <c:h val="7.853566691260366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2F0-4889-8D8C-8692CA23E127}"/>
                </c:ext>
              </c:extLst>
            </c:dLbl>
            <c:dLbl>
              <c:idx val="19"/>
              <c:layout>
                <c:manualLayout>
                  <c:x val="-9.0618589228424898E-4"/>
                  <c:y val="8.8492949656227924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B3726FAD-7DC0-42B4-A211-B7F475F0D76A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9126208383195015E-2"/>
                      <c:h val="7.076914860535769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2F0-4889-8D8C-8692CA23E127}"/>
                </c:ext>
              </c:extLst>
            </c:dLbl>
            <c:dLbl>
              <c:idx val="20"/>
              <c:layout>
                <c:manualLayout>
                  <c:x val="4.0282373487037096E-3"/>
                  <c:y val="-1.542068733168978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81792BF1-98DB-46FE-964F-8B8EDEEA7F1D}" type="CELLRANGE">
                      <a:rPr lang="en-US"/>
                      <a:pPr>
                        <a:defRPr sz="900"/>
                      </a:pPr>
                      <a:t>[CELLRANGE]</a:t>
                    </a:fld>
                    <a:endParaRPr lang="fr-B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3408905916922857E-2"/>
                      <c:h val="5.9860882524116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2F0-4889-8D8C-8692CA23E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9'!$A$8:$A$28</c:f>
              <c:strCache>
                <c:ptCount val="21"/>
                <c:pt idx="0">
                  <c:v>China</c:v>
                </c:pt>
                <c:pt idx="1">
                  <c:v>USA: East coast</c:v>
                </c:pt>
                <c:pt idx="2">
                  <c:v>Norway</c:v>
                </c:pt>
                <c:pt idx="3">
                  <c:v>Russia: Black Sea</c:v>
                </c:pt>
                <c:pt idx="4">
                  <c:v>Canada: East coast</c:v>
                </c:pt>
                <c:pt idx="5">
                  <c:v>Egypt</c:v>
                </c:pt>
                <c:pt idx="6">
                  <c:v>Libya</c:v>
                </c:pt>
                <c:pt idx="7">
                  <c:v>USA: East coast</c:v>
                </c:pt>
                <c:pt idx="8">
                  <c:v>United Kingdom</c:v>
                </c:pt>
                <c:pt idx="9">
                  <c:v>Iraq</c:v>
                </c:pt>
                <c:pt idx="10">
                  <c:v>Norway</c:v>
                </c:pt>
                <c:pt idx="11">
                  <c:v>United Kingdom</c:v>
                </c:pt>
                <c:pt idx="12">
                  <c:v>Brazil</c:v>
                </c:pt>
                <c:pt idx="13">
                  <c:v>USA: East coast</c:v>
                </c:pt>
                <c:pt idx="14">
                  <c:v>Nigeria</c:v>
                </c:pt>
                <c:pt idx="15">
                  <c:v>Türkiye</c:v>
                </c:pt>
                <c:pt idx="17">
                  <c:v>United Kingdom</c:v>
                </c:pt>
                <c:pt idx="18">
                  <c:v>China</c:v>
                </c:pt>
                <c:pt idx="19">
                  <c:v>USA: East coast</c:v>
                </c:pt>
                <c:pt idx="20">
                  <c:v>United Kingdom</c:v>
                </c:pt>
              </c:strCache>
            </c:strRef>
          </c:cat>
          <c:val>
            <c:numRef>
              <c:f>'Figure 9'!$E$8:$E$28</c:f>
              <c:numCache>
                <c:formatCode>#,##0</c:formatCode>
                <c:ptCount val="21"/>
                <c:pt idx="0">
                  <c:v>17.315078</c:v>
                </c:pt>
                <c:pt idx="1">
                  <c:v>13.732211</c:v>
                </c:pt>
                <c:pt idx="2">
                  <c:v>13.807249000000001</c:v>
                </c:pt>
                <c:pt idx="3">
                  <c:v>9.2695539999999994</c:v>
                </c:pt>
                <c:pt idx="4">
                  <c:v>5.6442209999999999</c:v>
                </c:pt>
                <c:pt idx="5">
                  <c:v>8.9885330000000003</c:v>
                </c:pt>
                <c:pt idx="6">
                  <c:v>7.9370339999999997</c:v>
                </c:pt>
                <c:pt idx="7">
                  <c:v>8.6251879999999996</c:v>
                </c:pt>
                <c:pt idx="8">
                  <c:v>6.551145</c:v>
                </c:pt>
                <c:pt idx="9">
                  <c:v>5.8662660000000004</c:v>
                </c:pt>
                <c:pt idx="10">
                  <c:v>6.506157</c:v>
                </c:pt>
                <c:pt idx="11">
                  <c:v>6.0851379999999997</c:v>
                </c:pt>
                <c:pt idx="12">
                  <c:v>4.4340359999999999</c:v>
                </c:pt>
                <c:pt idx="13">
                  <c:v>4.9782890000000002</c:v>
                </c:pt>
                <c:pt idx="14">
                  <c:v>5.609858</c:v>
                </c:pt>
                <c:pt idx="15">
                  <c:v>5.5013259999999997</c:v>
                </c:pt>
                <c:pt idx="17">
                  <c:v>12.077009</c:v>
                </c:pt>
                <c:pt idx="18">
                  <c:v>6.2683270000000002</c:v>
                </c:pt>
                <c:pt idx="19">
                  <c:v>5.5649150000000001</c:v>
                </c:pt>
                <c:pt idx="20">
                  <c:v>4.2375439999999998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9'!$B$8:$B$28</c15:f>
                <c15:dlblRangeCache>
                  <c:ptCount val="21"/>
                  <c:pt idx="0">
                    <c:v>Large containers</c:v>
                  </c:pt>
                  <c:pt idx="1">
                    <c:v>Crude oil</c:v>
                  </c:pt>
                  <c:pt idx="2">
                    <c:v>Crude oil</c:v>
                  </c:pt>
                  <c:pt idx="3">
                    <c:v>Crude oil</c:v>
                  </c:pt>
                  <c:pt idx="4">
                    <c:v>Ores</c:v>
                  </c:pt>
                  <c:pt idx="5">
                    <c:v>Crude oil</c:v>
                  </c:pt>
                  <c:pt idx="6">
                    <c:v>Crude oil</c:v>
                  </c:pt>
                  <c:pt idx="7">
                    <c:v>Liquefied gas </c:v>
                  </c:pt>
                  <c:pt idx="8">
                    <c:v>Crude oil</c:v>
                  </c:pt>
                  <c:pt idx="9">
                    <c:v>Crude oil</c:v>
                  </c:pt>
                  <c:pt idx="10">
                    <c:v>Other dry bulk goods</c:v>
                  </c:pt>
                  <c:pt idx="11">
                    <c:v>Ro-Ro Mobile units</c:v>
                  </c:pt>
                  <c:pt idx="12">
                    <c:v>Crude oil</c:v>
                  </c:pt>
                  <c:pt idx="13">
                    <c:v>Oil products </c:v>
                  </c:pt>
                  <c:pt idx="14">
                    <c:v>Crude oil</c:v>
                  </c:pt>
                  <c:pt idx="15">
                    <c:v>Large containers</c:v>
                  </c:pt>
                  <c:pt idx="17">
                    <c:v>Ro-Ro Mobile units</c:v>
                  </c:pt>
                  <c:pt idx="18">
                    <c:v>Large containers</c:v>
                  </c:pt>
                  <c:pt idx="19">
                    <c:v>Large containers</c:v>
                  </c:pt>
                  <c:pt idx="20">
                    <c:v>Oil products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52F0-4889-8D8C-8692CA23E127}"/>
            </c:ext>
          </c:extLst>
        </c:ser>
        <c:ser>
          <c:idx val="2"/>
          <c:order val="2"/>
          <c:tx>
            <c:strRef>
              <c:f>'Figure 9'!$F$7</c:f>
              <c:strCache>
                <c:ptCount val="1"/>
                <c:pt idx="0">
                  <c:v>2024Q3 - Inwards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2F0-4889-8D8C-8692CA23E1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F0-4889-8D8C-8692CA23E12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F0-4889-8D8C-8692CA23E1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F0-4889-8D8C-8692CA23E127}"/>
              </c:ext>
            </c:extLst>
          </c:dPt>
          <c:cat>
            <c:strRef>
              <c:f>'Figure 9'!$A$8:$A$28</c:f>
              <c:strCache>
                <c:ptCount val="21"/>
                <c:pt idx="0">
                  <c:v>China</c:v>
                </c:pt>
                <c:pt idx="1">
                  <c:v>USA: East coast</c:v>
                </c:pt>
                <c:pt idx="2">
                  <c:v>Norway</c:v>
                </c:pt>
                <c:pt idx="3">
                  <c:v>Russia: Black Sea</c:v>
                </c:pt>
                <c:pt idx="4">
                  <c:v>Canada: East coast</c:v>
                </c:pt>
                <c:pt idx="5">
                  <c:v>Egypt</c:v>
                </c:pt>
                <c:pt idx="6">
                  <c:v>Libya</c:v>
                </c:pt>
                <c:pt idx="7">
                  <c:v>USA: East coast</c:v>
                </c:pt>
                <c:pt idx="8">
                  <c:v>United Kingdom</c:v>
                </c:pt>
                <c:pt idx="9">
                  <c:v>Iraq</c:v>
                </c:pt>
                <c:pt idx="10">
                  <c:v>Norway</c:v>
                </c:pt>
                <c:pt idx="11">
                  <c:v>United Kingdom</c:v>
                </c:pt>
                <c:pt idx="12">
                  <c:v>Brazil</c:v>
                </c:pt>
                <c:pt idx="13">
                  <c:v>USA: East coast</c:v>
                </c:pt>
                <c:pt idx="14">
                  <c:v>Nigeria</c:v>
                </c:pt>
                <c:pt idx="15">
                  <c:v>Türkiye</c:v>
                </c:pt>
                <c:pt idx="17">
                  <c:v>United Kingdom</c:v>
                </c:pt>
                <c:pt idx="18">
                  <c:v>China</c:v>
                </c:pt>
                <c:pt idx="19">
                  <c:v>USA: East coast</c:v>
                </c:pt>
                <c:pt idx="20">
                  <c:v>United Kingdom</c:v>
                </c:pt>
              </c:strCache>
            </c:strRef>
          </c:cat>
          <c:val>
            <c:numRef>
              <c:f>'Figure 9'!$F$8:$F$28</c:f>
              <c:numCache>
                <c:formatCode>#,##0</c:formatCode>
                <c:ptCount val="21"/>
                <c:pt idx="0">
                  <c:v>18.611132999999999</c:v>
                </c:pt>
                <c:pt idx="1">
                  <c:v>14.518732</c:v>
                </c:pt>
                <c:pt idx="2">
                  <c:v>13.183574</c:v>
                </c:pt>
                <c:pt idx="3">
                  <c:v>9.2250979999999991</c:v>
                </c:pt>
                <c:pt idx="4">
                  <c:v>8.1390030000000007</c:v>
                </c:pt>
                <c:pt idx="5">
                  <c:v>7.9862349999999998</c:v>
                </c:pt>
                <c:pt idx="6">
                  <c:v>7.2791829999999997</c:v>
                </c:pt>
                <c:pt idx="7">
                  <c:v>7.0458360000000004</c:v>
                </c:pt>
                <c:pt idx="8">
                  <c:v>6.8975070000000001</c:v>
                </c:pt>
                <c:pt idx="9">
                  <c:v>6.4345840000000001</c:v>
                </c:pt>
                <c:pt idx="10">
                  <c:v>6.3609710000000002</c:v>
                </c:pt>
                <c:pt idx="11">
                  <c:v>5.7058359999999997</c:v>
                </c:pt>
                <c:pt idx="12">
                  <c:v>5.546818</c:v>
                </c:pt>
                <c:pt idx="13">
                  <c:v>5.5087010000000003</c:v>
                </c:pt>
                <c:pt idx="14">
                  <c:v>5.4105869999999996</c:v>
                </c:pt>
                <c:pt idx="15">
                  <c:v>5.1790200000000004</c:v>
                </c:pt>
                <c:pt idx="17">
                  <c:v>11.618274</c:v>
                </c:pt>
                <c:pt idx="18">
                  <c:v>5.4621279999999999</c:v>
                </c:pt>
                <c:pt idx="19">
                  <c:v>5.4496089999999997</c:v>
                </c:pt>
                <c:pt idx="20">
                  <c:v>5.3351769999999998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2F0-4889-8D8C-8692CA23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overlap val="-27"/>
        <c:axId val="587436680"/>
        <c:axId val="587435504"/>
      </c:barChart>
      <c:catAx>
        <c:axId val="58743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435504"/>
        <c:crosses val="autoZero"/>
        <c:auto val="1"/>
        <c:lblAlgn val="ctr"/>
        <c:lblOffset val="100"/>
        <c:tickMarkSkip val="1"/>
        <c:noMultiLvlLbl val="0"/>
      </c:catAx>
      <c:valAx>
        <c:axId val="587435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43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20709582884093"/>
          <c:y val="0.89293209316577382"/>
          <c:w val="0.38959990719286242"/>
          <c:h val="3.9479581181384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7" Type="http://schemas.openxmlformats.org/officeDocument/2006/relationships/chart" Target="../charts/chart78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chart" Target="../charts/chart77.xml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5" Type="http://schemas.openxmlformats.org/officeDocument/2006/relationships/chart" Target="../charts/chart94.xml"/><Relationship Id="rId10" Type="http://schemas.openxmlformats.org/officeDocument/2006/relationships/chart" Target="../charts/chart99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359779</xdr:colOff>
      <xdr:row>3</xdr:row>
      <xdr:rowOff>131421</xdr:rowOff>
    </xdr:from>
    <xdr:to>
      <xdr:col>20</xdr:col>
      <xdr:colOff>600769</xdr:colOff>
      <xdr:row>46</xdr:row>
      <xdr:rowOff>110796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78879" y="674346"/>
          <a:ext cx="12909240" cy="7351725"/>
          <a:chOff x="764274" y="493582"/>
          <a:chExt cx="12605288" cy="7139319"/>
        </a:xfrm>
      </xdr:grpSpPr>
      <xdr:sp macro="" textlink="">
        <xdr:nvSpPr>
          <xdr:cNvPr id="7" name="AutoShape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692963" y="2122906"/>
            <a:ext cx="648000" cy="386475"/>
          </a:xfrm>
          <a:prstGeom prst="star16">
            <a:avLst>
              <a:gd name="adj" fmla="val 37500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AutoShape 2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1673710" y="2094089"/>
            <a:ext cx="648000" cy="386475"/>
          </a:xfrm>
          <a:prstGeom prst="star16">
            <a:avLst>
              <a:gd name="adj" fmla="val 34643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12131777" y="1195959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Auto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1296029" y="978099"/>
            <a:ext cx="756000" cy="417713"/>
          </a:xfrm>
          <a:prstGeom prst="star16">
            <a:avLst>
              <a:gd name="adj" fmla="val 37500"/>
            </a:avLst>
          </a:prstGeom>
          <a:solidFill>
            <a:srgbClr val="D1BBA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6" name="Chart 1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aphicFramePr>
            <a:graphicFrameLocks/>
          </xdr:cNvGraphicFramePr>
        </xdr:nvGraphicFramePr>
        <xdr:xfrm>
          <a:off x="9575623" y="1023609"/>
          <a:ext cx="2475308" cy="2875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" name="Chart 1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7127236" y="1292390"/>
          <a:ext cx="2658481" cy="330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aphicFramePr>
            <a:graphicFrameLocks/>
          </xdr:cNvGraphicFramePr>
        </xdr:nvGraphicFramePr>
        <xdr:xfrm>
          <a:off x="5032863" y="1329111"/>
          <a:ext cx="2532741" cy="258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7" name="Chart 11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aphicFramePr>
            <a:graphicFrameLocks/>
          </xdr:cNvGraphicFramePr>
        </xdr:nvGraphicFramePr>
        <xdr:xfrm>
          <a:off x="3598933" y="1528461"/>
          <a:ext cx="2611222" cy="257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3" name="Chart 11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GraphicFramePr>
            <a:graphicFrameLocks/>
          </xdr:cNvGraphicFramePr>
        </xdr:nvGraphicFramePr>
        <xdr:xfrm>
          <a:off x="2041105" y="1788536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95" name="Chart 11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GraphicFramePr>
            <a:graphicFrameLocks/>
          </xdr:cNvGraphicFramePr>
        </xdr:nvGraphicFramePr>
        <xdr:xfrm>
          <a:off x="1239294" y="1873928"/>
          <a:ext cx="2552701" cy="280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79" name="Chart 4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GraphicFramePr>
            <a:graphicFrameLocks/>
          </xdr:cNvGraphicFramePr>
        </xdr:nvGraphicFramePr>
        <xdr:xfrm>
          <a:off x="764274" y="493582"/>
          <a:ext cx="12559898" cy="71393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94" name="Chart 11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GraphicFramePr>
            <a:graphicFrameLocks/>
          </xdr:cNvGraphicFramePr>
        </xdr:nvGraphicFramePr>
        <xdr:xfrm>
          <a:off x="10595522" y="3567732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07" name="Chart 11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GraphicFramePr>
            <a:graphicFrameLocks/>
          </xdr:cNvGraphicFramePr>
        </xdr:nvGraphicFramePr>
        <xdr:xfrm>
          <a:off x="7685198" y="3537154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09" name="Chart 11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GraphicFramePr>
            <a:graphicFrameLocks/>
          </xdr:cNvGraphicFramePr>
        </xdr:nvGraphicFramePr>
        <xdr:xfrm>
          <a:off x="8497487" y="3390655"/>
          <a:ext cx="2552701" cy="280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117" name="Chart 11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GraphicFramePr>
            <a:graphicFrameLocks/>
          </xdr:cNvGraphicFramePr>
        </xdr:nvGraphicFramePr>
        <xdr:xfrm>
          <a:off x="1588013" y="4013249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19" name="Chart 11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GraphicFramePr>
            <a:graphicFrameLocks/>
          </xdr:cNvGraphicFramePr>
        </xdr:nvGraphicFramePr>
        <xdr:xfrm>
          <a:off x="1225922" y="4031863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98" name="Chart 11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GraphicFramePr>
            <a:graphicFrameLocks/>
          </xdr:cNvGraphicFramePr>
        </xdr:nvGraphicFramePr>
        <xdr:xfrm>
          <a:off x="10272743" y="5105821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100" name="Chart 1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GraphicFramePr>
            <a:graphicFrameLocks/>
          </xdr:cNvGraphicFramePr>
        </xdr:nvGraphicFramePr>
        <xdr:xfrm>
          <a:off x="9319821" y="4989706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102" name="Chart 1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GraphicFramePr>
            <a:graphicFrameLocks/>
          </xdr:cNvGraphicFramePr>
        </xdr:nvGraphicFramePr>
        <xdr:xfrm>
          <a:off x="6184312" y="4617846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108" name="Chart 11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GraphicFramePr>
            <a:graphicFrameLocks/>
          </xdr:cNvGraphicFramePr>
        </xdr:nvGraphicFramePr>
        <xdr:xfrm>
          <a:off x="8380583" y="4798955"/>
          <a:ext cx="2552701" cy="280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104" name="Chart 11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GraphicFramePr>
            <a:graphicFrameLocks/>
          </xdr:cNvGraphicFramePr>
        </xdr:nvGraphicFramePr>
        <xdr:xfrm>
          <a:off x="6494068" y="4798806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106" name="Chart 11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GraphicFramePr>
            <a:graphicFrameLocks/>
          </xdr:cNvGraphicFramePr>
        </xdr:nvGraphicFramePr>
        <xdr:xfrm>
          <a:off x="7429397" y="4761596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120" name="Chart 11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GraphicFramePr>
            <a:graphicFrameLocks/>
          </xdr:cNvGraphicFramePr>
        </xdr:nvGraphicFramePr>
        <xdr:xfrm>
          <a:off x="1591191" y="5102265"/>
          <a:ext cx="2552701" cy="280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" name="Chart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7634646" y="1215805"/>
          <a:ext cx="2653171" cy="262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4" name="Chart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11312164" y="1874142"/>
          <a:ext cx="2057398" cy="2903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7351164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10" name="Chart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aphicFramePr>
            <a:graphicFrameLocks/>
          </xdr:cNvGraphicFramePr>
        </xdr:nvGraphicFramePr>
        <xdr:xfrm>
          <a:off x="2612218" y="1639486"/>
          <a:ext cx="2545022" cy="2724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aphicFramePr>
            <a:graphicFrameLocks/>
          </xdr:cNvGraphicFramePr>
        </xdr:nvGraphicFramePr>
        <xdr:xfrm>
          <a:off x="6260216" y="978004"/>
          <a:ext cx="2513438" cy="3000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13" name="Chart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>
            <a:graphicFrameLocks/>
          </xdr:cNvGraphicFramePr>
        </xdr:nvGraphicFramePr>
        <xdr:xfrm>
          <a:off x="5196792" y="1242388"/>
          <a:ext cx="2551062" cy="2779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2206063" y="1278676"/>
            <a:ext cx="756000" cy="417712"/>
          </a:xfrm>
          <a:prstGeom prst="star16">
            <a:avLst>
              <a:gd name="adj" fmla="val 37500"/>
            </a:avLst>
          </a:prstGeom>
          <a:solidFill>
            <a:srgbClr val="D1BBA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8" name="Chart 1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aphicFramePr>
            <a:graphicFrameLocks/>
          </xdr:cNvGraphicFramePr>
        </xdr:nvGraphicFramePr>
        <xdr:xfrm>
          <a:off x="10392781" y="1427490"/>
          <a:ext cx="2463489" cy="2768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24" name="Chart 1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aphicFramePr>
            <a:graphicFrameLocks/>
          </xdr:cNvGraphicFramePr>
        </xdr:nvGraphicFramePr>
        <xdr:xfrm>
          <a:off x="8415695" y="1145841"/>
          <a:ext cx="2500980" cy="2552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sp macro="" textlink="">
        <xdr:nvSpPr>
          <xdr:cNvPr id="30" name="AutoShape 4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 rot="5400000">
            <a:off x="5869147" y="1158467"/>
            <a:ext cx="99925" cy="892648"/>
          </a:xfrm>
          <a:prstGeom prst="leftBrace">
            <a:avLst>
              <a:gd name="adj1" fmla="val 66334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Line 4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5436603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8302624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utoShape 4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 rot="5400000">
            <a:off x="6836308" y="1018936"/>
            <a:ext cx="102996" cy="898075"/>
          </a:xfrm>
          <a:prstGeom prst="leftBrace">
            <a:avLst>
              <a:gd name="adj1" fmla="val 70768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utoShap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 rot="5400000">
            <a:off x="7778515" y="864708"/>
            <a:ext cx="136388" cy="881751"/>
          </a:xfrm>
          <a:prstGeom prst="leftBrace">
            <a:avLst>
              <a:gd name="adj1" fmla="val 6714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Line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9269920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11179326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0216423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utoShape 2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 rot="5400000">
            <a:off x="11596289" y="1077310"/>
            <a:ext cx="153998" cy="855193"/>
          </a:xfrm>
          <a:prstGeom prst="leftBrace">
            <a:avLst>
              <a:gd name="adj1" fmla="val 67115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AutoShape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/>
          </xdr:cNvSpPr>
        </xdr:nvSpPr>
        <xdr:spPr bwMode="auto">
          <a:xfrm rot="5400000">
            <a:off x="10636203" y="994907"/>
            <a:ext cx="119534" cy="846343"/>
          </a:xfrm>
          <a:prstGeom prst="leftBrace">
            <a:avLst>
              <a:gd name="adj1" fmla="val 71774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AutoShape 3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 rot="5400000">
            <a:off x="12568173" y="1337802"/>
            <a:ext cx="103859" cy="863045"/>
          </a:xfrm>
          <a:prstGeom prst="leftBrace">
            <a:avLst>
              <a:gd name="adj1" fmla="val 6188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AutoShape 35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 rot="5400000">
            <a:off x="8697189" y="1269496"/>
            <a:ext cx="138025" cy="882244"/>
          </a:xfrm>
          <a:prstGeom prst="leftBrace">
            <a:avLst>
              <a:gd name="adj1" fmla="val 6179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AutoShape 4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 rot="5400000">
            <a:off x="9673705" y="1108025"/>
            <a:ext cx="120073" cy="869315"/>
          </a:xfrm>
          <a:prstGeom prst="leftBrace">
            <a:avLst>
              <a:gd name="adj1" fmla="val 6129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Line 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6393558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AutoShape 4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 rot="5400000">
            <a:off x="4892889" y="1392894"/>
            <a:ext cx="119754" cy="861848"/>
          </a:xfrm>
          <a:prstGeom prst="leftBrace">
            <a:avLst>
              <a:gd name="adj1" fmla="val 6483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AutoShape 4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 rot="5400000">
            <a:off x="3947454" y="1523003"/>
            <a:ext cx="126985" cy="823335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72" name="Line 4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4479355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utoShape 42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/>
          </xdr:cNvSpPr>
        </xdr:nvSpPr>
        <xdr:spPr bwMode="auto">
          <a:xfrm rot="5400000">
            <a:off x="2993064" y="1644378"/>
            <a:ext cx="127181" cy="871773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78" name="Line 4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3530557" y="1123124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2564260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1618839" y="1112707"/>
            <a:ext cx="0" cy="52476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AutoShape 4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 rot="5400000">
            <a:off x="2021029" y="1758293"/>
            <a:ext cx="149873" cy="871000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57" name="AutoShape 42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 rot="5400000">
            <a:off x="12547363" y="3470901"/>
            <a:ext cx="123114" cy="823407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58" name="AutoShape 4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 rot="5400000">
            <a:off x="11599452" y="3338517"/>
            <a:ext cx="123832" cy="837698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59" name="AutoShape 42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 rot="5400000">
            <a:off x="10625682" y="3263385"/>
            <a:ext cx="133060" cy="853859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0" name="AutoShape 42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 rot="5400000">
            <a:off x="9698037" y="3400954"/>
            <a:ext cx="116188" cy="824536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1" name="AutoShape 4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 rot="5400000">
            <a:off x="8732998" y="3522083"/>
            <a:ext cx="119339" cy="891318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2" name="AutoShape 4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 rot="5400000">
            <a:off x="7777000" y="3298003"/>
            <a:ext cx="135872" cy="802625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5" name="AutoShape 42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 rot="5400000">
            <a:off x="6823026" y="3409242"/>
            <a:ext cx="104688" cy="840273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6" name="AutoShape 42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 rot="5400000">
            <a:off x="5860697" y="3564013"/>
            <a:ext cx="103246" cy="823554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8" name="AutoShape 42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 rot="5400000">
            <a:off x="4892953" y="3651147"/>
            <a:ext cx="123190" cy="858282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69" name="AutoShape 42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 rot="5400000">
            <a:off x="3935861" y="3759267"/>
            <a:ext cx="130858" cy="863315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71" name="AutoShape 42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 rot="5400000">
            <a:off x="2959510" y="3920679"/>
            <a:ext cx="139635" cy="823086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73" name="AutoShape 4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 rot="5400000">
            <a:off x="2022106" y="3993559"/>
            <a:ext cx="144000" cy="720000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76" name="AutoShape 42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 rot="5400000">
            <a:off x="12532339" y="4933438"/>
            <a:ext cx="113939" cy="821292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0" name="AutoShape 42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/>
          </xdr:cNvSpPr>
        </xdr:nvSpPr>
        <xdr:spPr bwMode="auto">
          <a:xfrm rot="5400000">
            <a:off x="11578060" y="4898682"/>
            <a:ext cx="132102" cy="810206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1" name="AutoShape 42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/>
          </xdr:cNvSpPr>
        </xdr:nvSpPr>
        <xdr:spPr bwMode="auto">
          <a:xfrm rot="5400000">
            <a:off x="10652145" y="4726005"/>
            <a:ext cx="138864" cy="815796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2" name="AutoShape 4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 rot="5400000">
            <a:off x="9700777" y="4683608"/>
            <a:ext cx="139093" cy="775483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5" name="AutoShape 42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 rot="5400000">
            <a:off x="2025522" y="4998885"/>
            <a:ext cx="127866" cy="801348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6" name="AutoShape 42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 rot="5400000">
            <a:off x="3001622" y="4975510"/>
            <a:ext cx="141619" cy="771908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7" name="AutoShape 42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/>
          </xdr:cNvSpPr>
        </xdr:nvSpPr>
        <xdr:spPr bwMode="auto">
          <a:xfrm rot="5400000">
            <a:off x="3942132" y="4902249"/>
            <a:ext cx="139238" cy="720000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8" name="AutoShape 42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 rot="5400000">
            <a:off x="4895919" y="4819483"/>
            <a:ext cx="150058" cy="784147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89" name="AutoShape 42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 rot="5400000">
            <a:off x="5844186" y="4650650"/>
            <a:ext cx="137339" cy="843152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90" name="AutoShape 42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 rot="5400000">
            <a:off x="6813373" y="4513072"/>
            <a:ext cx="144498" cy="819768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91" name="AutoShape 42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 rot="5400000">
            <a:off x="7752667" y="4532915"/>
            <a:ext cx="152341" cy="855489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sp macro="" textlink="">
        <xdr:nvSpPr>
          <xdr:cNvPr id="92" name="AutoShape 4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 rot="5400000">
            <a:off x="8754903" y="4730243"/>
            <a:ext cx="124104" cy="822075"/>
          </a:xfrm>
          <a:prstGeom prst="leftBrace">
            <a:avLst>
              <a:gd name="adj1" fmla="val 6726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lb-LU" sz="900"/>
          </a:p>
        </xdr:txBody>
      </xdr:sp>
      <xdr:graphicFrame macro="">
        <xdr:nvGraphicFramePr>
          <xdr:cNvPr id="99" name="Chart 1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GraphicFramePr>
            <a:graphicFrameLocks/>
          </xdr:cNvGraphicFramePr>
        </xdr:nvGraphicFramePr>
        <xdr:xfrm>
          <a:off x="9519293" y="3425213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101" name="Chart 1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GraphicFramePr>
            <a:graphicFrameLocks/>
          </xdr:cNvGraphicFramePr>
        </xdr:nvGraphicFramePr>
        <xdr:xfrm>
          <a:off x="4791406" y="3506777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graphicFrame macro="">
        <xdr:nvGraphicFramePr>
          <xdr:cNvPr id="103" name="Chart 1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GraphicFramePr>
            <a:graphicFrameLocks/>
          </xdr:cNvGraphicFramePr>
        </xdr:nvGraphicFramePr>
        <xdr:xfrm>
          <a:off x="5663010" y="3378261"/>
          <a:ext cx="2549292" cy="2554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105" name="Chart 1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GraphicFramePr>
            <a:graphicFrameLocks/>
          </xdr:cNvGraphicFramePr>
        </xdr:nvGraphicFramePr>
        <xdr:xfrm>
          <a:off x="6761432" y="3674667"/>
          <a:ext cx="2552701" cy="280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graphicFrame macro="">
        <xdr:nvGraphicFramePr>
          <xdr:cNvPr id="110" name="Chart 11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GraphicFramePr>
            <a:graphicFrameLocks/>
          </xdr:cNvGraphicFramePr>
        </xdr:nvGraphicFramePr>
        <xdr:xfrm>
          <a:off x="3855508" y="3671117"/>
          <a:ext cx="2552701" cy="280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111" name="Chart 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GraphicFramePr>
            <a:graphicFrameLocks/>
          </xdr:cNvGraphicFramePr>
        </xdr:nvGraphicFramePr>
        <xdr:xfrm>
          <a:off x="4705148" y="4622083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  <xdr:graphicFrame macro="">
        <xdr:nvGraphicFramePr>
          <xdr:cNvPr id="112" name="Chart 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GraphicFramePr>
            <a:graphicFrameLocks/>
          </xdr:cNvGraphicFramePr>
        </xdr:nvGraphicFramePr>
        <xdr:xfrm>
          <a:off x="3749323" y="4789842"/>
          <a:ext cx="2552701" cy="280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113" name="Chart 11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GraphicFramePr>
            <a:graphicFrameLocks/>
          </xdr:cNvGraphicFramePr>
        </xdr:nvGraphicFramePr>
        <xdr:xfrm>
          <a:off x="2820077" y="3779685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  <xdr:graphicFrame macro="">
        <xdr:nvGraphicFramePr>
          <xdr:cNvPr id="114" name="Chart 11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GraphicFramePr>
            <a:graphicFrameLocks/>
          </xdr:cNvGraphicFramePr>
        </xdr:nvGraphicFramePr>
        <xdr:xfrm>
          <a:off x="2792643" y="4885930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graphicFrame macro="">
        <xdr:nvGraphicFramePr>
          <xdr:cNvPr id="115" name="Chart 1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GraphicFramePr>
            <a:graphicFrameLocks/>
          </xdr:cNvGraphicFramePr>
        </xdr:nvGraphicFramePr>
        <xdr:xfrm>
          <a:off x="1966977" y="3865277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  <xdr:graphicFrame macro="">
        <xdr:nvGraphicFramePr>
          <xdr:cNvPr id="116" name="Chart 11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GraphicFramePr>
            <a:graphicFrameLocks/>
          </xdr:cNvGraphicFramePr>
        </xdr:nvGraphicFramePr>
        <xdr:xfrm>
          <a:off x="1903638" y="4961824"/>
          <a:ext cx="2552701" cy="2762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graphicFrame macro="">
        <xdr:nvGraphicFramePr>
          <xdr:cNvPr id="118" name="Chart 11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GraphicFramePr>
            <a:graphicFrameLocks/>
          </xdr:cNvGraphicFramePr>
        </xdr:nvGraphicFramePr>
        <xdr:xfrm>
          <a:off x="1222580" y="5045711"/>
          <a:ext cx="2552701" cy="280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295491</xdr:colOff>
      <xdr:row>4</xdr:row>
      <xdr:rowOff>127373</xdr:rowOff>
    </xdr:from>
    <xdr:to>
      <xdr:col>24</xdr:col>
      <xdr:colOff>560254</xdr:colOff>
      <xdr:row>38</xdr:row>
      <xdr:rowOff>165473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4FB1570B-C847-3E0B-777D-D53523EE1643}"/>
            </a:ext>
          </a:extLst>
        </xdr:cNvPr>
        <xdr:cNvGrpSpPr/>
      </xdr:nvGrpSpPr>
      <xdr:grpSpPr>
        <a:xfrm>
          <a:off x="2067141" y="917948"/>
          <a:ext cx="13885513" cy="6515100"/>
          <a:chOff x="2088432" y="1046256"/>
          <a:chExt cx="13913528" cy="6515100"/>
        </a:xfrm>
      </xdr:grpSpPr>
      <xdr:graphicFrame macro="">
        <xdr:nvGraphicFramePr>
          <xdr:cNvPr id="26" name="Chart 16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aphicFramePr>
            <a:graphicFrameLocks/>
          </xdr:cNvGraphicFramePr>
        </xdr:nvGraphicFramePr>
        <xdr:xfrm>
          <a:off x="5331785" y="2185063"/>
          <a:ext cx="2644317" cy="225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AutoShape 2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4536515" y="3766965"/>
            <a:ext cx="604234" cy="302432"/>
          </a:xfrm>
          <a:prstGeom prst="star16">
            <a:avLst>
              <a:gd name="adj" fmla="val 37500"/>
            </a:avLst>
          </a:prstGeom>
          <a:solidFill>
            <a:srgbClr val="FFFF99">
              <a:alpha val="50195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fr-BE"/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226457" y="127892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AutoShape 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4202649" y="4418082"/>
            <a:ext cx="620061" cy="368774"/>
          </a:xfrm>
          <a:prstGeom prst="star16">
            <a:avLst>
              <a:gd name="adj" fmla="val 37500"/>
            </a:avLst>
          </a:prstGeom>
          <a:solidFill>
            <a:srgbClr val="D1BBA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20" name="Chart 16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aphicFramePr>
            <a:graphicFrameLocks/>
          </xdr:cNvGraphicFramePr>
        </xdr:nvGraphicFramePr>
        <xdr:xfrm>
          <a:off x="12084800" y="4467487"/>
          <a:ext cx="2622140" cy="2604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1" name="Chart 16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aphicFramePr>
            <a:graphicFrameLocks/>
          </xdr:cNvGraphicFramePr>
        </xdr:nvGraphicFramePr>
        <xdr:xfrm>
          <a:off x="11403811" y="1695104"/>
          <a:ext cx="2610803" cy="225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2" name="Chart 16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aphicFramePr>
            <a:graphicFrameLocks/>
          </xdr:cNvGraphicFramePr>
        </xdr:nvGraphicFramePr>
        <xdr:xfrm>
          <a:off x="4059973" y="2686777"/>
          <a:ext cx="2389089" cy="2789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23" name="Chart 1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aphicFramePr>
            <a:graphicFrameLocks/>
          </xdr:cNvGraphicFramePr>
        </xdr:nvGraphicFramePr>
        <xdr:xfrm>
          <a:off x="3749289" y="2055049"/>
          <a:ext cx="2274978" cy="224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8" name="Line 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13975848" y="127892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29" name="Chart 16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aphicFramePr>
            <a:graphicFrameLocks/>
          </xdr:cNvGraphicFramePr>
        </xdr:nvGraphicFramePr>
        <xdr:xfrm>
          <a:off x="10904749" y="1618710"/>
          <a:ext cx="2615337" cy="2575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31" name="Line 4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83002" y="127892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32" name="Chart 16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aphicFramePr>
            <a:graphicFrameLocks/>
          </xdr:cNvGraphicFramePr>
        </xdr:nvGraphicFramePr>
        <xdr:xfrm>
          <a:off x="7434325" y="1654592"/>
          <a:ext cx="2638714" cy="2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9200417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0153397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36" name="Chart 16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GraphicFramePr>
            <a:graphicFrameLocks/>
          </xdr:cNvGraphicFramePr>
        </xdr:nvGraphicFramePr>
        <xdr:xfrm>
          <a:off x="4814876" y="2841852"/>
          <a:ext cx="2162355" cy="2156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38" name="Chart 16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GraphicFramePr>
            <a:graphicFrameLocks/>
          </xdr:cNvGraphicFramePr>
        </xdr:nvGraphicFramePr>
        <xdr:xfrm>
          <a:off x="10509426" y="6037959"/>
          <a:ext cx="2088406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39" name="Chart 16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aphicFramePr>
            <a:graphicFrameLocks/>
          </xdr:cNvGraphicFramePr>
        </xdr:nvGraphicFramePr>
        <xdr:xfrm>
          <a:off x="7206613" y="2493260"/>
          <a:ext cx="2679522" cy="2156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40" name="Line 2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11116155" y="129797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13026642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lb-LU"/>
          </a:p>
        </xdr:txBody>
      </xdr:sp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2074428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13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136340" y="6495714"/>
            <a:ext cx="118057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AutoShape 32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/>
          </xdr:cNvSpPr>
        </xdr:nvSpPr>
        <xdr:spPr bwMode="auto">
          <a:xfrm rot="16200000" flipV="1">
            <a:off x="3795735" y="3545817"/>
            <a:ext cx="130478" cy="867289"/>
          </a:xfrm>
          <a:prstGeom prst="leftBrace">
            <a:avLst>
              <a:gd name="adj1" fmla="val 7110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AutoShape 3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/>
          </xdr:cNvSpPr>
        </xdr:nvSpPr>
        <xdr:spPr bwMode="auto">
          <a:xfrm rot="5400000" flipV="1">
            <a:off x="5740422" y="1954312"/>
            <a:ext cx="108000" cy="747197"/>
          </a:xfrm>
          <a:prstGeom prst="leftBrace">
            <a:avLst>
              <a:gd name="adj1" fmla="val 71504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AutoShape 41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/>
          </xdr:cNvSpPr>
        </xdr:nvSpPr>
        <xdr:spPr bwMode="auto">
          <a:xfrm rot="16200000" flipH="1">
            <a:off x="11537507" y="1582393"/>
            <a:ext cx="84608" cy="797179"/>
          </a:xfrm>
          <a:prstGeom prst="leftBrace">
            <a:avLst>
              <a:gd name="adj1" fmla="val 7148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en-GB"/>
          </a:p>
        </xdr:txBody>
      </xdr:sp>
      <xdr:sp macro="" textlink="">
        <xdr:nvSpPr>
          <xdr:cNvPr id="57" name="AutoShape 32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/>
          </xdr:cNvSpPr>
        </xdr:nvSpPr>
        <xdr:spPr bwMode="auto">
          <a:xfrm rot="5400000" flipH="1">
            <a:off x="10599730" y="5580360"/>
            <a:ext cx="128954" cy="863731"/>
          </a:xfrm>
          <a:prstGeom prst="leftBrace">
            <a:avLst>
              <a:gd name="adj1" fmla="val 7113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fr-BE"/>
          </a:p>
        </xdr:txBody>
      </xdr:sp>
      <xdr:sp macro="" textlink="">
        <xdr:nvSpPr>
          <xdr:cNvPr id="58" name="AutoShape 41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/>
          </xdr:cNvSpPr>
        </xdr:nvSpPr>
        <xdr:spPr bwMode="auto">
          <a:xfrm rot="16200000" flipH="1">
            <a:off x="9622514" y="2346412"/>
            <a:ext cx="87440" cy="853809"/>
          </a:xfrm>
          <a:prstGeom prst="leftBrace">
            <a:avLst>
              <a:gd name="adj1" fmla="val 66366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en-GB"/>
          </a:p>
        </xdr:txBody>
      </xdr:sp>
      <xdr:sp macro="" textlink="">
        <xdr:nvSpPr>
          <xdr:cNvPr id="60" name="AutoShape 32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/>
          </xdr:cNvSpPr>
        </xdr:nvSpPr>
        <xdr:spPr bwMode="auto">
          <a:xfrm rot="5400000">
            <a:off x="12501593" y="1504393"/>
            <a:ext cx="108000" cy="739353"/>
          </a:xfrm>
          <a:prstGeom prst="leftBrace">
            <a:avLst>
              <a:gd name="adj1" fmla="val 7110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AutoShape 33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/>
          </xdr:cNvSpPr>
        </xdr:nvSpPr>
        <xdr:spPr bwMode="auto">
          <a:xfrm rot="5400000">
            <a:off x="4792695" y="2544310"/>
            <a:ext cx="83818" cy="884970"/>
          </a:xfrm>
          <a:prstGeom prst="leftBrace">
            <a:avLst>
              <a:gd name="adj1" fmla="val 6530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Line 4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7256964" y="127892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AutoShape 33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/>
          </xdr:cNvSpPr>
        </xdr:nvSpPr>
        <xdr:spPr bwMode="auto">
          <a:xfrm rot="5400000">
            <a:off x="6711034" y="2640786"/>
            <a:ext cx="108397" cy="857938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AutoShape 33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/>
          </xdr:cNvSpPr>
        </xdr:nvSpPr>
        <xdr:spPr bwMode="auto">
          <a:xfrm rot="5400000" flipH="1" flipV="1">
            <a:off x="14428805" y="3913007"/>
            <a:ext cx="107163" cy="875891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utoShape 33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/>
          </xdr:cNvSpPr>
        </xdr:nvSpPr>
        <xdr:spPr bwMode="auto">
          <a:xfrm rot="5400000">
            <a:off x="7689189" y="2017606"/>
            <a:ext cx="92866" cy="828664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Line 4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315545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4345915" y="1288451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4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3375883" y="1278926"/>
            <a:ext cx="0" cy="5220000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utoShape 33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/>
          </xdr:cNvSpPr>
        </xdr:nvSpPr>
        <xdr:spPr bwMode="auto">
          <a:xfrm rot="5400000">
            <a:off x="8655372" y="1509528"/>
            <a:ext cx="122761" cy="841257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fr-BE"/>
          </a:p>
        </xdr:txBody>
      </xdr:sp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GraphicFramePr>
            <a:graphicFrameLocks/>
          </xdr:cNvGraphicFramePr>
        </xdr:nvGraphicFramePr>
        <xdr:xfrm>
          <a:off x="13378714" y="4726022"/>
          <a:ext cx="2623246" cy="225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" name="Chart 16">
            <a:extLst>
              <a:ext uri="{FF2B5EF4-FFF2-40B4-BE49-F238E27FC236}">
                <a16:creationId xmlns:a16="http://schemas.microsoft.com/office/drawing/2014/main" id="{C1419406-629C-4C53-8787-63323F7384AD}"/>
              </a:ext>
            </a:extLst>
          </xdr:cNvPr>
          <xdr:cNvGraphicFramePr>
            <a:graphicFrameLocks/>
          </xdr:cNvGraphicFramePr>
        </xdr:nvGraphicFramePr>
        <xdr:xfrm>
          <a:off x="12417320" y="3811867"/>
          <a:ext cx="2622139" cy="2604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B5532DD7-A1CB-A395-1944-5C097E405F81}"/>
              </a:ext>
            </a:extLst>
          </xdr:cNvPr>
          <xdr:cNvGrpSpPr/>
        </xdr:nvGrpSpPr>
        <xdr:grpSpPr>
          <a:xfrm>
            <a:off x="2088432" y="1046256"/>
            <a:ext cx="13079974" cy="6515100"/>
            <a:chOff x="2088432" y="1046256"/>
            <a:chExt cx="13079974" cy="6515100"/>
          </a:xfrm>
        </xdr:grpSpPr>
        <xdr:graphicFrame macro="">
          <xdr:nvGraphicFramePr>
            <xdr:cNvPr id="79" name="Chart 4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GraphicFramePr>
              <a:graphicFrameLocks/>
            </xdr:cNvGraphicFramePr>
          </xdr:nvGraphicFramePr>
          <xdr:xfrm>
            <a:off x="2630998" y="1046256"/>
            <a:ext cx="12537408" cy="6515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graphicFrame macro="">
          <xdr:nvGraphicFramePr>
            <xdr:cNvPr id="70" name="Chart 16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GraphicFramePr>
              <a:graphicFrameLocks/>
            </xdr:cNvGraphicFramePr>
          </xdr:nvGraphicFramePr>
          <xdr:xfrm>
            <a:off x="2088432" y="4027146"/>
            <a:ext cx="2153613" cy="2242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</xdr:grp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0.83958</cdr:x>
      <cdr:y>0.53899</cdr:y>
    </cdr:from>
    <cdr:to>
      <cdr:x>0.9087</cdr:x>
      <cdr:y>0.55878</cdr:y>
    </cdr:to>
    <cdr:sp macro="" textlink="">
      <cdr:nvSpPr>
        <cdr:cNvPr id="2" name="AutoShape 32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39000000}"/>
            </a:ext>
          </a:extLst>
        </cdr:cNvPr>
        <cdr:cNvSpPr>
          <a:spLocks xmlns:a="http://schemas.openxmlformats.org/drawingml/2006/main"/>
        </cdr:cNvSpPr>
      </cdr:nvSpPr>
      <cdr:spPr bwMode="auto">
        <a:xfrm xmlns:a="http://schemas.openxmlformats.org/drawingml/2006/main" rot="5400000" flipH="1">
          <a:off x="10886172" y="3143094"/>
          <a:ext cx="128954" cy="865866"/>
        </a:xfrm>
        <a:prstGeom xmlns:a="http://schemas.openxmlformats.org/drawingml/2006/main" prst="leftBrace">
          <a:avLst>
            <a:gd name="adj1" fmla="val 711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B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395997</xdr:colOff>
      <xdr:row>35</xdr:row>
      <xdr:rowOff>135006</xdr:rowOff>
    </xdr:from>
    <xdr:to>
      <xdr:col>17</xdr:col>
      <xdr:colOff>258852</xdr:colOff>
      <xdr:row>37</xdr:row>
      <xdr:rowOff>115190</xdr:rowOff>
    </xdr:to>
    <xdr:graphicFrame macro="">
      <xdr:nvGraphicFramePr>
        <xdr:cNvPr id="24" name="Chart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13</xdr:row>
      <xdr:rowOff>148589</xdr:rowOff>
    </xdr:from>
    <xdr:to>
      <xdr:col>20</xdr:col>
      <xdr:colOff>161925</xdr:colOff>
      <xdr:row>50</xdr:row>
      <xdr:rowOff>9028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02193E7-6791-1E7C-5D19-D13057BD82EF}"/>
            </a:ext>
          </a:extLst>
        </xdr:cNvPr>
        <xdr:cNvGrpSpPr/>
      </xdr:nvGrpSpPr>
      <xdr:grpSpPr>
        <a:xfrm>
          <a:off x="19050" y="2329814"/>
          <a:ext cx="13249275" cy="5851664"/>
          <a:chOff x="47625" y="2358389"/>
          <a:chExt cx="12543696" cy="5851664"/>
        </a:xfrm>
      </xdr:grpSpPr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57D3F2E9-12F7-47F3-9C6A-804D06CC61F7}"/>
              </a:ext>
            </a:extLst>
          </xdr:cNvPr>
          <xdr:cNvGrpSpPr/>
        </xdr:nvGrpSpPr>
        <xdr:grpSpPr>
          <a:xfrm>
            <a:off x="47625" y="2358389"/>
            <a:ext cx="12543696" cy="5851664"/>
            <a:chOff x="285750" y="2501264"/>
            <a:chExt cx="12543696" cy="5851664"/>
          </a:xfrm>
        </xdr:grpSpPr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285750" y="2501264"/>
              <a:ext cx="12543696" cy="5851664"/>
              <a:chOff x="371475" y="2613073"/>
              <a:chExt cx="12559533" cy="5499763"/>
            </a:xfrm>
          </xdr:grpSpPr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71475" y="2613073"/>
              <a:ext cx="9537025" cy="54997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8" name="Chart 16">
                <a:extLst>
                  <a:ext uri="{FF2B5EF4-FFF2-40B4-BE49-F238E27FC236}">
                    <a16:creationId xmlns:a16="http://schemas.microsoft.com/office/drawing/2014/main" id="{00000000-0008-0000-0200-00001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373886" y="3383424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2" name="Chart 16">
                <a:extLst>
                  <a:ext uri="{FF2B5EF4-FFF2-40B4-BE49-F238E27FC236}">
                    <a16:creationId xmlns:a16="http://schemas.microsoft.com/office/drawing/2014/main" id="{00000000-0008-0000-0200-00000C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477101" y="5653968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13" name="Text Box 43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534526" y="2819400"/>
                <a:ext cx="1047749" cy="4572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2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'Annual' change rate </a:t>
                </a:r>
              </a:p>
            </xdr:txBody>
          </xdr:sp>
          <xdr:graphicFrame macro="">
            <xdr:nvGraphicFramePr>
              <xdr:cNvPr id="15" name="Chart 16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712911" y="4838272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16" name="Chart 16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921108" y="4190542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17" name="Chart 16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650521" y="3712142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</xdr:grpSp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7B9EBED2-1AA8-85C6-3144-07E11E54D761}"/>
                </a:ext>
              </a:extLst>
            </xdr:cNvPr>
            <xdr:cNvGrpSpPr/>
          </xdr:nvGrpSpPr>
          <xdr:grpSpPr>
            <a:xfrm>
              <a:off x="6129319" y="3181350"/>
              <a:ext cx="3288668" cy="2771774"/>
              <a:chOff x="6129319" y="3181350"/>
              <a:chExt cx="3288668" cy="2771774"/>
            </a:xfrm>
          </xdr:grpSpPr>
          <xdr:graphicFrame macro="">
            <xdr:nvGraphicFramePr>
              <xdr:cNvPr id="25" name="Chart 16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267868" y="5018175"/>
              <a:ext cx="2636505" cy="30378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graphicFrame macro="">
            <xdr:nvGraphicFramePr>
              <xdr:cNvPr id="26" name="Chart 16">
                <a:extLst>
                  <a:ext uri="{FF2B5EF4-FFF2-40B4-BE49-F238E27FC236}">
                    <a16:creationId xmlns:a16="http://schemas.microsoft.com/office/drawing/2014/main" id="{00000000-0008-0000-0200-00001A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411882" y="4369641"/>
              <a:ext cx="3006105" cy="304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graphicFrame macro="">
            <xdr:nvGraphicFramePr>
              <xdr:cNvPr id="27" name="Chart 16">
                <a:extLst>
                  <a:ext uri="{FF2B5EF4-FFF2-40B4-BE49-F238E27FC236}">
                    <a16:creationId xmlns:a16="http://schemas.microsoft.com/office/drawing/2014/main" id="{00000000-0008-0000-0200-00001B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317205" y="3697904"/>
              <a:ext cx="3006105" cy="304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0"/>
              </a:graphicData>
            </a:graphic>
          </xdr:graphicFrame>
          <xdr:graphicFrame macro="">
            <xdr:nvGraphicFramePr>
              <xdr:cNvPr id="28" name="Chart 16">
                <a:extLst>
                  <a:ext uri="{FF2B5EF4-FFF2-40B4-BE49-F238E27FC236}">
                    <a16:creationId xmlns:a16="http://schemas.microsoft.com/office/drawing/2014/main" id="{00000000-0008-0000-0200-00001C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129319" y="3346440"/>
              <a:ext cx="3006105" cy="304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1"/>
              </a:graphicData>
            </a:graphic>
          </xdr:graphicFrame>
          <xdr:grpSp>
            <xdr:nvGrpSpPr>
              <xdr:cNvPr id="10" name="Group 9">
                <a:extLst>
                  <a:ext uri="{FF2B5EF4-FFF2-40B4-BE49-F238E27FC236}">
                    <a16:creationId xmlns:a16="http://schemas.microsoft.com/office/drawing/2014/main" id="{0AC12FB4-7C29-8A38-E589-907B54ED430F}"/>
                  </a:ext>
                </a:extLst>
              </xdr:cNvPr>
              <xdr:cNvGrpSpPr/>
            </xdr:nvGrpSpPr>
            <xdr:grpSpPr>
              <a:xfrm>
                <a:off x="8505825" y="3181350"/>
                <a:ext cx="377190" cy="2771774"/>
                <a:chOff x="8505825" y="3181350"/>
                <a:chExt cx="377190" cy="2771774"/>
              </a:xfrm>
            </xdr:grpSpPr>
            <xdr:sp macro="" textlink="">
              <xdr:nvSpPr>
                <xdr:cNvPr id="5" name="Text Box 43">
                  <a:extLst>
                    <a:ext uri="{FF2B5EF4-FFF2-40B4-BE49-F238E27FC236}">
                      <a16:creationId xmlns:a16="http://schemas.microsoft.com/office/drawing/2014/main" id="{E0D412E0-68E1-4C85-9926-AD775BA1528E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24875" y="4143375"/>
                  <a:ext cx="348615" cy="3276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2000" b="1" i="0" u="none" strike="noStrike" baseline="0">
                      <a:solidFill>
                        <a:srgbClr val="FF0000"/>
                      </a:solidFill>
                      <a:latin typeface="Wingdings 3" panose="05040102010807070707" pitchFamily="18" charset="2"/>
                      <a:cs typeface="Arial"/>
                    </a:rPr>
                    <a:t>m</a:t>
                  </a:r>
                </a:p>
              </xdr:txBody>
            </xdr:sp>
            <xdr:sp macro="" textlink="">
              <xdr:nvSpPr>
                <xdr:cNvPr id="6" name="Text Box 43">
                  <a:extLst>
                    <a:ext uri="{FF2B5EF4-FFF2-40B4-BE49-F238E27FC236}">
                      <a16:creationId xmlns:a16="http://schemas.microsoft.com/office/drawing/2014/main" id="{0DD535B5-7336-4699-A948-13810D7464A3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05825" y="3181350"/>
                  <a:ext cx="348615" cy="3276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2000" b="1" i="0" u="none" strike="noStrike" baseline="0">
                      <a:solidFill>
                        <a:srgbClr val="FF0000"/>
                      </a:solidFill>
                      <a:latin typeface="Wingdings 3" panose="05040102010807070707" pitchFamily="18" charset="2"/>
                      <a:cs typeface="Arial"/>
                    </a:rPr>
                    <a:t>m</a:t>
                  </a:r>
                </a:p>
              </xdr:txBody>
            </xdr:sp>
            <xdr:sp macro="" textlink="">
              <xdr:nvSpPr>
                <xdr:cNvPr id="8" name="Text Box 43">
                  <a:extLst>
                    <a:ext uri="{FF2B5EF4-FFF2-40B4-BE49-F238E27FC236}">
                      <a16:creationId xmlns:a16="http://schemas.microsoft.com/office/drawing/2014/main" id="{7151A7B2-780E-4FEA-B244-7C0D9430FFD1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15350" y="4810125"/>
                  <a:ext cx="348615" cy="3276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2000" b="1" i="0" u="none" strike="noStrike" baseline="0">
                      <a:solidFill>
                        <a:srgbClr val="FF0000"/>
                      </a:solidFill>
                      <a:latin typeface="Wingdings 3" panose="05040102010807070707" pitchFamily="18" charset="2"/>
                      <a:cs typeface="Arial"/>
                    </a:rPr>
                    <a:t>m</a:t>
                  </a:r>
                </a:p>
              </xdr:txBody>
            </xdr:sp>
            <xdr:sp macro="" textlink="">
              <xdr:nvSpPr>
                <xdr:cNvPr id="23" name="Text Box 43">
                  <a:extLst>
                    <a:ext uri="{FF2B5EF4-FFF2-40B4-BE49-F238E27FC236}">
                      <a16:creationId xmlns:a16="http://schemas.microsoft.com/office/drawing/2014/main" id="{65C1F9CA-C11B-42C6-9DA9-597CAA0AB09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34400" y="3543300"/>
                  <a:ext cx="348615" cy="3276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2000" b="1" i="0" u="none" strike="noStrike" baseline="0">
                      <a:solidFill>
                        <a:srgbClr val="FF0000"/>
                      </a:solidFill>
                      <a:latin typeface="Wingdings 3" panose="05040102010807070707" pitchFamily="18" charset="2"/>
                      <a:cs typeface="Arial"/>
                    </a:rPr>
                    <a:t>m</a:t>
                  </a:r>
                </a:p>
              </xdr:txBody>
            </xdr:sp>
            <xdr:sp macro="" textlink="">
              <xdr:nvSpPr>
                <xdr:cNvPr id="9" name="Text Box 43">
                  <a:extLst>
                    <a:ext uri="{FF2B5EF4-FFF2-40B4-BE49-F238E27FC236}">
                      <a16:creationId xmlns:a16="http://schemas.microsoft.com/office/drawing/2014/main" id="{BFA95494-12A2-4EDE-A9B9-C7CBA01B18C9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05825" y="5625464"/>
                  <a:ext cx="348615" cy="3276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sz="2000" b="1" i="0" u="none" strike="noStrike" baseline="0">
                      <a:solidFill>
                        <a:srgbClr val="FF0000"/>
                      </a:solidFill>
                      <a:latin typeface="Wingdings 3" panose="05040102010807070707" pitchFamily="18" charset="2"/>
                      <a:cs typeface="Arial"/>
                    </a:rPr>
                    <a:t>m</a:t>
                  </a:r>
                </a:p>
              </xdr:txBody>
            </xdr:sp>
          </xdr:grpSp>
        </xdr:grpSp>
      </xdr:grpSp>
      <xdr:graphicFrame macro="">
        <xdr:nvGraphicFramePr>
          <xdr:cNvPr id="30" name="Chart 16">
            <a:extLst>
              <a:ext uri="{FF2B5EF4-FFF2-40B4-BE49-F238E27FC236}">
                <a16:creationId xmlns:a16="http://schemas.microsoft.com/office/drawing/2014/main" id="{5BDB1DBB-303C-4FC8-B6E8-B2C620739541}"/>
              </a:ext>
            </a:extLst>
          </xdr:cNvPr>
          <xdr:cNvGraphicFramePr>
            <a:graphicFrameLocks/>
          </xdr:cNvGraphicFramePr>
        </xdr:nvGraphicFramePr>
        <xdr:xfrm>
          <a:off x="6010275" y="5648325"/>
          <a:ext cx="2636505" cy="3037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594359</xdr:colOff>
      <xdr:row>2</xdr:row>
      <xdr:rowOff>47624</xdr:rowOff>
    </xdr:from>
    <xdr:to>
      <xdr:col>26</xdr:col>
      <xdr:colOff>365759</xdr:colOff>
      <xdr:row>35</xdr:row>
      <xdr:rowOff>57150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EEEED80-B933-EFA5-AFAF-89F0DE9A2837}"/>
            </a:ext>
          </a:extLst>
        </xdr:cNvPr>
        <xdr:cNvGrpSpPr/>
      </xdr:nvGrpSpPr>
      <xdr:grpSpPr>
        <a:xfrm>
          <a:off x="6395084" y="428624"/>
          <a:ext cx="9525000" cy="5476876"/>
          <a:chOff x="6395084" y="438149"/>
          <a:chExt cx="9525000" cy="547687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aphicFramePr>
            <a:graphicFrameLocks/>
          </xdr:cNvGraphicFramePr>
        </xdr:nvGraphicFramePr>
        <xdr:xfrm>
          <a:off x="6395084" y="596266"/>
          <a:ext cx="9525000" cy="53187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649C40B-BA6E-430E-97D8-471983A9E1BE}"/>
              </a:ext>
            </a:extLst>
          </xdr:cNvPr>
          <xdr:cNvGraphicFramePr>
            <a:graphicFrameLocks/>
          </xdr:cNvGraphicFramePr>
        </xdr:nvGraphicFramePr>
        <xdr:xfrm>
          <a:off x="12630149" y="771527"/>
          <a:ext cx="1800225" cy="1914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Right Brace 3">
            <a:extLst>
              <a:ext uri="{FF2B5EF4-FFF2-40B4-BE49-F238E27FC236}">
                <a16:creationId xmlns:a16="http://schemas.microsoft.com/office/drawing/2014/main" id="{173A227B-2378-4236-A906-E85C49F29C09}"/>
              </a:ext>
            </a:extLst>
          </xdr:cNvPr>
          <xdr:cNvSpPr/>
        </xdr:nvSpPr>
        <xdr:spPr>
          <a:xfrm rot="16200000">
            <a:off x="13758862" y="3929061"/>
            <a:ext cx="152400" cy="67627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4468898E-5F1F-42F2-80C9-2A5D252560CD}"/>
              </a:ext>
            </a:extLst>
          </xdr:cNvPr>
          <xdr:cNvCxnSpPr/>
        </xdr:nvCxnSpPr>
        <xdr:spPr>
          <a:xfrm flipH="1" flipV="1">
            <a:off x="13716000" y="2857499"/>
            <a:ext cx="121449" cy="13320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4D939C52-6BDD-4496-90EE-65258924150B}"/>
              </a:ext>
            </a:extLst>
          </xdr:cNvPr>
          <xdr:cNvCxnSpPr/>
        </xdr:nvCxnSpPr>
        <xdr:spPr>
          <a:xfrm flipH="1" flipV="1">
            <a:off x="14316075" y="2552699"/>
            <a:ext cx="1293024" cy="17015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Right Brace 7">
            <a:extLst>
              <a:ext uri="{FF2B5EF4-FFF2-40B4-BE49-F238E27FC236}">
                <a16:creationId xmlns:a16="http://schemas.microsoft.com/office/drawing/2014/main" id="{01D51FE1-963A-46B7-92E7-1CF4FB7AF52D}"/>
              </a:ext>
            </a:extLst>
          </xdr:cNvPr>
          <xdr:cNvSpPr/>
        </xdr:nvSpPr>
        <xdr:spPr>
          <a:xfrm rot="16200000">
            <a:off x="15535276" y="4171948"/>
            <a:ext cx="142875" cy="295278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E15F94F0-5DF3-B93C-7325-BDD629F40D55}"/>
              </a:ext>
            </a:extLst>
          </xdr:cNvPr>
          <xdr:cNvSpPr/>
        </xdr:nvSpPr>
        <xdr:spPr>
          <a:xfrm>
            <a:off x="12239625" y="438149"/>
            <a:ext cx="2476500" cy="243840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24765</xdr:rowOff>
    </xdr:from>
    <xdr:to>
      <xdr:col>21</xdr:col>
      <xdr:colOff>57150</xdr:colOff>
      <xdr:row>43</xdr:row>
      <xdr:rowOff>132432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7EDCBC25-8B33-2A7F-4E31-1D179F3C2159}"/>
            </a:ext>
          </a:extLst>
        </xdr:cNvPr>
        <xdr:cNvGrpSpPr/>
      </xdr:nvGrpSpPr>
      <xdr:grpSpPr>
        <a:xfrm>
          <a:off x="19050" y="2044065"/>
          <a:ext cx="13649325" cy="5127342"/>
          <a:chOff x="133350" y="2110740"/>
          <a:chExt cx="12416895" cy="512734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E9E3205-F67A-57BC-2CFF-420F4F0D4922}"/>
              </a:ext>
            </a:extLst>
          </xdr:cNvPr>
          <xdr:cNvGrpSpPr/>
        </xdr:nvGrpSpPr>
        <xdr:grpSpPr>
          <a:xfrm>
            <a:off x="133350" y="2110740"/>
            <a:ext cx="12416895" cy="5127342"/>
            <a:chOff x="742950" y="2453640"/>
            <a:chExt cx="12270946" cy="4823515"/>
          </a:xfrm>
        </xdr:grpSpPr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pSpPr/>
          </xdr:nvGrpSpPr>
          <xdr:grpSpPr>
            <a:xfrm>
              <a:off x="742950" y="2453640"/>
              <a:ext cx="12270946" cy="4823515"/>
              <a:chOff x="742950" y="2447925"/>
              <a:chExt cx="12113770" cy="4829801"/>
            </a:xfrm>
          </xdr:grpSpPr>
          <xdr:graphicFrame macro="">
            <xdr:nvGraphicFramePr>
              <xdr:cNvPr id="5" name="Chart 4">
                <a:extLst>
                  <a:ext uri="{FF2B5EF4-FFF2-40B4-BE49-F238E27FC236}">
                    <a16:creationId xmlns:a16="http://schemas.microsoft.com/office/drawing/2014/main" id="{00000000-0008-0000-0500-000005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42950" y="2447925"/>
              <a:ext cx="9343160" cy="48298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 Box 43">
                <a:extLst>
                  <a:ext uri="{FF2B5EF4-FFF2-40B4-BE49-F238E27FC236}">
                    <a16:creationId xmlns:a16="http://schemas.microsoft.com/office/drawing/2014/main" id="{00000000-0008-0000-0500-00000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731071" y="2638979"/>
                <a:ext cx="1047749" cy="4571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200" b="0" i="0" u="none" strike="noStrike" baseline="0">
                    <a:solidFill>
                      <a:srgbClr val="33333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'Annual' change rate</a:t>
                </a:r>
              </a:p>
            </xdr:txBody>
          </xdr:sp>
          <xdr:graphicFrame macro="">
            <xdr:nvGraphicFramePr>
              <xdr:cNvPr id="4" name="Chart 16">
                <a:extLst>
                  <a:ext uri="{FF2B5EF4-FFF2-40B4-BE49-F238E27FC236}">
                    <a16:creationId xmlns:a16="http://schemas.microsoft.com/office/drawing/2014/main" id="{00000000-0008-0000-0500-000004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846820" y="4973134"/>
              <a:ext cx="3009900" cy="28574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6" name="Chart 16">
                <a:extLst>
                  <a:ext uri="{FF2B5EF4-FFF2-40B4-BE49-F238E27FC236}">
                    <a16:creationId xmlns:a16="http://schemas.microsoft.com/office/drawing/2014/main" id="{00000000-0008-0000-0500-000006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001884" y="3666333"/>
              <a:ext cx="3009900" cy="28574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0" name="Chart 16">
                <a:extLst>
                  <a:ext uri="{FF2B5EF4-FFF2-40B4-BE49-F238E27FC236}">
                    <a16:creationId xmlns:a16="http://schemas.microsoft.com/office/drawing/2014/main" id="{00000000-0008-0000-0500-00000A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508185" y="3630981"/>
              <a:ext cx="3009900" cy="2857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1" name="Chart 16">
                <a:extLst>
                  <a:ext uri="{FF2B5EF4-FFF2-40B4-BE49-F238E27FC236}">
                    <a16:creationId xmlns:a16="http://schemas.microsoft.com/office/drawing/2014/main" id="{00000000-0008-0000-0500-00000B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269802" y="5183396"/>
              <a:ext cx="3009900" cy="28574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</xdr:grpSp>
        <xdr:sp macro="" textlink="">
          <xdr:nvSpPr>
            <xdr:cNvPr id="7" name="Text Box 43">
              <a:extLst>
                <a:ext uri="{FF2B5EF4-FFF2-40B4-BE49-F238E27FC236}">
                  <a16:creationId xmlns:a16="http://schemas.microsoft.com/office/drawing/2014/main" id="{9344832F-E18A-4182-BAE3-5BD79ED043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88953" y="4966971"/>
              <a:ext cx="352425" cy="3234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FF0000"/>
                  </a:solidFill>
                  <a:latin typeface="Wingdings 3" panose="05040102010807070707" pitchFamily="18" charset="2"/>
                  <a:cs typeface="Arial"/>
                </a:rPr>
                <a:t>m</a:t>
              </a:r>
            </a:p>
          </xdr:txBody>
        </xdr:sp>
      </xdr:grpSp>
      <xdr:sp macro="" textlink="">
        <xdr:nvSpPr>
          <xdr:cNvPr id="9" name="Text Box 43">
            <a:extLst>
              <a:ext uri="{FF2B5EF4-FFF2-40B4-BE49-F238E27FC236}">
                <a16:creationId xmlns:a16="http://schemas.microsoft.com/office/drawing/2014/main" id="{14EF6302-9F87-4086-A611-B706F347D9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20100" y="3143250"/>
            <a:ext cx="356617" cy="3438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2000" b="1" i="0" u="none" strike="noStrike" baseline="0">
                <a:solidFill>
                  <a:srgbClr val="FF0000"/>
                </a:solidFill>
                <a:latin typeface="Wingdings 3" panose="05040102010807070707" pitchFamily="18" charset="2"/>
                <a:cs typeface="Arial"/>
              </a:rPr>
              <a:t>m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</xdr:colOff>
      <xdr:row>13</xdr:row>
      <xdr:rowOff>85727</xdr:rowOff>
    </xdr:from>
    <xdr:to>
      <xdr:col>21</xdr:col>
      <xdr:colOff>180975</xdr:colOff>
      <xdr:row>47</xdr:row>
      <xdr:rowOff>92102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9FADFF10-3AB1-D849-BAFD-F38EE6D6DD87}"/>
            </a:ext>
          </a:extLst>
        </xdr:cNvPr>
        <xdr:cNvGrpSpPr/>
      </xdr:nvGrpSpPr>
      <xdr:grpSpPr>
        <a:xfrm>
          <a:off x="234315" y="2286002"/>
          <a:ext cx="13576935" cy="5511825"/>
          <a:chOff x="234315" y="2286002"/>
          <a:chExt cx="12607140" cy="5511825"/>
        </a:xfrm>
      </xdr:grpSpPr>
      <xdr:graphicFrame macro="">
        <xdr:nvGraphicFramePr>
          <xdr:cNvPr id="5" name="Chart 1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GraphicFramePr>
            <a:graphicFrameLocks/>
          </xdr:cNvGraphicFramePr>
        </xdr:nvGraphicFramePr>
        <xdr:xfrm>
          <a:off x="9666163" y="3353447"/>
          <a:ext cx="3072232" cy="3023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5D8CA395-A8A8-51F5-3DAE-F63277353AD4}"/>
              </a:ext>
            </a:extLst>
          </xdr:cNvPr>
          <xdr:cNvGrpSpPr/>
        </xdr:nvGrpSpPr>
        <xdr:grpSpPr>
          <a:xfrm>
            <a:off x="234315" y="2286002"/>
            <a:ext cx="12607140" cy="5511825"/>
            <a:chOff x="234315" y="2286002"/>
            <a:chExt cx="12607140" cy="5511825"/>
          </a:xfrm>
        </xdr:grpSpPr>
        <xdr:graphicFrame macro="">
          <xdr:nvGraphicFramePr>
            <xdr:cNvPr id="9" name="Chart 16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aphicFramePr>
              <a:graphicFrameLocks/>
            </xdr:cNvGraphicFramePr>
          </xdr:nvGraphicFramePr>
          <xdr:xfrm>
            <a:off x="9769223" y="4099031"/>
            <a:ext cx="3072232" cy="3023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AA9F0598-DAAA-EE38-7245-DBB93C819F7A}"/>
                </a:ext>
              </a:extLst>
            </xdr:cNvPr>
            <xdr:cNvGrpSpPr/>
          </xdr:nvGrpSpPr>
          <xdr:grpSpPr>
            <a:xfrm>
              <a:off x="234315" y="2286002"/>
              <a:ext cx="11305009" cy="5511825"/>
              <a:chOff x="234315" y="2286002"/>
              <a:chExt cx="11305009" cy="5511825"/>
            </a:xfrm>
          </xdr:grpSpPr>
          <xdr:graphicFrame macro="">
            <xdr:nvGraphicFramePr>
              <xdr:cNvPr id="2" name="Chart 1">
                <a:extLst>
                  <a:ext uri="{FF2B5EF4-FFF2-40B4-BE49-F238E27FC236}">
                    <a16:creationId xmlns:a16="http://schemas.microsoft.com/office/drawing/2014/main" id="{00000000-0008-0000-0600-00000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34315" y="2286002"/>
              <a:ext cx="9525001" cy="55118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3" name="Text Box 43">
                <a:extLst>
                  <a:ext uri="{FF2B5EF4-FFF2-40B4-BE49-F238E27FC236}">
                    <a16:creationId xmlns:a16="http://schemas.microsoft.com/office/drawing/2014/main" id="{00000000-0008-0000-0600-00000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9387098" y="2478056"/>
                <a:ext cx="1069447" cy="4737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/>
                </a:pPr>
                <a:r>
                  <a:rPr lang="en-US" sz="1200" b="0" i="0" u="none" strike="noStrike" baseline="0">
                    <a:solidFill>
                      <a:srgbClr val="33333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'Annual' change </a:t>
                </a:r>
                <a:r>
                  <a:rPr lang="en-GB" sz="1200" b="0" i="0" u="none" strike="noStrike" baseline="0">
                    <a:solidFill>
                      <a:srgbClr val="33333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rate</a:t>
                </a:r>
                <a:endParaRPr lang="en-GB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algn="ctr" rtl="0">
                  <a:defRPr sz="1000"/>
                </a:pPr>
                <a:endParaRPr lang="en-US" sz="1200" b="0" i="0" u="none" strike="noStrike" baseline="0">
                  <a:solidFill>
                    <a:srgbClr val="333333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graphicFrame macro="">
            <xdr:nvGraphicFramePr>
              <xdr:cNvPr id="4" name="Chart 16">
                <a:extLst>
                  <a:ext uri="{FF2B5EF4-FFF2-40B4-BE49-F238E27FC236}">
                    <a16:creationId xmlns:a16="http://schemas.microsoft.com/office/drawing/2014/main" id="{00000000-0008-0000-0600-000004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256421" y="5314222"/>
              <a:ext cx="3072232" cy="30237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0" name="Chart 16">
                <a:extLst>
                  <a:ext uri="{FF2B5EF4-FFF2-40B4-BE49-F238E27FC236}">
                    <a16:creationId xmlns:a16="http://schemas.microsoft.com/office/drawing/2014/main" id="{00000000-0008-0000-0600-00000A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294861" y="5711736"/>
              <a:ext cx="3072232" cy="30237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11" name="Chart 16">
                <a:extLst>
                  <a:ext uri="{FF2B5EF4-FFF2-40B4-BE49-F238E27FC236}">
                    <a16:creationId xmlns:a16="http://schemas.microsoft.com/office/drawing/2014/main" id="{00000000-0008-0000-0600-00000B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960248" y="4208159"/>
              <a:ext cx="3072232" cy="30237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12" name="Chart 16">
                <a:extLst>
                  <a:ext uri="{FF2B5EF4-FFF2-40B4-BE49-F238E27FC236}">
                    <a16:creationId xmlns:a16="http://schemas.microsoft.com/office/drawing/2014/main" id="{00000000-0008-0000-0600-00000C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467092" y="3263813"/>
              <a:ext cx="3072232" cy="30237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sp macro="" textlink="">
            <xdr:nvSpPr>
              <xdr:cNvPr id="6" name="Text Box 43">
                <a:extLst>
                  <a:ext uri="{FF2B5EF4-FFF2-40B4-BE49-F238E27FC236}">
                    <a16:creationId xmlns:a16="http://schemas.microsoft.com/office/drawing/2014/main" id="{27AEB4D8-C394-426E-B75D-82180E1B1A9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54059" y="4001282"/>
                <a:ext cx="359724" cy="34268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2000" b="1" i="0" u="none" strike="noStrike" baseline="0">
                    <a:solidFill>
                      <a:srgbClr val="FF0000"/>
                    </a:solidFill>
                    <a:latin typeface="Wingdings 3" panose="05040102010807070707" pitchFamily="18" charset="2"/>
                    <a:cs typeface="Arial"/>
                  </a:rPr>
                  <a:t>m</a:t>
                </a:r>
              </a:p>
            </xdr:txBody>
          </xdr:sp>
          <xdr:sp macro="" textlink="">
            <xdr:nvSpPr>
              <xdr:cNvPr id="16" name="Text Box 43">
                <a:extLst>
                  <a:ext uri="{FF2B5EF4-FFF2-40B4-BE49-F238E27FC236}">
                    <a16:creationId xmlns:a16="http://schemas.microsoft.com/office/drawing/2014/main" id="{1BAE8D91-D932-40AA-9793-F768E6987A5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48675" y="5438775"/>
                <a:ext cx="362345" cy="35126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2000" b="1" i="0" u="none" strike="noStrike" baseline="0">
                    <a:solidFill>
                      <a:srgbClr val="FF0000"/>
                    </a:solidFill>
                    <a:latin typeface="Wingdings 3" panose="05040102010807070707" pitchFamily="18" charset="2"/>
                    <a:cs typeface="Arial"/>
                  </a:rPr>
                  <a:t>m</a:t>
                </a:r>
              </a:p>
            </xdr:txBody>
          </xdr:sp>
          <xdr:sp macro="" textlink="">
            <xdr:nvSpPr>
              <xdr:cNvPr id="18" name="Text Box 43">
                <a:extLst>
                  <a:ext uri="{FF2B5EF4-FFF2-40B4-BE49-F238E27FC236}">
                    <a16:creationId xmlns:a16="http://schemas.microsoft.com/office/drawing/2014/main" id="{3177B112-3A4B-432B-923D-5C9F6F3FDC0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86775" y="3457575"/>
                <a:ext cx="333497" cy="34424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2000" b="1" i="0" u="none" strike="noStrike" baseline="0">
                    <a:solidFill>
                      <a:srgbClr val="00B050"/>
                    </a:solidFill>
                    <a:latin typeface="Wingdings 3" panose="05040102010807070707" pitchFamily="18" charset="2"/>
                    <a:cs typeface="Arial"/>
                  </a:rPr>
                  <a:t>k</a:t>
                </a:r>
              </a:p>
            </xdr:txBody>
          </xdr: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72391</xdr:rowOff>
    </xdr:from>
    <xdr:to>
      <xdr:col>20</xdr:col>
      <xdr:colOff>247650</xdr:colOff>
      <xdr:row>43</xdr:row>
      <xdr:rowOff>118321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327CE5F1-6917-C93B-420B-352415F633BB}"/>
            </a:ext>
          </a:extLst>
        </xdr:cNvPr>
        <xdr:cNvGrpSpPr/>
      </xdr:nvGrpSpPr>
      <xdr:grpSpPr>
        <a:xfrm>
          <a:off x="0" y="2634616"/>
          <a:ext cx="13296900" cy="4579830"/>
          <a:chOff x="161925" y="2672716"/>
          <a:chExt cx="12615588" cy="457983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GraphicFramePr>
            <a:graphicFrameLocks/>
          </xdr:cNvGraphicFramePr>
        </xdr:nvGraphicFramePr>
        <xdr:xfrm>
          <a:off x="161925" y="2672716"/>
          <a:ext cx="9577108" cy="45798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D8E44F56-8661-21A3-0174-1C6A891B2EE0}"/>
              </a:ext>
            </a:extLst>
          </xdr:cNvPr>
          <xdr:cNvGrpSpPr/>
        </xdr:nvGrpSpPr>
        <xdr:grpSpPr>
          <a:xfrm>
            <a:off x="5741836" y="2883850"/>
            <a:ext cx="7035677" cy="3014002"/>
            <a:chOff x="5741836" y="2883850"/>
            <a:chExt cx="7035677" cy="3014002"/>
          </a:xfrm>
        </xdr:grpSpPr>
        <xdr:graphicFrame macro="">
          <xdr:nvGraphicFramePr>
            <xdr:cNvPr id="4" name="Chart 16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9697157" y="5378171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5" name="Chart 16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9680739" y="3848748"/>
            <a:ext cx="3080356" cy="3033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3" name="Chart 16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GraphicFramePr>
              <a:graphicFrameLocks/>
            </xdr:cNvGraphicFramePr>
          </xdr:nvGraphicFramePr>
          <xdr:xfrm>
            <a:off x="9678634" y="4192561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6" name="Chart 16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GraphicFramePr>
              <a:graphicFrameLocks/>
            </xdr:cNvGraphicFramePr>
          </xdr:nvGraphicFramePr>
          <xdr:xfrm>
            <a:off x="8248730" y="4775142"/>
            <a:ext cx="3080356" cy="3033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8" name="Chart 16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GraphicFramePr>
              <a:graphicFrameLocks/>
            </xdr:cNvGraphicFramePr>
          </xdr:nvGraphicFramePr>
          <xdr:xfrm>
            <a:off x="8453939" y="3957718"/>
            <a:ext cx="3080356" cy="3033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4" name="Chart 16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GraphicFramePr>
              <a:graphicFrameLocks/>
            </xdr:cNvGraphicFramePr>
          </xdr:nvGraphicFramePr>
          <xdr:xfrm>
            <a:off x="7278476" y="3504789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9" name="Chart 16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GraphicFramePr>
              <a:graphicFrameLocks/>
            </xdr:cNvGraphicFramePr>
          </xdr:nvGraphicFramePr>
          <xdr:xfrm>
            <a:off x="8357973" y="3539756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15" name="Chart 16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GraphicFramePr>
              <a:graphicFrameLocks/>
            </xdr:cNvGraphicFramePr>
          </xdr:nvGraphicFramePr>
          <xdr:xfrm>
            <a:off x="5761314" y="4146734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3" name="Text Box 43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11588" y="2883850"/>
              <a:ext cx="1072275" cy="4752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n-US" sz="1200" b="0" i="0" u="none" strike="noStrike" baseline="0">
                  <a:solidFill>
                    <a:srgbClr val="333333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'Annual' change </a:t>
              </a:r>
              <a:r>
                <a:rPr lang="en-GB" sz="1200" b="0" i="0" u="none" strike="noStrike" baseline="0">
                  <a:solidFill>
                    <a:srgbClr val="333333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rate</a:t>
              </a:r>
              <a:endParaRPr lang="en-GB" sz="12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>
                <a:defRPr sz="1000"/>
              </a:pPr>
              <a:endParaRPr lang="en-US" sz="1200" b="0" i="0" u="none" strike="noStrike" baseline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12" name="Chart 16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GraphicFramePr>
              <a:graphicFrameLocks/>
            </xdr:cNvGraphicFramePr>
          </xdr:nvGraphicFramePr>
          <xdr:xfrm>
            <a:off x="7050224" y="4680540"/>
            <a:ext cx="3080356" cy="3033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graphicFrame macro="">
          <xdr:nvGraphicFramePr>
            <xdr:cNvPr id="17" name="Chart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aphicFramePr>
              <a:graphicFrameLocks/>
            </xdr:cNvGraphicFramePr>
          </xdr:nvGraphicFramePr>
          <xdr:xfrm>
            <a:off x="5741836" y="5575948"/>
            <a:ext cx="3080356" cy="32190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22" name="Text Box 43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35158" y="5401955"/>
              <a:ext cx="350846" cy="34019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FF0000"/>
                  </a:solidFill>
                  <a:latin typeface="Wingdings 3" panose="05040102010807070707" pitchFamily="18" charset="2"/>
                  <a:cs typeface="Arial"/>
                </a:rPr>
                <a:t>m</a:t>
              </a:r>
            </a:p>
          </xdr:txBody>
        </xdr:sp>
        <xdr:sp macro="" textlink="">
          <xdr:nvSpPr>
            <xdr:cNvPr id="9" name="Text Box 43">
              <a:extLst>
                <a:ext uri="{FF2B5EF4-FFF2-40B4-BE49-F238E27FC236}">
                  <a16:creationId xmlns:a16="http://schemas.microsoft.com/office/drawing/2014/main" id="{D5125312-335B-4F79-AB7A-9AFBDE91474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48675" y="3724275"/>
              <a:ext cx="350846" cy="34019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FF0000"/>
                  </a:solidFill>
                  <a:latin typeface="Wingdings 3" panose="05040102010807070707" pitchFamily="18" charset="2"/>
                  <a:cs typeface="Arial"/>
                </a:rPr>
                <a:t>m</a:t>
              </a:r>
            </a:p>
          </xdr:txBody>
        </xdr:sp>
        <xdr:sp macro="" textlink="">
          <xdr:nvSpPr>
            <xdr:cNvPr id="23" name="Text Box 43">
              <a:extLst>
                <a:ext uri="{FF2B5EF4-FFF2-40B4-BE49-F238E27FC236}">
                  <a16:creationId xmlns:a16="http://schemas.microsoft.com/office/drawing/2014/main" id="{AF0240FD-3956-4CE9-B276-B22DAFC2979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8200" y="4286250"/>
              <a:ext cx="333497" cy="3442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B050"/>
                  </a:solidFill>
                  <a:latin typeface="Wingdings 3" panose="05040102010807070707" pitchFamily="18" charset="2"/>
                  <a:cs typeface="Arial"/>
                </a:rPr>
                <a:t>k</a:t>
              </a:r>
            </a:p>
          </xdr:txBody>
        </xdr:sp>
        <xdr:sp macro="" textlink="">
          <xdr:nvSpPr>
            <xdr:cNvPr id="6" name="Text Box 43">
              <a:extLst>
                <a:ext uri="{FF2B5EF4-FFF2-40B4-BE49-F238E27FC236}">
                  <a16:creationId xmlns:a16="http://schemas.microsoft.com/office/drawing/2014/main" id="{EA4C419F-426F-46DE-B0C8-1C35058F61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48675" y="4562475"/>
              <a:ext cx="350846" cy="34019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FF0000"/>
                  </a:solidFill>
                  <a:latin typeface="Wingdings 3" panose="05040102010807070707" pitchFamily="18" charset="2"/>
                  <a:cs typeface="Arial"/>
                </a:rPr>
                <a:t>m</a:t>
              </a:r>
            </a:p>
          </xdr:txBody>
        </xdr:sp>
        <xdr:sp macro="" textlink="">
          <xdr:nvSpPr>
            <xdr:cNvPr id="21" name="Text Box 43">
              <a:extLst>
                <a:ext uri="{FF2B5EF4-FFF2-40B4-BE49-F238E27FC236}">
                  <a16:creationId xmlns:a16="http://schemas.microsoft.com/office/drawing/2014/main" id="{DE956B9C-D3B1-4FAF-9E85-0CF8F98E58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29625" y="3362325"/>
              <a:ext cx="350846" cy="34019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FF0000"/>
                  </a:solidFill>
                  <a:latin typeface="Wingdings 3" panose="05040102010807070707" pitchFamily="18" charset="2"/>
                  <a:cs typeface="Arial"/>
                </a:rPr>
                <a:t>m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41865</xdr:rowOff>
    </xdr:from>
    <xdr:to>
      <xdr:col>13</xdr:col>
      <xdr:colOff>451432</xdr:colOff>
      <xdr:row>59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pSpPr/>
      </xdr:nvGrpSpPr>
      <xdr:grpSpPr>
        <a:xfrm>
          <a:off x="0" y="3613740"/>
          <a:ext cx="10538407" cy="5987460"/>
          <a:chOff x="119061" y="3114675"/>
          <a:chExt cx="10610767" cy="563664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GraphicFramePr/>
        </xdr:nvGraphicFramePr>
        <xdr:xfrm>
          <a:off x="119061" y="3114675"/>
          <a:ext cx="9521172" cy="5636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Chart 16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GraphicFramePr>
            <a:graphicFrameLocks/>
          </xdr:cNvGraphicFramePr>
        </xdr:nvGraphicFramePr>
        <xdr:xfrm>
          <a:off x="1471676" y="5516455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GraphicFramePr>
            <a:graphicFrameLocks/>
          </xdr:cNvGraphicFramePr>
        </xdr:nvGraphicFramePr>
        <xdr:xfrm>
          <a:off x="2568005" y="5552453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8" name="Chart 16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GraphicFramePr>
            <a:graphicFrameLocks/>
          </xdr:cNvGraphicFramePr>
        </xdr:nvGraphicFramePr>
        <xdr:xfrm>
          <a:off x="3393249" y="5831111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9" name="Chart 16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aphicFramePr>
            <a:graphicFrameLocks/>
          </xdr:cNvGraphicFramePr>
        </xdr:nvGraphicFramePr>
        <xdr:xfrm>
          <a:off x="4057372" y="5902889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3" name="AutoShape 3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/>
          </xdr:cNvSpPr>
        </xdr:nvSpPr>
        <xdr:spPr bwMode="auto">
          <a:xfrm rot="5400000">
            <a:off x="1290004" y="3622863"/>
            <a:ext cx="94428" cy="571794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3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/>
          </xdr:cNvSpPr>
        </xdr:nvSpPr>
        <xdr:spPr bwMode="auto">
          <a:xfrm rot="5400000">
            <a:off x="2153039" y="4341071"/>
            <a:ext cx="96430" cy="593643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AutoShape 33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/>
          </xdr:cNvSpPr>
        </xdr:nvSpPr>
        <xdr:spPr bwMode="auto">
          <a:xfrm rot="5400000">
            <a:off x="3014729" y="5354415"/>
            <a:ext cx="106512" cy="571867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utoShape 3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/>
          </xdr:cNvSpPr>
        </xdr:nvSpPr>
        <xdr:spPr bwMode="auto">
          <a:xfrm rot="5400000">
            <a:off x="3864525" y="5558727"/>
            <a:ext cx="85596" cy="519909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33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/>
          </xdr:cNvSpPr>
        </xdr:nvSpPr>
        <xdr:spPr bwMode="auto">
          <a:xfrm rot="5400000">
            <a:off x="4748809" y="5571534"/>
            <a:ext cx="91420" cy="510249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utoShape 33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/>
          </xdr:cNvSpPr>
        </xdr:nvSpPr>
        <xdr:spPr bwMode="auto">
          <a:xfrm rot="5400000">
            <a:off x="5575938" y="5811420"/>
            <a:ext cx="100899" cy="565434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AutoShape 33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/>
          </xdr:cNvSpPr>
        </xdr:nvSpPr>
        <xdr:spPr bwMode="auto">
          <a:xfrm rot="5400000">
            <a:off x="6473328" y="5990059"/>
            <a:ext cx="104199" cy="531508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fr-BE"/>
          </a:p>
        </xdr:txBody>
      </xdr:sp>
      <xdr:sp macro="" textlink="">
        <xdr:nvSpPr>
          <xdr:cNvPr id="10" name="AutoShape 33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/>
          </xdr:cNvSpPr>
        </xdr:nvSpPr>
        <xdr:spPr bwMode="auto">
          <a:xfrm rot="5400000">
            <a:off x="7293364" y="6027836"/>
            <a:ext cx="108000" cy="540000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en-GB"/>
          </a:p>
        </xdr:txBody>
      </xdr:sp>
      <xdr:sp macro="" textlink="">
        <xdr:nvSpPr>
          <xdr:cNvPr id="11" name="AutoShape 33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/>
          </xdr:cNvSpPr>
        </xdr:nvSpPr>
        <xdr:spPr bwMode="auto">
          <a:xfrm rot="5400000">
            <a:off x="8225823" y="6351177"/>
            <a:ext cx="108000" cy="540000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AutoShape 33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/>
          </xdr:cNvSpPr>
        </xdr:nvSpPr>
        <xdr:spPr bwMode="auto">
          <a:xfrm rot="5400000">
            <a:off x="9074550" y="6437890"/>
            <a:ext cx="108000" cy="540000"/>
          </a:xfrm>
          <a:prstGeom prst="leftBrace">
            <a:avLst>
              <a:gd name="adj1" fmla="val 71069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aphicFrame macro="">
        <xdr:nvGraphicFramePr>
          <xdr:cNvPr id="13" name="Chart 16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GraphicFramePr>
            <a:graphicFrameLocks/>
          </xdr:cNvGraphicFramePr>
        </xdr:nvGraphicFramePr>
        <xdr:xfrm>
          <a:off x="1125199" y="3596985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4" name="Chart 16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GraphicFramePr>
            <a:graphicFrameLocks/>
          </xdr:cNvGraphicFramePr>
        </xdr:nvGraphicFramePr>
        <xdr:xfrm>
          <a:off x="1043803" y="4342755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5" name="Chart 16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GraphicFramePr>
            <a:graphicFrameLocks/>
          </xdr:cNvGraphicFramePr>
        </xdr:nvGraphicFramePr>
        <xdr:xfrm>
          <a:off x="524654" y="5371132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0" name="Chart 16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GraphicFramePr>
            <a:graphicFrameLocks/>
          </xdr:cNvGraphicFramePr>
        </xdr:nvGraphicFramePr>
        <xdr:xfrm>
          <a:off x="6183680" y="6006254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1" name="Chart 16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GraphicFramePr>
            <a:graphicFrameLocks/>
          </xdr:cNvGraphicFramePr>
        </xdr:nvGraphicFramePr>
        <xdr:xfrm>
          <a:off x="7948528" y="6315722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2" name="Chart 16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aphicFramePr>
            <a:graphicFrameLocks/>
          </xdr:cNvGraphicFramePr>
        </xdr:nvGraphicFramePr>
        <xdr:xfrm>
          <a:off x="6836575" y="6398057"/>
          <a:ext cx="2781300" cy="224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152400</xdr:rowOff>
    </xdr:from>
    <xdr:to>
      <xdr:col>16</xdr:col>
      <xdr:colOff>9524</xdr:colOff>
      <xdr:row>74</xdr:row>
      <xdr:rowOff>102870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A92CF4A-F57D-4895-8986-3F81ACEF81DF}"/>
            </a:ext>
          </a:extLst>
        </xdr:cNvPr>
        <xdr:cNvGrpSpPr/>
      </xdr:nvGrpSpPr>
      <xdr:grpSpPr>
        <a:xfrm>
          <a:off x="0" y="6248400"/>
          <a:ext cx="12611099" cy="6589395"/>
          <a:chOff x="1000126" y="6574155"/>
          <a:chExt cx="12611099" cy="658939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24E8F8E9-2752-CDF2-DF83-BC413BAEA6B6}"/>
              </a:ext>
            </a:extLst>
          </xdr:cNvPr>
          <xdr:cNvGraphicFramePr/>
        </xdr:nvGraphicFramePr>
        <xdr:xfrm>
          <a:off x="1000126" y="6574155"/>
          <a:ext cx="12611099" cy="65893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FE8E749-7CF5-830D-2AD2-EDA78C7191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019675" y="12734925"/>
            <a:ext cx="4734586" cy="2476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1BBA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1BBA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5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6.28515625" style="3" customWidth="1"/>
    <col min="2" max="20" width="10" style="3" customWidth="1"/>
    <col min="21" max="21" width="16.5703125" style="3" bestFit="1" customWidth="1"/>
    <col min="22" max="24" width="9.140625" style="3"/>
    <col min="25" max="25" width="5.85546875" style="3" customWidth="1"/>
    <col min="26" max="16384" width="9.140625" style="3"/>
  </cols>
  <sheetData>
    <row r="1" spans="1:1" ht="15.75" x14ac:dyDescent="0.25">
      <c r="A1" s="4" t="s">
        <v>134</v>
      </c>
    </row>
    <row r="2" spans="1:1" ht="13.7" customHeight="1" x14ac:dyDescent="0.2">
      <c r="A2" s="160" t="s">
        <v>70</v>
      </c>
    </row>
    <row r="3" spans="1:1" ht="13.7" customHeight="1" x14ac:dyDescent="0.2"/>
    <row r="4" spans="1:1" ht="13.7" customHeight="1" x14ac:dyDescent="0.2"/>
    <row r="5" spans="1:1" ht="13.7" customHeight="1" x14ac:dyDescent="0.2"/>
    <row r="6" spans="1:1" ht="13.7" customHeight="1" x14ac:dyDescent="0.2"/>
    <row r="7" spans="1:1" ht="13.7" customHeight="1" x14ac:dyDescent="0.2"/>
    <row r="8" spans="1:1" ht="13.7" customHeight="1" x14ac:dyDescent="0.2"/>
    <row r="9" spans="1:1" ht="13.7" customHeight="1" x14ac:dyDescent="0.2"/>
    <row r="10" spans="1:1" ht="13.7" customHeight="1" x14ac:dyDescent="0.2"/>
    <row r="11" spans="1:1" ht="13.7" customHeight="1" x14ac:dyDescent="0.2"/>
    <row r="12" spans="1:1" ht="13.7" customHeight="1" x14ac:dyDescent="0.2"/>
    <row r="13" spans="1:1" ht="13.7" customHeight="1" x14ac:dyDescent="0.2"/>
    <row r="14" spans="1:1" ht="13.7" customHeight="1" x14ac:dyDescent="0.2"/>
    <row r="15" spans="1:1" ht="13.7" customHeight="1" x14ac:dyDescent="0.2"/>
    <row r="16" spans="1:1" ht="13.7" customHeight="1" x14ac:dyDescent="0.2"/>
    <row r="17" ht="13.7" customHeight="1" x14ac:dyDescent="0.2"/>
    <row r="18" ht="13.7" customHeight="1" x14ac:dyDescent="0.2"/>
    <row r="19" ht="13.7" customHeight="1" x14ac:dyDescent="0.2"/>
    <row r="20" ht="13.7" customHeight="1" x14ac:dyDescent="0.2"/>
    <row r="21" ht="13.7" customHeight="1" x14ac:dyDescent="0.2"/>
    <row r="22" ht="13.7" customHeight="1" x14ac:dyDescent="0.2"/>
    <row r="23" ht="13.7" customHeight="1" x14ac:dyDescent="0.2"/>
    <row r="24" ht="13.7" customHeight="1" x14ac:dyDescent="0.2"/>
    <row r="25" ht="13.7" customHeight="1" x14ac:dyDescent="0.2"/>
    <row r="26" ht="13.7" customHeight="1" x14ac:dyDescent="0.2"/>
    <row r="27" ht="13.7" customHeight="1" x14ac:dyDescent="0.2"/>
    <row r="28" ht="13.7" customHeight="1" x14ac:dyDescent="0.2"/>
    <row r="29" ht="13.7" customHeight="1" x14ac:dyDescent="0.2"/>
    <row r="30" ht="13.7" customHeight="1" x14ac:dyDescent="0.2"/>
    <row r="31" ht="13.7" customHeight="1" x14ac:dyDescent="0.2"/>
    <row r="32" ht="13.7" customHeight="1" x14ac:dyDescent="0.2"/>
    <row r="33" spans="2:2" ht="13.7" customHeight="1" x14ac:dyDescent="0.2"/>
    <row r="34" spans="2:2" ht="13.7" customHeight="1" x14ac:dyDescent="0.2"/>
    <row r="35" spans="2:2" ht="13.7" customHeight="1" x14ac:dyDescent="0.2"/>
    <row r="36" spans="2:2" ht="13.7" customHeight="1" x14ac:dyDescent="0.2"/>
    <row r="37" spans="2:2" ht="13.7" customHeight="1" x14ac:dyDescent="0.2"/>
    <row r="38" spans="2:2" ht="13.7" customHeight="1" x14ac:dyDescent="0.2"/>
    <row r="39" spans="2:2" ht="13.7" customHeight="1" x14ac:dyDescent="0.2"/>
    <row r="40" spans="2:2" ht="13.7" customHeight="1" x14ac:dyDescent="0.2"/>
    <row r="41" spans="2:2" ht="13.7" customHeight="1" x14ac:dyDescent="0.2"/>
    <row r="42" spans="2:2" ht="13.7" customHeight="1" x14ac:dyDescent="0.2"/>
    <row r="43" spans="2:2" ht="13.7" customHeight="1" x14ac:dyDescent="0.2"/>
    <row r="44" spans="2:2" ht="13.7" customHeight="1" x14ac:dyDescent="0.2"/>
    <row r="45" spans="2:2" ht="13.7" customHeight="1" x14ac:dyDescent="0.2"/>
    <row r="46" spans="2:2" ht="13.7" customHeight="1" x14ac:dyDescent="0.2"/>
    <row r="47" spans="2:2" ht="13.7" customHeight="1" x14ac:dyDescent="0.2"/>
    <row r="48" spans="2:2" ht="13.7" customHeight="1" x14ac:dyDescent="0.2">
      <c r="B48" s="28" t="s">
        <v>114</v>
      </c>
    </row>
    <row r="49" spans="1:25" ht="13.7" customHeight="1" x14ac:dyDescent="0.2">
      <c r="B49" s="3" t="s">
        <v>95</v>
      </c>
    </row>
    <row r="50" spans="1:25" ht="13.7" customHeight="1" x14ac:dyDescent="0.2"/>
    <row r="51" spans="1:25" ht="13.7" customHeight="1" x14ac:dyDescent="0.2"/>
    <row r="52" spans="1:25" ht="15" customHeight="1" x14ac:dyDescent="0.2">
      <c r="B52" s="7"/>
      <c r="C52" s="7" t="s">
        <v>64</v>
      </c>
      <c r="D52" s="8" t="s">
        <v>7</v>
      </c>
      <c r="E52" s="8" t="s">
        <v>8</v>
      </c>
      <c r="F52" s="7" t="s">
        <v>64</v>
      </c>
      <c r="G52" s="8" t="s">
        <v>7</v>
      </c>
      <c r="H52" s="8" t="s">
        <v>8</v>
      </c>
      <c r="I52" s="7" t="s">
        <v>64</v>
      </c>
      <c r="J52" s="8" t="s">
        <v>7</v>
      </c>
      <c r="K52" s="8" t="s">
        <v>8</v>
      </c>
      <c r="L52" s="7" t="s">
        <v>64</v>
      </c>
      <c r="M52" s="8" t="s">
        <v>7</v>
      </c>
      <c r="N52" s="8" t="s">
        <v>8</v>
      </c>
      <c r="P52" s="7" t="s">
        <v>64</v>
      </c>
      <c r="Q52" s="8" t="s">
        <v>7</v>
      </c>
      <c r="R52" s="8" t="s">
        <v>8</v>
      </c>
      <c r="V52" s="9">
        <f>MAX(V54:V106)</f>
        <v>0.62184985649982349</v>
      </c>
    </row>
    <row r="53" spans="1:25" ht="15" customHeight="1" x14ac:dyDescent="0.2">
      <c r="A53" s="10"/>
      <c r="B53" s="10"/>
      <c r="C53" s="8"/>
      <c r="D53" s="8"/>
      <c r="E53" s="8"/>
      <c r="F53" s="11">
        <f>MAX(F54:F106)</f>
        <v>3571.5041831631488</v>
      </c>
      <c r="G53" s="11">
        <f>MAX(G54:G106)</f>
        <v>2150.6884009999999</v>
      </c>
      <c r="H53" s="11">
        <f>MAX(H54:H106)</f>
        <v>1426.062774255669</v>
      </c>
      <c r="I53" s="8"/>
      <c r="J53" s="8"/>
      <c r="K53" s="8"/>
      <c r="L53" s="8"/>
      <c r="M53" s="8"/>
      <c r="N53" s="8"/>
      <c r="P53" s="8"/>
      <c r="Q53" s="8"/>
      <c r="R53" s="8"/>
      <c r="V53" s="9"/>
    </row>
    <row r="54" spans="1:25" ht="15" customHeight="1" x14ac:dyDescent="0.2">
      <c r="A54" s="3">
        <v>2011</v>
      </c>
      <c r="B54" s="12" t="s">
        <v>2</v>
      </c>
      <c r="C54" s="13">
        <v>797.60223385187396</v>
      </c>
      <c r="D54" s="13">
        <v>492.23492287624038</v>
      </c>
      <c r="E54" s="13">
        <v>305.36731097563353</v>
      </c>
      <c r="F54" s="14"/>
      <c r="G54" s="14"/>
      <c r="H54" s="14"/>
      <c r="I54" s="15"/>
      <c r="J54" s="15"/>
      <c r="K54" s="15"/>
      <c r="L54" s="15"/>
      <c r="N54" s="16"/>
      <c r="O54" s="16"/>
      <c r="P54" s="15"/>
      <c r="Q54" s="15"/>
      <c r="R54" s="15"/>
      <c r="S54" s="15"/>
      <c r="T54" s="15"/>
      <c r="V54" s="9"/>
      <c r="W54" s="17"/>
    </row>
    <row r="55" spans="1:25" ht="15" customHeight="1" x14ac:dyDescent="0.2">
      <c r="B55" s="12" t="s">
        <v>3</v>
      </c>
      <c r="C55" s="13">
        <v>790.9275228339917</v>
      </c>
      <c r="D55" s="13">
        <v>478.15915520222558</v>
      </c>
      <c r="E55" s="13">
        <v>312.76836763176613</v>
      </c>
      <c r="F55" s="14"/>
      <c r="G55" s="14"/>
      <c r="H55" s="14"/>
      <c r="I55" s="15"/>
      <c r="J55" s="15"/>
      <c r="K55" s="15"/>
      <c r="L55" s="15"/>
      <c r="N55" s="16"/>
      <c r="O55" s="16"/>
      <c r="P55" s="15"/>
      <c r="Q55" s="15"/>
      <c r="R55" s="15"/>
      <c r="S55" s="15"/>
      <c r="T55" s="15"/>
      <c r="U55" s="15"/>
      <c r="V55" s="9"/>
      <c r="W55" s="17"/>
    </row>
    <row r="56" spans="1:25" ht="15" customHeight="1" x14ac:dyDescent="0.2">
      <c r="B56" s="12" t="s">
        <v>112</v>
      </c>
      <c r="C56" s="13">
        <v>788.22970463981994</v>
      </c>
      <c r="D56" s="13">
        <v>476.46950882163907</v>
      </c>
      <c r="E56" s="13">
        <v>311.76019581818088</v>
      </c>
      <c r="F56" s="14"/>
      <c r="G56" s="14"/>
      <c r="H56" s="14"/>
      <c r="I56" s="15"/>
      <c r="J56" s="15"/>
      <c r="K56" s="15"/>
      <c r="N56" s="16"/>
      <c r="O56" s="16"/>
      <c r="P56" s="15"/>
      <c r="Q56" s="15"/>
      <c r="R56" s="15"/>
      <c r="S56" s="15"/>
      <c r="T56" s="15"/>
      <c r="V56" s="9"/>
      <c r="W56" s="17"/>
      <c r="X56" s="3" t="s">
        <v>87</v>
      </c>
      <c r="Y56" s="3">
        <v>63.4</v>
      </c>
    </row>
    <row r="57" spans="1:25" ht="15" customHeight="1" x14ac:dyDescent="0.2">
      <c r="B57" s="12" t="s">
        <v>1</v>
      </c>
      <c r="C57" s="13">
        <v>799.8557398724397</v>
      </c>
      <c r="D57" s="13">
        <v>480.03493565252842</v>
      </c>
      <c r="E57" s="13">
        <v>319.82080421991122</v>
      </c>
      <c r="F57" s="14"/>
      <c r="G57" s="14"/>
      <c r="H57" s="14"/>
      <c r="I57" s="15"/>
      <c r="J57" s="15"/>
      <c r="K57" s="15"/>
      <c r="O57" s="16"/>
      <c r="P57" s="15"/>
      <c r="Q57" s="15"/>
      <c r="R57" s="15"/>
      <c r="V57" s="9"/>
      <c r="W57" s="17"/>
    </row>
    <row r="58" spans="1:25" ht="15" customHeight="1" x14ac:dyDescent="0.2">
      <c r="A58" s="3">
        <v>2012</v>
      </c>
      <c r="B58" s="12" t="s">
        <v>2</v>
      </c>
      <c r="C58" s="13">
        <v>788.56632273461889</v>
      </c>
      <c r="D58" s="13">
        <v>474.16196891956156</v>
      </c>
      <c r="E58" s="13">
        <v>314.40435381505733</v>
      </c>
      <c r="F58" s="18">
        <f t="shared" ref="F58:F104" si="0">SUM(C55:C58)</f>
        <v>3167.5792900808706</v>
      </c>
      <c r="G58" s="18">
        <f t="shared" ref="G58:G104" si="1">SUM(D55:D58)</f>
        <v>1908.8255685959546</v>
      </c>
      <c r="H58" s="18">
        <f t="shared" ref="H58:H104" si="2">SUM(E55:E58)</f>
        <v>1258.7537214849156</v>
      </c>
      <c r="I58" s="19">
        <f t="shared" ref="I58:I104" si="3">C58/C54-1</f>
        <v>-1.1328843794252919E-2</v>
      </c>
      <c r="J58" s="19">
        <f t="shared" ref="J58:J104" si="4">D58/D54-1</f>
        <v>-3.6716114840195546E-2</v>
      </c>
      <c r="K58" s="19">
        <f t="shared" ref="K58:K104" si="5">E58/E54-1</f>
        <v>2.9594008640122293E-2</v>
      </c>
      <c r="L58" s="15"/>
      <c r="M58" s="15"/>
      <c r="N58" s="15"/>
      <c r="O58" s="16"/>
      <c r="P58" s="19">
        <f t="shared" ref="P58:P103" si="6">C58/C57-1</f>
        <v>-1.4114316588665354E-2</v>
      </c>
      <c r="Q58" s="19">
        <f t="shared" ref="Q58:Q103" si="7">D58/D57-1</f>
        <v>-1.2234456904649083E-2</v>
      </c>
      <c r="R58" s="19">
        <f t="shared" ref="R58:R103" si="8">E58/E57-1</f>
        <v>-1.6935891391010038E-2</v>
      </c>
      <c r="S58" s="20"/>
      <c r="T58" s="21" t="s">
        <v>3</v>
      </c>
      <c r="V58" s="9">
        <f t="shared" ref="V58:V106" si="9">D58/C58</f>
        <v>0.60129624515950097</v>
      </c>
      <c r="W58" s="17">
        <f t="shared" ref="W58:W105" si="10">V58-V57</f>
        <v>0.60129624515950097</v>
      </c>
    </row>
    <row r="59" spans="1:25" ht="15" customHeight="1" x14ac:dyDescent="0.2">
      <c r="B59" s="12" t="s">
        <v>3</v>
      </c>
      <c r="C59" s="13">
        <v>776.80835281562236</v>
      </c>
      <c r="D59" s="13">
        <v>465.90035640346906</v>
      </c>
      <c r="E59" s="13">
        <v>310.9079964121533</v>
      </c>
      <c r="F59" s="14">
        <f t="shared" si="0"/>
        <v>3153.4601200625011</v>
      </c>
      <c r="G59" s="14">
        <f t="shared" si="1"/>
        <v>1896.566769797198</v>
      </c>
      <c r="H59" s="14">
        <f t="shared" si="2"/>
        <v>1256.8933502653026</v>
      </c>
      <c r="I59" s="15">
        <f t="shared" si="3"/>
        <v>-1.7851408138862879E-2</v>
      </c>
      <c r="J59" s="15">
        <f t="shared" si="4"/>
        <v>-2.5637486316814284E-2</v>
      </c>
      <c r="K59" s="15">
        <f t="shared" si="5"/>
        <v>-5.9480798320471484E-3</v>
      </c>
      <c r="N59" s="16"/>
      <c r="O59" s="16"/>
      <c r="P59" s="15">
        <f t="shared" si="6"/>
        <v>-1.4910565643003637E-2</v>
      </c>
      <c r="Q59" s="15">
        <f t="shared" si="7"/>
        <v>-1.7423608508539079E-2</v>
      </c>
      <c r="R59" s="15">
        <f t="shared" si="8"/>
        <v>-1.1120575655134579E-2</v>
      </c>
      <c r="S59" s="22">
        <v>2008</v>
      </c>
      <c r="T59" s="12" t="s">
        <v>1</v>
      </c>
      <c r="V59" s="9">
        <f t="shared" si="9"/>
        <v>0.59976228977812218</v>
      </c>
      <c r="W59" s="17">
        <f t="shared" si="10"/>
        <v>-1.5339553813787932E-3</v>
      </c>
    </row>
    <row r="60" spans="1:25" ht="15" customHeight="1" x14ac:dyDescent="0.2">
      <c r="A60" s="3">
        <v>2013</v>
      </c>
      <c r="B60" s="12" t="s">
        <v>112</v>
      </c>
      <c r="C60" s="13">
        <v>780.35960724999995</v>
      </c>
      <c r="D60" s="13">
        <v>466.92190699999998</v>
      </c>
      <c r="E60" s="13">
        <v>313.43770024999998</v>
      </c>
      <c r="F60" s="14">
        <f t="shared" si="0"/>
        <v>3145.5900226726812</v>
      </c>
      <c r="G60" s="14">
        <f t="shared" si="1"/>
        <v>1887.019167975559</v>
      </c>
      <c r="H60" s="14">
        <f t="shared" si="2"/>
        <v>1258.5708546971218</v>
      </c>
      <c r="I60" s="15">
        <f t="shared" si="3"/>
        <v>-9.9845227139926385E-3</v>
      </c>
      <c r="J60" s="15">
        <f t="shared" si="4"/>
        <v>-2.0038222058010313E-2</v>
      </c>
      <c r="K60" s="15">
        <f t="shared" si="5"/>
        <v>5.3807524319025024E-3</v>
      </c>
      <c r="N60" s="16"/>
      <c r="O60" s="16"/>
      <c r="P60" s="15">
        <f t="shared" si="6"/>
        <v>4.5715966126080865E-3</v>
      </c>
      <c r="Q60" s="15">
        <f t="shared" si="7"/>
        <v>2.192637508193318E-3</v>
      </c>
      <c r="R60" s="15">
        <f t="shared" si="8"/>
        <v>8.1365029752826779E-3</v>
      </c>
      <c r="S60" s="10"/>
      <c r="T60" s="12" t="s">
        <v>2</v>
      </c>
      <c r="V60" s="9">
        <f t="shared" si="9"/>
        <v>0.59834197293404312</v>
      </c>
      <c r="W60" s="17">
        <f t="shared" si="10"/>
        <v>-1.4203168440790614E-3</v>
      </c>
    </row>
    <row r="61" spans="1:25" ht="15" customHeight="1" x14ac:dyDescent="0.2">
      <c r="B61" s="12" t="s">
        <v>1</v>
      </c>
      <c r="C61" s="13">
        <v>800.16221324999992</v>
      </c>
      <c r="D61" s="13">
        <v>473.34233399999999</v>
      </c>
      <c r="E61" s="13">
        <v>326.81987924999999</v>
      </c>
      <c r="F61" s="14">
        <f t="shared" si="0"/>
        <v>3145.8964960502408</v>
      </c>
      <c r="G61" s="14">
        <f t="shared" si="1"/>
        <v>1880.3265663230304</v>
      </c>
      <c r="H61" s="14">
        <f t="shared" si="2"/>
        <v>1265.5699297272106</v>
      </c>
      <c r="I61" s="15">
        <f t="shared" si="3"/>
        <v>3.8316081548539493E-4</v>
      </c>
      <c r="J61" s="15">
        <f t="shared" si="4"/>
        <v>-1.394190538118012E-2</v>
      </c>
      <c r="K61" s="15">
        <f t="shared" si="5"/>
        <v>2.1884364424511027E-2</v>
      </c>
      <c r="N61" s="16"/>
      <c r="O61" s="16"/>
      <c r="P61" s="15">
        <f t="shared" si="6"/>
        <v>2.5376257069205099E-2</v>
      </c>
      <c r="Q61" s="15">
        <f t="shared" si="7"/>
        <v>1.3750537089278314E-2</v>
      </c>
      <c r="R61" s="15">
        <f t="shared" si="8"/>
        <v>4.269486085855756E-2</v>
      </c>
      <c r="T61" s="12" t="s">
        <v>2</v>
      </c>
      <c r="V61" s="9">
        <f t="shared" si="9"/>
        <v>0.5915579693240407</v>
      </c>
      <c r="W61" s="17">
        <f t="shared" si="10"/>
        <v>-6.7840036100024204E-3</v>
      </c>
    </row>
    <row r="62" spans="1:25" ht="15" customHeight="1" x14ac:dyDescent="0.2">
      <c r="B62" s="12" t="s">
        <v>2</v>
      </c>
      <c r="C62" s="13">
        <v>790.48244825000006</v>
      </c>
      <c r="D62" s="13">
        <v>471.341612</v>
      </c>
      <c r="E62" s="13">
        <v>319.14083625000001</v>
      </c>
      <c r="F62" s="18">
        <f t="shared" si="0"/>
        <v>3147.8126215656221</v>
      </c>
      <c r="G62" s="18">
        <f t="shared" si="1"/>
        <v>1877.506209403469</v>
      </c>
      <c r="H62" s="18">
        <f t="shared" si="2"/>
        <v>1270.3064121621533</v>
      </c>
      <c r="I62" s="19">
        <f t="shared" si="3"/>
        <v>2.4298850459862908E-3</v>
      </c>
      <c r="J62" s="19">
        <f t="shared" si="4"/>
        <v>-5.9480875827897517E-3</v>
      </c>
      <c r="K62" s="19">
        <f t="shared" si="5"/>
        <v>1.5064939074376893E-2</v>
      </c>
      <c r="L62" s="15">
        <f>F62/F58-1</f>
        <v>-6.2403074098719147E-3</v>
      </c>
      <c r="M62" s="15">
        <f t="shared" ref="M62" si="11">G62/G58-1</f>
        <v>-1.6407659090360238E-2</v>
      </c>
      <c r="N62" s="15">
        <f t="shared" ref="N62" si="12">H62/H58-1</f>
        <v>9.1778800571165053E-3</v>
      </c>
      <c r="O62" s="16"/>
      <c r="P62" s="19">
        <f>C62/C61-1</f>
        <v>-1.2097253331526114E-2</v>
      </c>
      <c r="Q62" s="19">
        <f t="shared" si="7"/>
        <v>-4.2267970901583851E-3</v>
      </c>
      <c r="R62" s="19">
        <f t="shared" si="8"/>
        <v>-2.3496254320949372E-2</v>
      </c>
      <c r="S62" s="20"/>
      <c r="T62" s="21" t="s">
        <v>3</v>
      </c>
      <c r="V62" s="9">
        <f t="shared" si="9"/>
        <v>0.59627081289846962</v>
      </c>
      <c r="W62" s="17">
        <f t="shared" si="10"/>
        <v>4.7128435744289154E-3</v>
      </c>
    </row>
    <row r="63" spans="1:25" ht="15" customHeight="1" x14ac:dyDescent="0.2">
      <c r="B63" s="12" t="s">
        <v>3</v>
      </c>
      <c r="C63" s="13">
        <v>781.82564124999999</v>
      </c>
      <c r="D63" s="13">
        <v>465.88092499999999</v>
      </c>
      <c r="E63" s="13">
        <v>315.94471625</v>
      </c>
      <c r="F63" s="14">
        <f t="shared" si="0"/>
        <v>3152.8299099999999</v>
      </c>
      <c r="G63" s="14">
        <f t="shared" si="1"/>
        <v>1877.486778</v>
      </c>
      <c r="H63" s="14">
        <f t="shared" si="2"/>
        <v>1275.343132</v>
      </c>
      <c r="I63" s="15">
        <f t="shared" si="3"/>
        <v>6.4588497487081398E-3</v>
      </c>
      <c r="J63" s="15">
        <f t="shared" si="4"/>
        <v>-4.1707208852659328E-5</v>
      </c>
      <c r="K63" s="15">
        <f t="shared" si="5"/>
        <v>1.6200033115808976E-2</v>
      </c>
      <c r="N63" s="16"/>
      <c r="O63" s="16"/>
      <c r="P63" s="15">
        <f t="shared" si="6"/>
        <v>-1.0951295653894411E-2</v>
      </c>
      <c r="Q63" s="15">
        <f t="shared" si="7"/>
        <v>-1.1585412492712388E-2</v>
      </c>
      <c r="R63" s="15">
        <f t="shared" si="8"/>
        <v>-1.0014763505527435E-2</v>
      </c>
      <c r="S63" s="3">
        <v>2009</v>
      </c>
      <c r="T63" s="12" t="s">
        <v>1</v>
      </c>
      <c r="V63" s="9">
        <f t="shared" si="9"/>
        <v>0.5958885209432877</v>
      </c>
      <c r="W63" s="17">
        <f t="shared" si="10"/>
        <v>-3.8229195518191261E-4</v>
      </c>
    </row>
    <row r="64" spans="1:25" ht="15" customHeight="1" x14ac:dyDescent="0.2">
      <c r="A64" s="3">
        <v>2014</v>
      </c>
      <c r="B64" s="12" t="s">
        <v>112</v>
      </c>
      <c r="C64" s="13">
        <v>786.43549200000007</v>
      </c>
      <c r="D64" s="13">
        <v>464.28063800000001</v>
      </c>
      <c r="E64" s="13">
        <v>322.154854</v>
      </c>
      <c r="F64" s="14">
        <f t="shared" si="0"/>
        <v>3158.90579475</v>
      </c>
      <c r="G64" s="14">
        <f t="shared" si="1"/>
        <v>1874.845509</v>
      </c>
      <c r="H64" s="14">
        <f t="shared" si="2"/>
        <v>1284.0602857499998</v>
      </c>
      <c r="I64" s="15">
        <f t="shared" si="3"/>
        <v>7.7860062124583962E-3</v>
      </c>
      <c r="J64" s="15">
        <f t="shared" si="4"/>
        <v>-5.6567682098496164E-3</v>
      </c>
      <c r="K64" s="15">
        <f t="shared" si="5"/>
        <v>2.7811439858852927E-2</v>
      </c>
      <c r="N64" s="16"/>
      <c r="O64" s="16"/>
      <c r="P64" s="15">
        <f t="shared" si="6"/>
        <v>5.8962644696964883E-3</v>
      </c>
      <c r="Q64" s="15">
        <f t="shared" si="7"/>
        <v>-3.4349699979666637E-3</v>
      </c>
      <c r="R64" s="15">
        <f t="shared" si="8"/>
        <v>1.9655773401464405E-2</v>
      </c>
      <c r="S64" s="10"/>
      <c r="T64" s="12" t="s">
        <v>2</v>
      </c>
      <c r="V64" s="9">
        <f t="shared" si="9"/>
        <v>0.5903607387037918</v>
      </c>
      <c r="W64" s="17">
        <f t="shared" si="10"/>
        <v>-5.5277822394959042E-3</v>
      </c>
    </row>
    <row r="65" spans="1:23" ht="15" customHeight="1" x14ac:dyDescent="0.2">
      <c r="B65" s="12" t="s">
        <v>1</v>
      </c>
      <c r="C65" s="13">
        <v>809.50644299999999</v>
      </c>
      <c r="D65" s="13">
        <v>480.31899900000002</v>
      </c>
      <c r="E65" s="13">
        <v>329.18744400000003</v>
      </c>
      <c r="F65" s="14">
        <f t="shared" si="0"/>
        <v>3168.2500245000001</v>
      </c>
      <c r="G65" s="14">
        <f t="shared" si="1"/>
        <v>1881.8221740000001</v>
      </c>
      <c r="H65" s="14">
        <f t="shared" si="2"/>
        <v>1286.4278505</v>
      </c>
      <c r="I65" s="15">
        <f t="shared" si="3"/>
        <v>1.1677919295947303E-2</v>
      </c>
      <c r="J65" s="15">
        <f t="shared" si="4"/>
        <v>1.4739152826334756E-2</v>
      </c>
      <c r="K65" s="15">
        <f t="shared" si="5"/>
        <v>7.2442495096480819E-3</v>
      </c>
      <c r="L65" s="15"/>
      <c r="N65" s="16"/>
      <c r="O65" s="16"/>
      <c r="P65" s="15">
        <f t="shared" si="6"/>
        <v>2.9336100970376755E-2</v>
      </c>
      <c r="Q65" s="15">
        <f t="shared" si="7"/>
        <v>3.4544539847901179E-2</v>
      </c>
      <c r="R65" s="15">
        <f t="shared" si="8"/>
        <v>2.1829843358498691E-2</v>
      </c>
      <c r="T65" s="12" t="s">
        <v>2</v>
      </c>
      <c r="V65" s="9">
        <f t="shared" si="9"/>
        <v>0.59334796301306281</v>
      </c>
      <c r="W65" s="17">
        <f t="shared" si="10"/>
        <v>2.9872243092710082E-3</v>
      </c>
    </row>
    <row r="66" spans="1:23" ht="15" customHeight="1" x14ac:dyDescent="0.2">
      <c r="B66" s="12" t="s">
        <v>2</v>
      </c>
      <c r="C66" s="13">
        <v>808.235007</v>
      </c>
      <c r="D66" s="13">
        <v>482.07158500000003</v>
      </c>
      <c r="E66" s="13">
        <v>326.16342200000003</v>
      </c>
      <c r="F66" s="18">
        <f t="shared" si="0"/>
        <v>3186.0025832500005</v>
      </c>
      <c r="G66" s="18">
        <f t="shared" si="1"/>
        <v>1892.5521469999999</v>
      </c>
      <c r="H66" s="18">
        <f t="shared" si="2"/>
        <v>1293.4504362499999</v>
      </c>
      <c r="I66" s="19">
        <f t="shared" si="3"/>
        <v>2.2457878463084446E-2</v>
      </c>
      <c r="J66" s="19">
        <f t="shared" si="4"/>
        <v>2.2764747959490572E-2</v>
      </c>
      <c r="K66" s="19">
        <f t="shared" si="5"/>
        <v>2.2004660489448824E-2</v>
      </c>
      <c r="L66" s="15">
        <f>F66/F62-1</f>
        <v>1.2132222046108865E-2</v>
      </c>
      <c r="M66" s="15">
        <f t="shared" ref="M66" si="13">G66/G62-1</f>
        <v>8.0137884610838039E-3</v>
      </c>
      <c r="N66" s="15">
        <f t="shared" ref="N66" si="14">H66/H62-1</f>
        <v>1.8219245267331985E-2</v>
      </c>
      <c r="O66" s="16"/>
      <c r="P66" s="19">
        <f t="shared" si="6"/>
        <v>-1.5706311061443046E-3</v>
      </c>
      <c r="Q66" s="19">
        <f t="shared" si="7"/>
        <v>3.648795911985081E-3</v>
      </c>
      <c r="R66" s="19">
        <f t="shared" si="8"/>
        <v>-9.1863224285066991E-3</v>
      </c>
      <c r="S66" s="20"/>
      <c r="T66" s="21" t="s">
        <v>3</v>
      </c>
      <c r="V66" s="9">
        <f t="shared" si="9"/>
        <v>0.59644977119878706</v>
      </c>
      <c r="W66" s="17">
        <f t="shared" si="10"/>
        <v>3.101808185724253E-3</v>
      </c>
    </row>
    <row r="67" spans="1:23" ht="15" customHeight="1" x14ac:dyDescent="0.2">
      <c r="B67" s="12" t="s">
        <v>3</v>
      </c>
      <c r="C67" s="13">
        <v>814.12341100000003</v>
      </c>
      <c r="D67" s="13">
        <v>481.527672</v>
      </c>
      <c r="E67" s="13">
        <v>332.59573899999998</v>
      </c>
      <c r="F67" s="14">
        <f t="shared" si="0"/>
        <v>3218.3003530000001</v>
      </c>
      <c r="G67" s="14">
        <f t="shared" si="1"/>
        <v>1908.1988939999999</v>
      </c>
      <c r="H67" s="14">
        <f t="shared" si="2"/>
        <v>1310.101459</v>
      </c>
      <c r="I67" s="15">
        <f t="shared" si="3"/>
        <v>4.1310706692046617E-2</v>
      </c>
      <c r="J67" s="15">
        <f t="shared" si="4"/>
        <v>3.358529220744555E-2</v>
      </c>
      <c r="K67" s="15">
        <f t="shared" si="5"/>
        <v>5.2702330165966149E-2</v>
      </c>
      <c r="N67" s="16"/>
      <c r="O67" s="16"/>
      <c r="P67" s="15">
        <f t="shared" si="6"/>
        <v>7.2855097205657415E-3</v>
      </c>
      <c r="Q67" s="15">
        <f t="shared" si="7"/>
        <v>-1.1282826387704059E-3</v>
      </c>
      <c r="R67" s="15">
        <f t="shared" si="8"/>
        <v>1.9721147639909065E-2</v>
      </c>
      <c r="S67" s="23">
        <v>2010</v>
      </c>
      <c r="T67" s="12" t="s">
        <v>1</v>
      </c>
      <c r="V67" s="9">
        <f t="shared" si="9"/>
        <v>0.59146766386257377</v>
      </c>
      <c r="W67" s="17">
        <f t="shared" si="10"/>
        <v>-4.9821073362132928E-3</v>
      </c>
    </row>
    <row r="68" spans="1:23" ht="15" customHeight="1" x14ac:dyDescent="0.2">
      <c r="A68" s="3">
        <v>2015</v>
      </c>
      <c r="B68" s="12" t="s">
        <v>112</v>
      </c>
      <c r="C68" s="13">
        <v>812.04460500000005</v>
      </c>
      <c r="D68" s="13">
        <v>480.51136300000002</v>
      </c>
      <c r="E68" s="13">
        <v>331.53324199999997</v>
      </c>
      <c r="F68" s="14">
        <f t="shared" si="0"/>
        <v>3243.9094660000001</v>
      </c>
      <c r="G68" s="14">
        <f t="shared" si="1"/>
        <v>1924.429619</v>
      </c>
      <c r="H68" s="14">
        <f t="shared" si="2"/>
        <v>1319.4798470000001</v>
      </c>
      <c r="I68" s="15">
        <f t="shared" si="3"/>
        <v>3.256352651998573E-2</v>
      </c>
      <c r="J68" s="15">
        <f t="shared" si="4"/>
        <v>3.495886683949978E-2</v>
      </c>
      <c r="K68" s="15">
        <f t="shared" si="5"/>
        <v>2.9111428505745884E-2</v>
      </c>
      <c r="N68" s="16"/>
      <c r="O68" s="16"/>
      <c r="P68" s="15">
        <f t="shared" si="6"/>
        <v>-2.5534285980629567E-3</v>
      </c>
      <c r="Q68" s="15">
        <f t="shared" si="7"/>
        <v>-2.1105931374177933E-3</v>
      </c>
      <c r="R68" s="15">
        <f t="shared" si="8"/>
        <v>-3.1945598677679543E-3</v>
      </c>
      <c r="T68" s="12" t="s">
        <v>2</v>
      </c>
      <c r="V68" s="9">
        <f t="shared" si="9"/>
        <v>0.59173025723137462</v>
      </c>
      <c r="W68" s="17">
        <f t="shared" si="10"/>
        <v>2.6259336880085637E-4</v>
      </c>
    </row>
    <row r="69" spans="1:23" ht="15" customHeight="1" x14ac:dyDescent="0.2">
      <c r="B69" s="12" t="s">
        <v>1</v>
      </c>
      <c r="C69" s="13">
        <v>831.30156899999997</v>
      </c>
      <c r="D69" s="13">
        <v>484.42683099999999</v>
      </c>
      <c r="E69" s="13">
        <v>346.87473799999998</v>
      </c>
      <c r="F69" s="14">
        <f t="shared" si="0"/>
        <v>3265.704592</v>
      </c>
      <c r="G69" s="14">
        <f t="shared" si="1"/>
        <v>1928.5374510000001</v>
      </c>
      <c r="H69" s="14">
        <f t="shared" si="2"/>
        <v>1337.1671409999999</v>
      </c>
      <c r="I69" s="15">
        <f t="shared" si="3"/>
        <v>2.6923968534738441E-2</v>
      </c>
      <c r="J69" s="15">
        <f t="shared" si="4"/>
        <v>8.5522996353513125E-3</v>
      </c>
      <c r="K69" s="15">
        <f t="shared" si="5"/>
        <v>5.3730159890302387E-2</v>
      </c>
      <c r="N69" s="16"/>
      <c r="O69" s="16"/>
      <c r="P69" s="15">
        <f t="shared" si="6"/>
        <v>2.3714170233296361E-2</v>
      </c>
      <c r="Q69" s="15">
        <f t="shared" si="7"/>
        <v>8.1485440334945203E-3</v>
      </c>
      <c r="R69" s="15">
        <f t="shared" si="8"/>
        <v>4.6274382343837406E-2</v>
      </c>
      <c r="T69" s="12" t="s">
        <v>2</v>
      </c>
      <c r="V69" s="9">
        <f t="shared" si="9"/>
        <v>0.58273296847344214</v>
      </c>
      <c r="W69" s="17">
        <f t="shared" si="10"/>
        <v>-8.9972887579324867E-3</v>
      </c>
    </row>
    <row r="70" spans="1:23" ht="15" customHeight="1" x14ac:dyDescent="0.2">
      <c r="B70" s="12" t="s">
        <v>2</v>
      </c>
      <c r="C70" s="13">
        <v>819.69148500000006</v>
      </c>
      <c r="D70" s="13">
        <v>488.729963</v>
      </c>
      <c r="E70" s="13">
        <v>330.961522</v>
      </c>
      <c r="F70" s="18">
        <f t="shared" si="0"/>
        <v>3277.1610700000001</v>
      </c>
      <c r="G70" s="18">
        <f t="shared" si="1"/>
        <v>1935.195829</v>
      </c>
      <c r="H70" s="18">
        <f t="shared" si="2"/>
        <v>1341.9652409999999</v>
      </c>
      <c r="I70" s="19">
        <f t="shared" si="3"/>
        <v>1.4174686694806926E-2</v>
      </c>
      <c r="J70" s="19">
        <f t="shared" si="4"/>
        <v>1.3812010927796159E-2</v>
      </c>
      <c r="K70" s="19">
        <f t="shared" si="5"/>
        <v>1.4710723754915556E-2</v>
      </c>
      <c r="L70" s="15">
        <f>F70/F66-1</f>
        <v>2.8612182309347034E-2</v>
      </c>
      <c r="M70" s="15">
        <f t="shared" ref="M70" si="15">G70/G66-1</f>
        <v>2.2532368298330496E-2</v>
      </c>
      <c r="N70" s="15">
        <f t="shared" ref="N70" si="16">H70/H66-1</f>
        <v>3.7508050861736253E-2</v>
      </c>
      <c r="O70" s="16"/>
      <c r="P70" s="19">
        <f t="shared" si="6"/>
        <v>-1.3966151915202119E-2</v>
      </c>
      <c r="Q70" s="19">
        <f t="shared" si="7"/>
        <v>8.8829348925967277E-3</v>
      </c>
      <c r="R70" s="19">
        <f t="shared" si="8"/>
        <v>-4.5875972668842691E-2</v>
      </c>
      <c r="S70" s="24"/>
      <c r="T70" s="21" t="s">
        <v>3</v>
      </c>
      <c r="V70" s="9">
        <f t="shared" si="9"/>
        <v>0.59623647670318303</v>
      </c>
      <c r="W70" s="17">
        <f t="shared" si="10"/>
        <v>1.350350822974089E-2</v>
      </c>
    </row>
    <row r="71" spans="1:23" ht="15" customHeight="1" x14ac:dyDescent="0.2">
      <c r="B71" s="12" t="s">
        <v>3</v>
      </c>
      <c r="C71" s="13">
        <v>815.10666200000003</v>
      </c>
      <c r="D71" s="13">
        <v>482.53713900000002</v>
      </c>
      <c r="E71" s="13">
        <v>332.569523</v>
      </c>
      <c r="F71" s="14">
        <f t="shared" si="0"/>
        <v>3278.1443210000002</v>
      </c>
      <c r="G71" s="14">
        <f t="shared" si="1"/>
        <v>1936.2052960000001</v>
      </c>
      <c r="H71" s="14">
        <f t="shared" si="2"/>
        <v>1341.9390250000001</v>
      </c>
      <c r="I71" s="15">
        <f t="shared" si="3"/>
        <v>1.2077419549847423E-3</v>
      </c>
      <c r="J71" s="15">
        <f t="shared" si="4"/>
        <v>2.0963841928487437E-3</v>
      </c>
      <c r="K71" s="15">
        <f t="shared" si="5"/>
        <v>-7.8822416904045234E-5</v>
      </c>
      <c r="N71" s="16"/>
      <c r="O71" s="16"/>
      <c r="P71" s="15">
        <f t="shared" si="6"/>
        <v>-5.5933519914508345E-3</v>
      </c>
      <c r="Q71" s="15">
        <f t="shared" si="7"/>
        <v>-1.2671259118197331E-2</v>
      </c>
      <c r="R71" s="15">
        <f t="shared" si="8"/>
        <v>4.8585738616466756E-3</v>
      </c>
      <c r="S71" s="3">
        <v>2011</v>
      </c>
      <c r="T71" s="12" t="s">
        <v>1</v>
      </c>
      <c r="V71" s="9">
        <f t="shared" si="9"/>
        <v>0.59199263298378002</v>
      </c>
      <c r="W71" s="17">
        <f t="shared" si="10"/>
        <v>-4.2438437194030065E-3</v>
      </c>
    </row>
    <row r="72" spans="1:23" ht="15" customHeight="1" x14ac:dyDescent="0.2">
      <c r="A72" s="3">
        <v>2016</v>
      </c>
      <c r="B72" s="12" t="s">
        <v>112</v>
      </c>
      <c r="C72" s="13">
        <v>810.90151852299982</v>
      </c>
      <c r="D72" s="13">
        <v>480.69910472999982</v>
      </c>
      <c r="E72" s="13">
        <v>330.20241379300001</v>
      </c>
      <c r="F72" s="14">
        <f t="shared" si="0"/>
        <v>3277.0012345229998</v>
      </c>
      <c r="G72" s="14">
        <f t="shared" si="1"/>
        <v>1936.3930377299998</v>
      </c>
      <c r="H72" s="14">
        <f t="shared" si="2"/>
        <v>1340.6081967929999</v>
      </c>
      <c r="I72" s="15">
        <f t="shared" si="3"/>
        <v>-1.4076646405405402E-3</v>
      </c>
      <c r="J72" s="15">
        <f t="shared" si="4"/>
        <v>3.9071236282040012E-4</v>
      </c>
      <c r="K72" s="15">
        <f t="shared" si="5"/>
        <v>-4.0141621967427765E-3</v>
      </c>
      <c r="N72" s="16"/>
      <c r="O72" s="16"/>
      <c r="P72" s="15">
        <f t="shared" si="6"/>
        <v>-5.1590100695314556E-3</v>
      </c>
      <c r="Q72" s="15">
        <f t="shared" si="7"/>
        <v>-3.809104256325857E-3</v>
      </c>
      <c r="R72" s="15">
        <f t="shared" si="8"/>
        <v>-7.1176371955165019E-3</v>
      </c>
      <c r="T72" s="12" t="s">
        <v>2</v>
      </c>
      <c r="V72" s="9">
        <f t="shared" si="9"/>
        <v>0.59279591140186727</v>
      </c>
      <c r="W72" s="17">
        <f t="shared" si="10"/>
        <v>8.0327841808724987E-4</v>
      </c>
    </row>
    <row r="73" spans="1:23" ht="15" customHeight="1" x14ac:dyDescent="0.2">
      <c r="B73" s="12" t="s">
        <v>1</v>
      </c>
      <c r="C73" s="13">
        <v>831.86492849899912</v>
      </c>
      <c r="D73" s="13">
        <v>485.56804883999962</v>
      </c>
      <c r="E73" s="13">
        <v>346.2968796589995</v>
      </c>
      <c r="F73" s="14">
        <f t="shared" si="0"/>
        <v>3277.5645940219988</v>
      </c>
      <c r="G73" s="14">
        <f t="shared" si="1"/>
        <v>1937.5342555699995</v>
      </c>
      <c r="H73" s="14">
        <f t="shared" si="2"/>
        <v>1340.0303384519993</v>
      </c>
      <c r="I73" s="15">
        <f t="shared" si="3"/>
        <v>6.7768367101339599E-4</v>
      </c>
      <c r="J73" s="15">
        <f t="shared" si="4"/>
        <v>2.3558105517067496E-3</v>
      </c>
      <c r="K73" s="15">
        <f t="shared" si="5"/>
        <v>-1.6658991782805277E-3</v>
      </c>
      <c r="N73" s="16"/>
      <c r="O73" s="16"/>
      <c r="P73" s="15">
        <f t="shared" si="6"/>
        <v>2.5851980169161237E-2</v>
      </c>
      <c r="Q73" s="15">
        <f t="shared" si="7"/>
        <v>1.012888116930144E-2</v>
      </c>
      <c r="R73" s="15">
        <f t="shared" si="8"/>
        <v>4.874121203756232E-2</v>
      </c>
      <c r="T73" s="12" t="s">
        <v>2</v>
      </c>
      <c r="V73" s="9">
        <f t="shared" si="9"/>
        <v>0.58371020607413893</v>
      </c>
      <c r="W73" s="17">
        <f t="shared" si="10"/>
        <v>-9.0857053277283439E-3</v>
      </c>
    </row>
    <row r="74" spans="1:23" ht="15" customHeight="1" x14ac:dyDescent="0.2">
      <c r="B74" s="12" t="s">
        <v>2</v>
      </c>
      <c r="C74" s="13">
        <v>834.49938652500009</v>
      </c>
      <c r="D74" s="13">
        <v>494.27091883600025</v>
      </c>
      <c r="E74" s="13">
        <v>340.2284676889999</v>
      </c>
      <c r="F74" s="18">
        <f t="shared" si="0"/>
        <v>3292.3724955469988</v>
      </c>
      <c r="G74" s="18">
        <f t="shared" si="1"/>
        <v>1943.0752114059997</v>
      </c>
      <c r="H74" s="18">
        <f t="shared" si="2"/>
        <v>1349.2972841409994</v>
      </c>
      <c r="I74" s="19">
        <f t="shared" si="3"/>
        <v>1.8065213310102912E-2</v>
      </c>
      <c r="J74" s="19">
        <f t="shared" si="4"/>
        <v>1.1337458833069913E-2</v>
      </c>
      <c r="K74" s="19">
        <f t="shared" si="5"/>
        <v>2.8000069715052645E-2</v>
      </c>
      <c r="L74" s="15">
        <f>F74/F70-1</f>
        <v>4.6416472129637842E-3</v>
      </c>
      <c r="M74" s="15">
        <f t="shared" ref="M74" si="17">G74/G70-1</f>
        <v>4.0716201884700709E-3</v>
      </c>
      <c r="N74" s="15">
        <f t="shared" ref="N74" si="18">H74/H70-1</f>
        <v>5.4636609928404578E-3</v>
      </c>
      <c r="O74" s="16"/>
      <c r="P74" s="19">
        <f t="shared" si="6"/>
        <v>3.1669300336467643E-3</v>
      </c>
      <c r="Q74" s="19">
        <f t="shared" si="7"/>
        <v>1.7923069725842566E-2</v>
      </c>
      <c r="R74" s="19">
        <f t="shared" si="8"/>
        <v>-1.7523726970844256E-2</v>
      </c>
      <c r="S74" s="24"/>
      <c r="T74" s="21" t="s">
        <v>3</v>
      </c>
      <c r="V74" s="9">
        <f t="shared" si="9"/>
        <v>0.59229632378069197</v>
      </c>
      <c r="W74" s="17">
        <f t="shared" si="10"/>
        <v>8.5861177065530425E-3</v>
      </c>
    </row>
    <row r="75" spans="1:23" ht="15" customHeight="1" x14ac:dyDescent="0.2">
      <c r="B75" s="12" t="s">
        <v>3</v>
      </c>
      <c r="C75" s="13">
        <v>832.16160424600037</v>
      </c>
      <c r="D75" s="13">
        <v>492.2509446919999</v>
      </c>
      <c r="E75" s="13">
        <v>339.91065955400046</v>
      </c>
      <c r="F75" s="14">
        <f t="shared" si="0"/>
        <v>3309.4274377929992</v>
      </c>
      <c r="G75" s="14">
        <f t="shared" si="1"/>
        <v>1952.7890170979995</v>
      </c>
      <c r="H75" s="14">
        <f t="shared" si="2"/>
        <v>1356.6384206949999</v>
      </c>
      <c r="I75" s="15">
        <f t="shared" si="3"/>
        <v>2.0923571160801346E-2</v>
      </c>
      <c r="J75" s="15">
        <f t="shared" si="4"/>
        <v>2.0130690276256358E-2</v>
      </c>
      <c r="K75" s="15">
        <f t="shared" si="5"/>
        <v>2.2073990688558753E-2</v>
      </c>
      <c r="N75" s="16"/>
      <c r="O75" s="16"/>
      <c r="P75" s="15">
        <f t="shared" si="6"/>
        <v>-2.8014188107851057E-3</v>
      </c>
      <c r="Q75" s="15">
        <f t="shared" si="7"/>
        <v>-4.086775221891159E-3</v>
      </c>
      <c r="R75" s="15">
        <f t="shared" si="8"/>
        <v>-9.3410212601596765E-4</v>
      </c>
      <c r="S75" s="3">
        <v>2012</v>
      </c>
      <c r="T75" s="12" t="s">
        <v>1</v>
      </c>
      <c r="V75" s="9">
        <f t="shared" si="9"/>
        <v>0.59153287315871228</v>
      </c>
      <c r="W75" s="17">
        <f t="shared" si="10"/>
        <v>-7.6345062197968883E-4</v>
      </c>
    </row>
    <row r="76" spans="1:23" ht="15" customHeight="1" x14ac:dyDescent="0.2">
      <c r="A76" s="3">
        <v>2017</v>
      </c>
      <c r="B76" s="12" t="s">
        <v>112</v>
      </c>
      <c r="C76" s="13">
        <v>832.05946287199959</v>
      </c>
      <c r="D76" s="13">
        <v>495.28617565499985</v>
      </c>
      <c r="E76" s="13">
        <v>336.77328721699973</v>
      </c>
      <c r="F76" s="14">
        <f t="shared" si="0"/>
        <v>3330.5853821419992</v>
      </c>
      <c r="G76" s="14">
        <f t="shared" si="1"/>
        <v>1967.3760880229995</v>
      </c>
      <c r="H76" s="14">
        <f t="shared" si="2"/>
        <v>1363.2092941189997</v>
      </c>
      <c r="I76" s="15">
        <f t="shared" si="3"/>
        <v>2.6091879057690504E-2</v>
      </c>
      <c r="J76" s="15">
        <f t="shared" si="4"/>
        <v>3.0345533789153389E-2</v>
      </c>
      <c r="K76" s="15">
        <f t="shared" si="5"/>
        <v>1.9899531770591228E-2</v>
      </c>
      <c r="N76" s="16"/>
      <c r="O76" s="16"/>
      <c r="P76" s="15">
        <f t="shared" si="6"/>
        <v>-1.2274223357533476E-4</v>
      </c>
      <c r="Q76" s="15">
        <f t="shared" si="7"/>
        <v>6.166023642471874E-3</v>
      </c>
      <c r="R76" s="15">
        <f t="shared" si="8"/>
        <v>-9.2299910250455142E-3</v>
      </c>
      <c r="T76" s="12" t="s">
        <v>2</v>
      </c>
      <c r="V76" s="9">
        <f t="shared" si="9"/>
        <v>0.59525334156459508</v>
      </c>
      <c r="W76" s="17">
        <f t="shared" si="10"/>
        <v>3.7204684058828041E-3</v>
      </c>
    </row>
    <row r="77" spans="1:23" ht="15" customHeight="1" x14ac:dyDescent="0.2">
      <c r="B77" s="12" t="s">
        <v>1</v>
      </c>
      <c r="C77" s="13">
        <v>853.13563146600006</v>
      </c>
      <c r="D77" s="13">
        <v>506.28162425500022</v>
      </c>
      <c r="E77" s="13">
        <v>346.85400721099984</v>
      </c>
      <c r="F77" s="14">
        <f t="shared" si="0"/>
        <v>3351.8560851090001</v>
      </c>
      <c r="G77" s="14">
        <f t="shared" si="1"/>
        <v>1988.0896634380001</v>
      </c>
      <c r="H77" s="14">
        <f t="shared" si="2"/>
        <v>1363.766421671</v>
      </c>
      <c r="I77" s="15">
        <f t="shared" si="3"/>
        <v>2.5569899917984751E-2</v>
      </c>
      <c r="J77" s="15">
        <f t="shared" si="4"/>
        <v>4.2658439871578135E-2</v>
      </c>
      <c r="K77" s="15">
        <f t="shared" si="5"/>
        <v>1.6088148196684582E-3</v>
      </c>
      <c r="N77" s="16"/>
      <c r="O77" s="16"/>
      <c r="P77" s="15">
        <f t="shared" si="6"/>
        <v>2.5330123067469623E-2</v>
      </c>
      <c r="Q77" s="15">
        <f t="shared" si="7"/>
        <v>2.2200192818746078E-2</v>
      </c>
      <c r="R77" s="15">
        <f t="shared" si="8"/>
        <v>2.9933252952763389E-2</v>
      </c>
      <c r="T77" s="12" t="s">
        <v>2</v>
      </c>
      <c r="V77" s="9">
        <f t="shared" si="9"/>
        <v>0.59343626685128903</v>
      </c>
      <c r="W77" s="17">
        <f t="shared" si="10"/>
        <v>-1.817074713306055E-3</v>
      </c>
    </row>
    <row r="78" spans="1:23" ht="15" customHeight="1" x14ac:dyDescent="0.2">
      <c r="B78" s="12" t="s">
        <v>2</v>
      </c>
      <c r="C78" s="13">
        <v>865.50643031300035</v>
      </c>
      <c r="D78" s="13">
        <v>513.2583121920004</v>
      </c>
      <c r="E78" s="13">
        <v>352.24811812099995</v>
      </c>
      <c r="F78" s="18">
        <f t="shared" si="0"/>
        <v>3382.8631288970005</v>
      </c>
      <c r="G78" s="18">
        <f t="shared" si="1"/>
        <v>2007.0770567940003</v>
      </c>
      <c r="H78" s="18">
        <f t="shared" si="2"/>
        <v>1375.7860721029999</v>
      </c>
      <c r="I78" s="19">
        <f t="shared" si="3"/>
        <v>3.7156460853876583E-2</v>
      </c>
      <c r="J78" s="19">
        <f t="shared" si="4"/>
        <v>3.8414951461670288E-2</v>
      </c>
      <c r="K78" s="19">
        <f t="shared" si="5"/>
        <v>3.5328173781704608E-2</v>
      </c>
      <c r="L78" s="15">
        <f>F78/F74-1</f>
        <v>2.7484931754347963E-2</v>
      </c>
      <c r="M78" s="15">
        <f t="shared" ref="M78" si="19">G78/G74-1</f>
        <v>3.2938429254979473E-2</v>
      </c>
      <c r="N78" s="15">
        <f t="shared" ref="N78" si="20">H78/H74-1</f>
        <v>1.9631543228713966E-2</v>
      </c>
      <c r="O78" s="16"/>
      <c r="P78" s="19">
        <f t="shared" si="6"/>
        <v>1.4500389376238765E-2</v>
      </c>
      <c r="Q78" s="19">
        <f t="shared" si="7"/>
        <v>1.3780251154219769E-2</v>
      </c>
      <c r="R78" s="19">
        <f t="shared" si="8"/>
        <v>1.5551531185622913E-2</v>
      </c>
      <c r="S78" s="24"/>
      <c r="T78" s="21" t="s">
        <v>3</v>
      </c>
      <c r="V78" s="9">
        <f t="shared" si="9"/>
        <v>0.59301501897147835</v>
      </c>
      <c r="W78" s="17">
        <f t="shared" si="10"/>
        <v>-4.2124787981068224E-4</v>
      </c>
    </row>
    <row r="79" spans="1:23" ht="15" customHeight="1" x14ac:dyDescent="0.2">
      <c r="B79" s="12" t="s">
        <v>3</v>
      </c>
      <c r="C79" s="13">
        <v>864.18012562599961</v>
      </c>
      <c r="D79" s="13">
        <v>512.36226813499968</v>
      </c>
      <c r="E79" s="13">
        <v>351.81785749099987</v>
      </c>
      <c r="F79" s="14">
        <f t="shared" si="0"/>
        <v>3414.8816502769996</v>
      </c>
      <c r="G79" s="14">
        <f t="shared" si="1"/>
        <v>2027.1883802370003</v>
      </c>
      <c r="H79" s="14">
        <f t="shared" si="2"/>
        <v>1387.6932700399993</v>
      </c>
      <c r="I79" s="15">
        <f t="shared" si="3"/>
        <v>3.8476326252772086E-2</v>
      </c>
      <c r="J79" s="15">
        <f t="shared" si="4"/>
        <v>4.0855835138281726E-2</v>
      </c>
      <c r="K79" s="15">
        <f t="shared" si="5"/>
        <v>3.5030375195126195E-2</v>
      </c>
      <c r="N79" s="16"/>
      <c r="O79" s="16"/>
      <c r="P79" s="15">
        <f t="shared" si="6"/>
        <v>-1.5324030423680135E-3</v>
      </c>
      <c r="Q79" s="15">
        <f t="shared" si="7"/>
        <v>-1.7457955102060385E-3</v>
      </c>
      <c r="R79" s="15">
        <f t="shared" si="8"/>
        <v>-1.2214703439586971E-3</v>
      </c>
      <c r="S79" s="3">
        <v>2013</v>
      </c>
      <c r="T79" s="12" t="s">
        <v>1</v>
      </c>
      <c r="V79" s="9">
        <f t="shared" si="9"/>
        <v>0.59288827981765013</v>
      </c>
      <c r="W79" s="17">
        <f t="shared" si="10"/>
        <v>-1.2673915382821477E-4</v>
      </c>
    </row>
    <row r="80" spans="1:23" ht="15" customHeight="1" x14ac:dyDescent="0.2">
      <c r="A80" s="3">
        <v>2018</v>
      </c>
      <c r="B80" s="12" t="s">
        <v>112</v>
      </c>
      <c r="C80" s="13">
        <v>853.10450791936637</v>
      </c>
      <c r="D80" s="13">
        <v>508.79208587496584</v>
      </c>
      <c r="E80" s="13">
        <v>344.31242204440048</v>
      </c>
      <c r="F80" s="14">
        <f t="shared" si="0"/>
        <v>3435.9266953243664</v>
      </c>
      <c r="G80" s="14">
        <f t="shared" si="1"/>
        <v>2040.694290456966</v>
      </c>
      <c r="H80" s="14">
        <f t="shared" si="2"/>
        <v>1395.2324048674</v>
      </c>
      <c r="I80" s="15">
        <f t="shared" si="3"/>
        <v>2.5292717631894002E-2</v>
      </c>
      <c r="J80" s="15">
        <f t="shared" si="4"/>
        <v>2.7268902068798617E-2</v>
      </c>
      <c r="K80" s="15">
        <f t="shared" si="5"/>
        <v>2.2386380136328654E-2</v>
      </c>
      <c r="N80" s="16"/>
      <c r="O80" s="16"/>
      <c r="P80" s="15">
        <f t="shared" si="6"/>
        <v>-1.2816330043010637E-2</v>
      </c>
      <c r="Q80" s="15">
        <f t="shared" si="7"/>
        <v>-6.9680819257618154E-3</v>
      </c>
      <c r="R80" s="15">
        <f t="shared" si="8"/>
        <v>-2.133329871350087E-2</v>
      </c>
      <c r="T80" s="12" t="s">
        <v>2</v>
      </c>
      <c r="V80" s="9">
        <f t="shared" si="9"/>
        <v>0.59640065332189729</v>
      </c>
      <c r="W80" s="17">
        <f t="shared" si="10"/>
        <v>3.5123735042471571E-3</v>
      </c>
    </row>
    <row r="81" spans="1:23" ht="15" customHeight="1" x14ac:dyDescent="0.2">
      <c r="B81" s="12" t="s">
        <v>1</v>
      </c>
      <c r="C81" s="13">
        <v>884.54966115512002</v>
      </c>
      <c r="D81" s="13">
        <v>521.06222016938989</v>
      </c>
      <c r="E81" s="13">
        <v>363.48744098573013</v>
      </c>
      <c r="F81" s="14">
        <f t="shared" si="0"/>
        <v>3467.340725013486</v>
      </c>
      <c r="G81" s="14">
        <f t="shared" si="1"/>
        <v>2055.4748863713558</v>
      </c>
      <c r="H81" s="14">
        <f t="shared" si="2"/>
        <v>1411.8658386421307</v>
      </c>
      <c r="I81" s="15">
        <f t="shared" si="3"/>
        <v>3.6821846996519358E-2</v>
      </c>
      <c r="J81" s="15">
        <f t="shared" si="4"/>
        <v>2.9194415136317708E-2</v>
      </c>
      <c r="K81" s="15">
        <f t="shared" si="5"/>
        <v>4.7955143746146067E-2</v>
      </c>
      <c r="N81" s="16"/>
      <c r="O81" s="16"/>
      <c r="P81" s="15">
        <f t="shared" si="6"/>
        <v>3.6859673045738672E-2</v>
      </c>
      <c r="Q81" s="15">
        <f t="shared" si="7"/>
        <v>2.4116205096475163E-2</v>
      </c>
      <c r="R81" s="15">
        <f t="shared" si="8"/>
        <v>5.5690755586090823E-2</v>
      </c>
      <c r="T81" s="12" t="s">
        <v>2</v>
      </c>
      <c r="V81" s="9">
        <f t="shared" si="9"/>
        <v>0.58907062322418691</v>
      </c>
      <c r="W81" s="17">
        <f t="shared" si="10"/>
        <v>-7.3300300977103827E-3</v>
      </c>
    </row>
    <row r="82" spans="1:23" ht="15" customHeight="1" x14ac:dyDescent="0.2">
      <c r="B82" s="12" t="s">
        <v>2</v>
      </c>
      <c r="C82" s="13">
        <v>889.46700462496619</v>
      </c>
      <c r="D82" s="13">
        <v>528.82885077071614</v>
      </c>
      <c r="E82" s="13">
        <v>360.63815385425005</v>
      </c>
      <c r="F82" s="18">
        <f t="shared" si="0"/>
        <v>3491.301299325452</v>
      </c>
      <c r="G82" s="18">
        <f t="shared" si="1"/>
        <v>2071.0454249500717</v>
      </c>
      <c r="H82" s="18">
        <f t="shared" si="2"/>
        <v>1420.2558743753807</v>
      </c>
      <c r="I82" s="19">
        <f t="shared" si="3"/>
        <v>2.7683877869400408E-2</v>
      </c>
      <c r="J82" s="19">
        <f t="shared" si="4"/>
        <v>3.0336651562870465E-2</v>
      </c>
      <c r="K82" s="19">
        <f t="shared" si="5"/>
        <v>2.3818539551055951E-2</v>
      </c>
      <c r="L82" s="15">
        <f>F82/F78-1</f>
        <v>3.2055145684776187E-2</v>
      </c>
      <c r="M82" s="15">
        <f t="shared" ref="M82" si="21">G82/G78-1</f>
        <v>3.187140620213702E-2</v>
      </c>
      <c r="N82" s="15">
        <f t="shared" ref="N82" si="22">H82/H78-1</f>
        <v>3.2323195570954644E-2</v>
      </c>
      <c r="O82" s="16"/>
      <c r="P82" s="19">
        <f t="shared" si="6"/>
        <v>5.5591491193662801E-3</v>
      </c>
      <c r="Q82" s="19">
        <f t="shared" si="7"/>
        <v>1.4905380395457302E-2</v>
      </c>
      <c r="R82" s="19">
        <f t="shared" si="8"/>
        <v>-7.8387498719438842E-3</v>
      </c>
      <c r="S82" s="24"/>
      <c r="T82" s="21" t="s">
        <v>3</v>
      </c>
      <c r="V82" s="9">
        <f t="shared" si="9"/>
        <v>0.59454577631431182</v>
      </c>
      <c r="W82" s="17">
        <f t="shared" si="10"/>
        <v>5.4751530901249179E-3</v>
      </c>
    </row>
    <row r="83" spans="1:23" ht="15" customHeight="1" x14ac:dyDescent="0.2">
      <c r="B83" s="12" t="s">
        <v>3</v>
      </c>
      <c r="C83" s="13">
        <v>893.84444053818243</v>
      </c>
      <c r="D83" s="13">
        <v>536.42223113676368</v>
      </c>
      <c r="E83" s="13">
        <v>357.42220940141868</v>
      </c>
      <c r="F83" s="14">
        <f t="shared" si="0"/>
        <v>3520.9656142376352</v>
      </c>
      <c r="G83" s="14">
        <f t="shared" si="1"/>
        <v>2095.1053879518358</v>
      </c>
      <c r="H83" s="14">
        <f t="shared" si="2"/>
        <v>1425.8602262857994</v>
      </c>
      <c r="I83" s="15">
        <f t="shared" si="3"/>
        <v>3.4326541461126903E-2</v>
      </c>
      <c r="J83" s="15">
        <f t="shared" si="4"/>
        <v>4.6958889243234658E-2</v>
      </c>
      <c r="K83" s="15">
        <f t="shared" si="5"/>
        <v>1.5929697117668784E-2</v>
      </c>
      <c r="N83" s="16"/>
      <c r="O83" s="16"/>
      <c r="P83" s="15">
        <f t="shared" si="6"/>
        <v>4.9214146117335655E-3</v>
      </c>
      <c r="Q83" s="15">
        <f t="shared" si="7"/>
        <v>1.4358861765920938E-2</v>
      </c>
      <c r="R83" s="15">
        <f t="shared" si="8"/>
        <v>-8.917371660379203E-3</v>
      </c>
      <c r="S83" s="3">
        <v>2014</v>
      </c>
      <c r="T83" s="12" t="s">
        <v>1</v>
      </c>
      <c r="V83" s="9">
        <f t="shared" si="9"/>
        <v>0.60012929186401232</v>
      </c>
      <c r="W83" s="17">
        <f t="shared" si="10"/>
        <v>5.5835155497004907E-3</v>
      </c>
    </row>
    <row r="84" spans="1:23" ht="15" customHeight="1" x14ac:dyDescent="0.2">
      <c r="A84" s="3">
        <v>2019</v>
      </c>
      <c r="B84" s="12" t="s">
        <v>112</v>
      </c>
      <c r="C84" s="13">
        <v>878.32393400000001</v>
      </c>
      <c r="D84" s="13">
        <v>534.39935800000001</v>
      </c>
      <c r="E84" s="13">
        <v>343.924576</v>
      </c>
      <c r="F84" s="14">
        <f t="shared" si="0"/>
        <v>3546.1850403182689</v>
      </c>
      <c r="G84" s="14">
        <f t="shared" si="1"/>
        <v>2120.7126600768697</v>
      </c>
      <c r="H84" s="14">
        <f t="shared" si="2"/>
        <v>1425.4723802413987</v>
      </c>
      <c r="I84" s="15">
        <f t="shared" si="3"/>
        <v>2.9561942114385564E-2</v>
      </c>
      <c r="J84" s="15">
        <f t="shared" si="4"/>
        <v>5.0329540957771757E-2</v>
      </c>
      <c r="K84" s="15">
        <f t="shared" si="5"/>
        <v>-1.1264363977854241E-3</v>
      </c>
      <c r="N84" s="16"/>
      <c r="O84" s="16"/>
      <c r="P84" s="15">
        <f t="shared" si="6"/>
        <v>-1.7363766931120073E-2</v>
      </c>
      <c r="Q84" s="15">
        <f t="shared" si="7"/>
        <v>-3.7710464245244157E-3</v>
      </c>
      <c r="R84" s="15">
        <f t="shared" si="8"/>
        <v>-3.7763835168562743E-2</v>
      </c>
      <c r="T84" s="12" t="s">
        <v>2</v>
      </c>
      <c r="V84" s="9">
        <f t="shared" si="9"/>
        <v>0.60843082752655586</v>
      </c>
      <c r="W84" s="17">
        <f t="shared" si="10"/>
        <v>8.3015356625435466E-3</v>
      </c>
    </row>
    <row r="85" spans="1:23" ht="15" customHeight="1" x14ac:dyDescent="0.2">
      <c r="B85" s="12" t="s">
        <v>1</v>
      </c>
      <c r="C85" s="13">
        <v>909.86880399999995</v>
      </c>
      <c r="D85" s="13">
        <v>545.79096900000002</v>
      </c>
      <c r="E85" s="13">
        <v>364.07783499999999</v>
      </c>
      <c r="F85" s="14">
        <f t="shared" si="0"/>
        <v>3571.5041831631488</v>
      </c>
      <c r="G85" s="14">
        <f t="shared" si="1"/>
        <v>2145.4414089074799</v>
      </c>
      <c r="H85" s="14">
        <f t="shared" si="2"/>
        <v>1426.062774255669</v>
      </c>
      <c r="I85" s="15">
        <f t="shared" si="3"/>
        <v>2.862376637148456E-2</v>
      </c>
      <c r="J85" s="15">
        <f t="shared" si="4"/>
        <v>4.7458341582644614E-2</v>
      </c>
      <c r="K85" s="15">
        <f t="shared" si="5"/>
        <v>1.6242487296638242E-3</v>
      </c>
      <c r="N85" s="16"/>
      <c r="O85" s="16"/>
      <c r="P85" s="15">
        <f t="shared" si="6"/>
        <v>3.5914847334673539E-2</v>
      </c>
      <c r="Q85" s="15">
        <f t="shared" si="7"/>
        <v>2.1316662959015131E-2</v>
      </c>
      <c r="R85" s="15">
        <f t="shared" si="8"/>
        <v>5.8597903163512211E-2</v>
      </c>
      <c r="T85" s="12" t="s">
        <v>2</v>
      </c>
      <c r="V85" s="9">
        <f t="shared" si="9"/>
        <v>0.59985677781299118</v>
      </c>
      <c r="W85" s="17">
        <f t="shared" si="10"/>
        <v>-8.5740497135646798E-3</v>
      </c>
    </row>
    <row r="86" spans="1:23" ht="15" customHeight="1" x14ac:dyDescent="0.2">
      <c r="B86" s="12" t="s">
        <v>2</v>
      </c>
      <c r="C86" s="13">
        <v>874.83889700000009</v>
      </c>
      <c r="D86" s="13">
        <v>525.42515600000002</v>
      </c>
      <c r="E86" s="13">
        <v>349.41374100000002</v>
      </c>
      <c r="F86" s="18">
        <f t="shared" si="0"/>
        <v>3556.8760755381822</v>
      </c>
      <c r="G86" s="18">
        <f t="shared" si="1"/>
        <v>2142.0377141367635</v>
      </c>
      <c r="H86" s="18">
        <f t="shared" si="2"/>
        <v>1414.8383614014188</v>
      </c>
      <c r="I86" s="19">
        <f t="shared" si="3"/>
        <v>-1.6445924974062276E-2</v>
      </c>
      <c r="J86" s="19">
        <f t="shared" si="4"/>
        <v>-6.4362879705892606E-3</v>
      </c>
      <c r="K86" s="19">
        <f t="shared" si="5"/>
        <v>-3.1123753086830352E-2</v>
      </c>
      <c r="L86" s="15">
        <f>F86/F82-1</f>
        <v>1.878233088201231E-2</v>
      </c>
      <c r="M86" s="15">
        <f t="shared" ref="M86" si="23">G86/G82-1</f>
        <v>3.4278480004079626E-2</v>
      </c>
      <c r="N86" s="15">
        <f t="shared" ref="N86" si="24">H86/H82-1</f>
        <v>-3.8144626413494365E-3</v>
      </c>
      <c r="O86" s="16"/>
      <c r="P86" s="19">
        <f t="shared" si="6"/>
        <v>-3.8499953890055449E-2</v>
      </c>
      <c r="Q86" s="19">
        <f t="shared" si="7"/>
        <v>-3.7314309244277699E-2</v>
      </c>
      <c r="R86" s="19">
        <f t="shared" si="8"/>
        <v>-4.0277359922226474E-2</v>
      </c>
      <c r="S86" s="24"/>
      <c r="T86" s="21" t="s">
        <v>3</v>
      </c>
      <c r="V86" s="9">
        <f t="shared" si="9"/>
        <v>0.6005964730212493</v>
      </c>
      <c r="W86" s="17">
        <f t="shared" si="10"/>
        <v>7.3969520825811763E-4</v>
      </c>
    </row>
    <row r="87" spans="1:23" ht="15" customHeight="1" x14ac:dyDescent="0.2">
      <c r="B87" s="12" t="s">
        <v>3</v>
      </c>
      <c r="C87" s="13">
        <v>864.88018000000011</v>
      </c>
      <c r="D87" s="13">
        <v>513.37246400000004</v>
      </c>
      <c r="E87" s="13">
        <v>351.50771600000002</v>
      </c>
      <c r="F87" s="14">
        <f t="shared" si="0"/>
        <v>3527.9118150000004</v>
      </c>
      <c r="G87" s="14">
        <f t="shared" si="1"/>
        <v>2118.9879470000001</v>
      </c>
      <c r="H87" s="14">
        <f t="shared" si="2"/>
        <v>1408.9238680000001</v>
      </c>
      <c r="I87" s="15">
        <f t="shared" si="3"/>
        <v>-3.2404140166428674E-2</v>
      </c>
      <c r="J87" s="15">
        <f t="shared" si="4"/>
        <v>-4.2969447943866035E-2</v>
      </c>
      <c r="K87" s="15">
        <f t="shared" si="5"/>
        <v>-1.6547638187687785E-2</v>
      </c>
      <c r="N87" s="16"/>
      <c r="O87" s="16"/>
      <c r="P87" s="15">
        <f t="shared" si="6"/>
        <v>-1.1383486758705486E-2</v>
      </c>
      <c r="Q87" s="15">
        <f t="shared" si="7"/>
        <v>-2.293893214355347E-2</v>
      </c>
      <c r="R87" s="15">
        <f t="shared" si="8"/>
        <v>5.9928238483328844E-3</v>
      </c>
      <c r="S87" s="3">
        <v>2015</v>
      </c>
      <c r="T87" s="12" t="s">
        <v>1</v>
      </c>
      <c r="V87" s="9">
        <f t="shared" si="9"/>
        <v>0.59357640037490511</v>
      </c>
      <c r="W87" s="17">
        <f t="shared" si="10"/>
        <v>-7.0200726463441887E-3</v>
      </c>
    </row>
    <row r="88" spans="1:23" ht="15" customHeight="1" x14ac:dyDescent="0.2">
      <c r="A88" s="3">
        <v>2020</v>
      </c>
      <c r="B88" s="12" t="s">
        <v>112</v>
      </c>
      <c r="C88" s="13">
        <v>838.730816</v>
      </c>
      <c r="D88" s="13">
        <v>498.68402500000002</v>
      </c>
      <c r="E88" s="13">
        <v>340.04679099999998</v>
      </c>
      <c r="F88" s="14">
        <f t="shared" si="0"/>
        <v>3488.3186970000006</v>
      </c>
      <c r="G88" s="14">
        <f t="shared" si="1"/>
        <v>2083.272614</v>
      </c>
      <c r="H88" s="14">
        <f t="shared" si="2"/>
        <v>1405.046083</v>
      </c>
      <c r="I88" s="15">
        <f t="shared" si="3"/>
        <v>-4.5078036095051899E-2</v>
      </c>
      <c r="J88" s="15">
        <f t="shared" si="4"/>
        <v>-6.6832664495828253E-2</v>
      </c>
      <c r="K88" s="15">
        <f t="shared" si="5"/>
        <v>-1.1275102945827342E-2</v>
      </c>
      <c r="N88" s="16"/>
      <c r="O88" s="16"/>
      <c r="P88" s="15">
        <f t="shared" si="6"/>
        <v>-3.0234666725742376E-2</v>
      </c>
      <c r="Q88" s="15">
        <f t="shared" si="7"/>
        <v>-2.8611661181734194E-2</v>
      </c>
      <c r="R88" s="15">
        <f t="shared" si="8"/>
        <v>-3.260504529010122E-2</v>
      </c>
      <c r="T88" s="12" t="s">
        <v>2</v>
      </c>
      <c r="V88" s="9">
        <f t="shared" si="9"/>
        <v>0.594569813683822</v>
      </c>
      <c r="W88" s="17">
        <f t="shared" si="10"/>
        <v>9.9341330891689061E-4</v>
      </c>
    </row>
    <row r="89" spans="1:23" ht="15" customHeight="1" x14ac:dyDescent="0.2">
      <c r="B89" s="12" t="s">
        <v>1</v>
      </c>
      <c r="C89" s="13">
        <v>791.90499700000009</v>
      </c>
      <c r="D89" s="13">
        <v>471.27876500000002</v>
      </c>
      <c r="E89" s="13">
        <v>320.62623200000002</v>
      </c>
      <c r="F89" s="14">
        <f t="shared" si="0"/>
        <v>3370.3548900000001</v>
      </c>
      <c r="G89" s="14">
        <f t="shared" si="1"/>
        <v>2008.7604100000001</v>
      </c>
      <c r="H89" s="14">
        <f t="shared" si="2"/>
        <v>1361.5944800000002</v>
      </c>
      <c r="I89" s="15">
        <f t="shared" si="3"/>
        <v>-0.1296492488602784</v>
      </c>
      <c r="J89" s="15">
        <f t="shared" si="4"/>
        <v>-0.13652150407787345</v>
      </c>
      <c r="K89" s="15">
        <f t="shared" si="5"/>
        <v>-0.11934701545343995</v>
      </c>
      <c r="N89" s="16"/>
      <c r="O89" s="16"/>
      <c r="P89" s="15">
        <f t="shared" si="6"/>
        <v>-5.5829377085865772E-2</v>
      </c>
      <c r="Q89" s="15">
        <f t="shared" si="7"/>
        <v>-5.4955159231338868E-2</v>
      </c>
      <c r="R89" s="15">
        <f t="shared" si="8"/>
        <v>-5.7111431467676943E-2</v>
      </c>
      <c r="T89" s="12" t="s">
        <v>2</v>
      </c>
      <c r="V89" s="9">
        <f t="shared" si="9"/>
        <v>0.59512033234461326</v>
      </c>
      <c r="W89" s="17">
        <f t="shared" si="10"/>
        <v>5.5051866079125489E-4</v>
      </c>
    </row>
    <row r="90" spans="1:23" ht="15" customHeight="1" x14ac:dyDescent="0.2">
      <c r="B90" s="12" t="s">
        <v>2</v>
      </c>
      <c r="C90" s="13">
        <v>802.66250600000001</v>
      </c>
      <c r="D90" s="13">
        <v>475.44236799999999</v>
      </c>
      <c r="E90" s="13">
        <v>327.22013800000002</v>
      </c>
      <c r="F90" s="18">
        <f t="shared" si="0"/>
        <v>3298.1784990000001</v>
      </c>
      <c r="G90" s="18">
        <f t="shared" si="1"/>
        <v>1958.7776220000001</v>
      </c>
      <c r="H90" s="18">
        <f t="shared" si="2"/>
        <v>1339.400877</v>
      </c>
      <c r="I90" s="19">
        <f t="shared" si="3"/>
        <v>-8.2502494170649698E-2</v>
      </c>
      <c r="J90" s="19">
        <f t="shared" si="4"/>
        <v>-9.5128273607059666E-2</v>
      </c>
      <c r="K90" s="19">
        <f t="shared" si="5"/>
        <v>-6.3516686368668029E-2</v>
      </c>
      <c r="L90" s="15">
        <f>F90/F86-1</f>
        <v>-7.2731681128091918E-2</v>
      </c>
      <c r="M90" s="15">
        <f t="shared" ref="M90" si="25">G90/G86-1</f>
        <v>-8.5554092221301947E-2</v>
      </c>
      <c r="N90" s="15">
        <f t="shared" ref="N90" si="26">H90/H86-1</f>
        <v>-5.3318800549553069E-2</v>
      </c>
      <c r="O90" s="16"/>
      <c r="P90" s="19">
        <f t="shared" si="6"/>
        <v>1.3584342870360588E-2</v>
      </c>
      <c r="Q90" s="19">
        <f t="shared" si="7"/>
        <v>8.8346925624793737E-3</v>
      </c>
      <c r="R90" s="19">
        <f t="shared" si="8"/>
        <v>2.0565709670318011E-2</v>
      </c>
      <c r="S90" s="24"/>
      <c r="T90" s="21" t="s">
        <v>3</v>
      </c>
      <c r="V90" s="9">
        <f t="shared" si="9"/>
        <v>0.59233160194479051</v>
      </c>
      <c r="W90" s="17">
        <f t="shared" si="10"/>
        <v>-2.7887303998227475E-3</v>
      </c>
    </row>
    <row r="91" spans="1:23" ht="15" customHeight="1" x14ac:dyDescent="0.2">
      <c r="B91" s="12" t="s">
        <v>3</v>
      </c>
      <c r="C91" s="13">
        <v>832.50510299999996</v>
      </c>
      <c r="D91" s="13">
        <v>483.24164400000001</v>
      </c>
      <c r="E91" s="13">
        <v>349.26345900000001</v>
      </c>
      <c r="F91" s="14">
        <f t="shared" si="0"/>
        <v>3265.803422</v>
      </c>
      <c r="G91" s="14">
        <f t="shared" si="1"/>
        <v>1928.646802</v>
      </c>
      <c r="H91" s="14">
        <f t="shared" si="2"/>
        <v>1337.1566200000002</v>
      </c>
      <c r="I91" s="15">
        <f t="shared" si="3"/>
        <v>-3.7433019912654464E-2</v>
      </c>
      <c r="J91" s="15">
        <f t="shared" si="4"/>
        <v>-5.8691928595531406E-2</v>
      </c>
      <c r="K91" s="15">
        <f t="shared" si="5"/>
        <v>-6.3846592772944799E-3</v>
      </c>
      <c r="N91" s="16"/>
      <c r="O91" s="16"/>
      <c r="P91" s="15">
        <f t="shared" si="6"/>
        <v>3.7179507921352828E-2</v>
      </c>
      <c r="Q91" s="15">
        <f t="shared" si="7"/>
        <v>1.6404251124712665E-2</v>
      </c>
      <c r="R91" s="15">
        <f t="shared" si="8"/>
        <v>6.7365416855853733E-2</v>
      </c>
      <c r="S91" s="3">
        <v>2016</v>
      </c>
      <c r="T91" s="12" t="s">
        <v>1</v>
      </c>
      <c r="V91" s="9">
        <f t="shared" si="9"/>
        <v>0.58046688513812028</v>
      </c>
      <c r="W91" s="17">
        <f t="shared" si="10"/>
        <v>-1.1864716806670228E-2</v>
      </c>
    </row>
    <row r="92" spans="1:23" ht="15" customHeight="1" x14ac:dyDescent="0.2">
      <c r="A92" s="3">
        <v>2021</v>
      </c>
      <c r="B92" s="12" t="s">
        <v>112</v>
      </c>
      <c r="C92" s="13">
        <v>821.37872600000003</v>
      </c>
      <c r="D92" s="13">
        <v>482.88010400000002</v>
      </c>
      <c r="E92" s="13">
        <v>338.49862200000001</v>
      </c>
      <c r="F92" s="14">
        <f t="shared" si="0"/>
        <v>3248.4513320000001</v>
      </c>
      <c r="G92" s="14">
        <f t="shared" si="1"/>
        <v>1912.842881</v>
      </c>
      <c r="H92" s="14">
        <f t="shared" si="2"/>
        <v>1335.6084510000001</v>
      </c>
      <c r="I92" s="15">
        <f t="shared" si="3"/>
        <v>-2.0688508957801277E-2</v>
      </c>
      <c r="J92" s="15">
        <f t="shared" si="4"/>
        <v>-3.1691251790149089E-2</v>
      </c>
      <c r="K92" s="15">
        <f t="shared" si="5"/>
        <v>-4.5528116746732517E-3</v>
      </c>
      <c r="N92" s="16"/>
      <c r="O92" s="16"/>
      <c r="P92" s="15">
        <f t="shared" si="6"/>
        <v>-1.3364935493974883E-2</v>
      </c>
      <c r="Q92" s="15">
        <f t="shared" si="7"/>
        <v>-7.4815571979136575E-4</v>
      </c>
      <c r="R92" s="15">
        <f t="shared" si="8"/>
        <v>-3.0821538075645027E-2</v>
      </c>
      <c r="T92" s="12" t="s">
        <v>2</v>
      </c>
      <c r="V92" s="9">
        <f t="shared" si="9"/>
        <v>0.58788971361792974</v>
      </c>
      <c r="W92" s="17">
        <f t="shared" si="10"/>
        <v>7.4228284798094624E-3</v>
      </c>
    </row>
    <row r="93" spans="1:23" ht="15" customHeight="1" x14ac:dyDescent="0.2">
      <c r="B93" s="12" t="s">
        <v>1</v>
      </c>
      <c r="C93" s="13">
        <v>851.28908200000001</v>
      </c>
      <c r="D93" s="13">
        <v>510.34263199999998</v>
      </c>
      <c r="E93" s="13">
        <v>340.94645000000003</v>
      </c>
      <c r="F93" s="14">
        <f t="shared" si="0"/>
        <v>3307.8354170000002</v>
      </c>
      <c r="G93" s="14">
        <f t="shared" si="1"/>
        <v>1951.9067479999999</v>
      </c>
      <c r="H93" s="14">
        <f t="shared" si="2"/>
        <v>1355.9286689999999</v>
      </c>
      <c r="I93" s="15">
        <f t="shared" si="3"/>
        <v>7.4988900467817032E-2</v>
      </c>
      <c r="J93" s="15">
        <f t="shared" si="4"/>
        <v>8.2889087947766837E-2</v>
      </c>
      <c r="K93" s="15">
        <f t="shared" si="5"/>
        <v>6.337665472112719E-2</v>
      </c>
      <c r="N93" s="16"/>
      <c r="O93" s="16"/>
      <c r="P93" s="15">
        <f t="shared" si="6"/>
        <v>3.6414817006107825E-2</v>
      </c>
      <c r="Q93" s="15">
        <f t="shared" si="7"/>
        <v>5.68723535563187E-2</v>
      </c>
      <c r="R93" s="15">
        <f t="shared" si="8"/>
        <v>7.2314267796340648E-3</v>
      </c>
      <c r="T93" s="12" t="s">
        <v>2</v>
      </c>
      <c r="V93" s="9">
        <f t="shared" si="9"/>
        <v>0.59949392373388855</v>
      </c>
      <c r="W93" s="17">
        <f t="shared" si="10"/>
        <v>1.1604210115958802E-2</v>
      </c>
    </row>
    <row r="94" spans="1:23" ht="15" customHeight="1" x14ac:dyDescent="0.2">
      <c r="B94" s="12" t="s">
        <v>2</v>
      </c>
      <c r="C94" s="13">
        <v>864.28436899999997</v>
      </c>
      <c r="D94" s="13">
        <v>520.51661200000001</v>
      </c>
      <c r="E94" s="13">
        <v>343.76775700000002</v>
      </c>
      <c r="F94" s="18">
        <f t="shared" si="0"/>
        <v>3369.4572799999996</v>
      </c>
      <c r="G94" s="18">
        <f t="shared" si="1"/>
        <v>1996.9809919999998</v>
      </c>
      <c r="H94" s="18">
        <f t="shared" si="2"/>
        <v>1372.4762880000003</v>
      </c>
      <c r="I94" s="19">
        <f t="shared" si="3"/>
        <v>7.6771821954269681E-2</v>
      </c>
      <c r="J94" s="19">
        <f t="shared" si="4"/>
        <v>9.4804853403388734E-2</v>
      </c>
      <c r="K94" s="19">
        <f t="shared" si="5"/>
        <v>5.0570295279320554E-2</v>
      </c>
      <c r="L94" s="15">
        <f>F94/F90-1</f>
        <v>2.1611559538579073E-2</v>
      </c>
      <c r="M94" s="15">
        <f t="shared" ref="M94" si="27">G94/G90-1</f>
        <v>1.950367901436012E-2</v>
      </c>
      <c r="N94" s="15">
        <f t="shared" ref="N94" si="28">H94/H90-1</f>
        <v>2.4694183472600661E-2</v>
      </c>
      <c r="O94" s="16"/>
      <c r="P94" s="19">
        <f t="shared" si="6"/>
        <v>1.5265421905175991E-2</v>
      </c>
      <c r="Q94" s="19">
        <f t="shared" si="7"/>
        <v>1.9935587117480003E-2</v>
      </c>
      <c r="R94" s="19">
        <f t="shared" si="8"/>
        <v>8.2749270449948842E-3</v>
      </c>
      <c r="S94" s="24"/>
      <c r="T94" s="21" t="s">
        <v>3</v>
      </c>
      <c r="V94" s="9">
        <f t="shared" si="9"/>
        <v>0.60225156287652359</v>
      </c>
      <c r="W94" s="17">
        <f t="shared" si="10"/>
        <v>2.7576391426350488E-3</v>
      </c>
    </row>
    <row r="95" spans="1:23" ht="15" customHeight="1" x14ac:dyDescent="0.2">
      <c r="B95" s="12" t="s">
        <v>3</v>
      </c>
      <c r="C95" s="13">
        <v>867.00756799999999</v>
      </c>
      <c r="D95" s="13">
        <v>523.00483199999996</v>
      </c>
      <c r="E95" s="13">
        <v>344.00273600000003</v>
      </c>
      <c r="F95" s="14">
        <f t="shared" si="0"/>
        <v>3403.9597450000001</v>
      </c>
      <c r="G95" s="14">
        <f t="shared" si="1"/>
        <v>2036.7441800000001</v>
      </c>
      <c r="H95" s="14">
        <f t="shared" si="2"/>
        <v>1367.215565</v>
      </c>
      <c r="I95" s="15">
        <f t="shared" si="3"/>
        <v>4.1444148360974209E-2</v>
      </c>
      <c r="J95" s="15">
        <f t="shared" si="4"/>
        <v>8.2284274324668782E-2</v>
      </c>
      <c r="K95" s="15">
        <f t="shared" si="5"/>
        <v>-1.5062334362324403E-2</v>
      </c>
      <c r="N95" s="16"/>
      <c r="O95" s="16"/>
      <c r="P95" s="15">
        <f t="shared" si="6"/>
        <v>3.1508136646631879E-3</v>
      </c>
      <c r="Q95" s="15">
        <f t="shared" si="7"/>
        <v>4.7802893176442929E-3</v>
      </c>
      <c r="R95" s="15">
        <f t="shared" si="8"/>
        <v>6.8353996328984756E-4</v>
      </c>
      <c r="S95" s="3">
        <v>2017</v>
      </c>
      <c r="T95" s="12" t="s">
        <v>1</v>
      </c>
      <c r="V95" s="9">
        <f t="shared" si="9"/>
        <v>0.60322983478271086</v>
      </c>
      <c r="W95" s="17">
        <f t="shared" si="10"/>
        <v>9.7827190618726689E-4</v>
      </c>
    </row>
    <row r="96" spans="1:23" ht="15" customHeight="1" x14ac:dyDescent="0.2">
      <c r="A96" s="3">
        <v>2022</v>
      </c>
      <c r="B96" s="12" t="s">
        <v>112</v>
      </c>
      <c r="C96" s="13">
        <v>841.26900000000001</v>
      </c>
      <c r="D96" s="13">
        <v>518.37424199999998</v>
      </c>
      <c r="E96" s="13">
        <v>322.89475800000002</v>
      </c>
      <c r="F96" s="14">
        <f t="shared" si="0"/>
        <v>3423.8500190000004</v>
      </c>
      <c r="G96" s="14">
        <f t="shared" si="1"/>
        <v>2072.2383179999997</v>
      </c>
      <c r="H96" s="14">
        <f t="shared" si="2"/>
        <v>1351.6117009999998</v>
      </c>
      <c r="I96" s="15">
        <f t="shared" si="3"/>
        <v>2.4215716052037095E-2</v>
      </c>
      <c r="J96" s="15">
        <f t="shared" si="4"/>
        <v>7.3505074460471054E-2</v>
      </c>
      <c r="K96" s="15">
        <f t="shared" si="5"/>
        <v>-4.6097274806631172E-2</v>
      </c>
      <c r="N96" s="16"/>
      <c r="O96" s="16"/>
      <c r="P96" s="15">
        <f t="shared" si="6"/>
        <v>-2.968667050897067E-2</v>
      </c>
      <c r="Q96" s="15">
        <f t="shared" si="7"/>
        <v>-8.8538187731312945E-3</v>
      </c>
      <c r="R96" s="15">
        <f t="shared" si="8"/>
        <v>-6.1359913137435051E-2</v>
      </c>
      <c r="T96" s="12" t="s">
        <v>2</v>
      </c>
      <c r="V96" s="9">
        <f t="shared" si="9"/>
        <v>0.61618131893603589</v>
      </c>
      <c r="W96" s="17">
        <f t="shared" si="10"/>
        <v>1.2951484153325032E-2</v>
      </c>
    </row>
    <row r="97" spans="1:25" ht="15" customHeight="1" x14ac:dyDescent="0.2">
      <c r="B97" s="12" t="s">
        <v>1</v>
      </c>
      <c r="C97" s="13">
        <v>893.97743300000002</v>
      </c>
      <c r="D97" s="13">
        <v>555.73208199999999</v>
      </c>
      <c r="E97" s="13">
        <v>338.24535100000003</v>
      </c>
      <c r="F97" s="14">
        <f t="shared" si="0"/>
        <v>3466.5383700000002</v>
      </c>
      <c r="G97" s="14">
        <f t="shared" si="1"/>
        <v>2117.6277679999998</v>
      </c>
      <c r="H97" s="14">
        <f t="shared" si="2"/>
        <v>1348.9106019999999</v>
      </c>
      <c r="I97" s="15">
        <f t="shared" si="3"/>
        <v>5.0145540337142469E-2</v>
      </c>
      <c r="J97" s="15">
        <f t="shared" si="4"/>
        <v>8.893916979289318E-2</v>
      </c>
      <c r="K97" s="15">
        <f t="shared" si="5"/>
        <v>-7.9223555487966113E-3</v>
      </c>
      <c r="N97" s="16"/>
      <c r="O97" s="16"/>
      <c r="P97" s="15">
        <f t="shared" si="6"/>
        <v>6.2653483011973599E-2</v>
      </c>
      <c r="Q97" s="15">
        <f t="shared" si="7"/>
        <v>7.2067315412635891E-2</v>
      </c>
      <c r="R97" s="15">
        <f t="shared" si="8"/>
        <v>4.7540545703129711E-2</v>
      </c>
      <c r="T97" s="12" t="s">
        <v>2</v>
      </c>
      <c r="V97" s="9">
        <f t="shared" si="9"/>
        <v>0.6216399446852704</v>
      </c>
      <c r="W97" s="17">
        <f t="shared" si="10"/>
        <v>5.4586257492345025E-3</v>
      </c>
    </row>
    <row r="98" spans="1:25" ht="15" customHeight="1" x14ac:dyDescent="0.2">
      <c r="B98" s="12" t="s">
        <v>2</v>
      </c>
      <c r="C98" s="13">
        <v>871.32609400000001</v>
      </c>
      <c r="D98" s="13">
        <v>540.86756100000002</v>
      </c>
      <c r="E98" s="13">
        <v>330.45853299999999</v>
      </c>
      <c r="F98" s="18">
        <f t="shared" si="0"/>
        <v>3473.5800950000003</v>
      </c>
      <c r="G98" s="18">
        <f t="shared" si="1"/>
        <v>2137.978717</v>
      </c>
      <c r="H98" s="18">
        <f t="shared" si="2"/>
        <v>1335.6013780000001</v>
      </c>
      <c r="I98" s="19">
        <f t="shared" si="3"/>
        <v>8.1474630949851523E-3</v>
      </c>
      <c r="J98" s="19">
        <f t="shared" si="4"/>
        <v>3.9097597522977923E-2</v>
      </c>
      <c r="K98" s="19">
        <f t="shared" si="5"/>
        <v>-3.8715742616897142E-2</v>
      </c>
      <c r="L98" s="15">
        <f>F98/F94-1</f>
        <v>3.0901954334913162E-2</v>
      </c>
      <c r="M98" s="15">
        <f t="shared" ref="M98" si="29">G98/G94-1</f>
        <v>7.0605441696663052E-2</v>
      </c>
      <c r="N98" s="15">
        <f t="shared" ref="N98" si="30">H98/H94-1</f>
        <v>-2.6867429566841627E-2</v>
      </c>
      <c r="O98" s="16"/>
      <c r="P98" s="19">
        <f t="shared" si="6"/>
        <v>-2.5337707825562106E-2</v>
      </c>
      <c r="Q98" s="19">
        <f t="shared" si="7"/>
        <v>-2.6747638801964957E-2</v>
      </c>
      <c r="R98" s="19">
        <f t="shared" si="8"/>
        <v>-2.3021212196941754E-2</v>
      </c>
      <c r="S98" s="24"/>
      <c r="T98" s="21" t="s">
        <v>3</v>
      </c>
      <c r="V98" s="9">
        <f t="shared" si="9"/>
        <v>0.62074069022429623</v>
      </c>
      <c r="W98" s="17">
        <f t="shared" si="10"/>
        <v>-8.9925446097416373E-4</v>
      </c>
    </row>
    <row r="99" spans="1:25" ht="15" customHeight="1" x14ac:dyDescent="0.2">
      <c r="B99" s="12" t="s">
        <v>3</v>
      </c>
      <c r="C99" s="13">
        <v>854.65713700000003</v>
      </c>
      <c r="D99" s="13">
        <v>531.46841800000004</v>
      </c>
      <c r="E99" s="13">
        <v>323.18871899999999</v>
      </c>
      <c r="F99" s="14">
        <f t="shared" si="0"/>
        <v>3461.2296640000004</v>
      </c>
      <c r="G99" s="14">
        <f t="shared" si="1"/>
        <v>2146.4423029999998</v>
      </c>
      <c r="H99" s="14">
        <f t="shared" si="2"/>
        <v>1314.7873610000001</v>
      </c>
      <c r="I99" s="15">
        <f t="shared" si="3"/>
        <v>-1.4244894111466344E-2</v>
      </c>
      <c r="J99" s="15">
        <f t="shared" si="4"/>
        <v>1.6182615307080095E-2</v>
      </c>
      <c r="K99" s="15">
        <f t="shared" si="5"/>
        <v>-6.050538214323975E-2</v>
      </c>
      <c r="N99" s="16"/>
      <c r="O99" s="16"/>
      <c r="P99" s="15">
        <f t="shared" si="6"/>
        <v>-1.9130561008999236E-2</v>
      </c>
      <c r="Q99" s="15">
        <f t="shared" si="7"/>
        <v>-1.7377901130957274E-2</v>
      </c>
      <c r="R99" s="15">
        <f t="shared" si="8"/>
        <v>-2.1999171678220852E-2</v>
      </c>
      <c r="S99" s="3">
        <v>2018</v>
      </c>
      <c r="T99" s="12" t="s">
        <v>1</v>
      </c>
      <c r="V99" s="9">
        <f t="shared" si="9"/>
        <v>0.62184985649982349</v>
      </c>
      <c r="W99" s="17">
        <f t="shared" si="10"/>
        <v>1.1091662755272624E-3</v>
      </c>
    </row>
    <row r="100" spans="1:25" ht="15" customHeight="1" x14ac:dyDescent="0.2">
      <c r="A100" s="3">
        <v>2023</v>
      </c>
      <c r="B100" s="12" t="s">
        <v>112</v>
      </c>
      <c r="C100" s="13">
        <v>840.74105700000007</v>
      </c>
      <c r="D100" s="13">
        <v>522.62034000000006</v>
      </c>
      <c r="E100" s="13">
        <v>318.12071700000001</v>
      </c>
      <c r="F100" s="14">
        <f t="shared" si="0"/>
        <v>3460.7017210000004</v>
      </c>
      <c r="G100" s="14">
        <f t="shared" si="1"/>
        <v>2150.6884009999999</v>
      </c>
      <c r="H100" s="14">
        <f t="shared" si="2"/>
        <v>1310.01332</v>
      </c>
      <c r="I100" s="15">
        <f t="shared" si="3"/>
        <v>-6.2755551434789947E-4</v>
      </c>
      <c r="J100" s="15">
        <f t="shared" si="4"/>
        <v>8.1911824623417395E-3</v>
      </c>
      <c r="K100" s="15">
        <f t="shared" si="5"/>
        <v>-1.4785130082539233E-2</v>
      </c>
      <c r="N100" s="16"/>
      <c r="O100" s="16"/>
      <c r="P100" s="15">
        <f t="shared" si="6"/>
        <v>-1.628264645264399E-2</v>
      </c>
      <c r="Q100" s="15">
        <f t="shared" si="7"/>
        <v>-1.6648360843898646E-2</v>
      </c>
      <c r="R100" s="15">
        <f t="shared" si="8"/>
        <v>-1.5681246596976561E-2</v>
      </c>
      <c r="T100" s="12" t="s">
        <v>2</v>
      </c>
      <c r="V100" s="9">
        <f t="shared" si="9"/>
        <v>0.62161867277524907</v>
      </c>
      <c r="W100" s="17">
        <f t="shared" si="10"/>
        <v>-2.3118372457442415E-4</v>
      </c>
    </row>
    <row r="101" spans="1:25" ht="15" customHeight="1" x14ac:dyDescent="0.2">
      <c r="B101" s="12" t="s">
        <v>1</v>
      </c>
      <c r="C101" s="13">
        <v>856.45545900000002</v>
      </c>
      <c r="D101" s="13">
        <v>530.15151200000003</v>
      </c>
      <c r="E101" s="13">
        <v>326.30394699999999</v>
      </c>
      <c r="F101" s="14">
        <f t="shared" si="0"/>
        <v>3423.1797470000001</v>
      </c>
      <c r="G101" s="14">
        <f t="shared" si="1"/>
        <v>2125.1078309999998</v>
      </c>
      <c r="H101" s="14">
        <f t="shared" si="2"/>
        <v>1298.0719159999999</v>
      </c>
      <c r="I101" s="15">
        <f t="shared" si="3"/>
        <v>-4.1971947629689255E-2</v>
      </c>
      <c r="J101" s="15">
        <f t="shared" si="4"/>
        <v>-4.6030399950888534E-2</v>
      </c>
      <c r="K101" s="15">
        <f t="shared" si="5"/>
        <v>-3.5303970814960395E-2</v>
      </c>
      <c r="L101" s="15"/>
      <c r="N101" s="16"/>
      <c r="O101" s="16"/>
      <c r="P101" s="15">
        <f t="shared" si="6"/>
        <v>1.8691131911736658E-2</v>
      </c>
      <c r="Q101" s="15">
        <f t="shared" si="7"/>
        <v>1.441040737143906E-2</v>
      </c>
      <c r="R101" s="15">
        <f t="shared" si="8"/>
        <v>2.5723662630874777E-2</v>
      </c>
      <c r="T101" s="12" t="s">
        <v>2</v>
      </c>
      <c r="V101" s="9">
        <f t="shared" si="9"/>
        <v>0.61900651858650835</v>
      </c>
      <c r="W101" s="17">
        <f t="shared" si="10"/>
        <v>-2.6121541887407229E-3</v>
      </c>
    </row>
    <row r="102" spans="1:25" ht="15" customHeight="1" x14ac:dyDescent="0.2">
      <c r="B102" s="12" t="s">
        <v>2</v>
      </c>
      <c r="C102" s="13">
        <v>838.09157699999992</v>
      </c>
      <c r="D102" s="13">
        <v>516.071957</v>
      </c>
      <c r="E102" s="13">
        <v>322.01961999999997</v>
      </c>
      <c r="F102" s="18">
        <f t="shared" si="0"/>
        <v>3389.9452300000003</v>
      </c>
      <c r="G102" s="18">
        <f t="shared" si="1"/>
        <v>2100.3122270000003</v>
      </c>
      <c r="H102" s="18">
        <f t="shared" si="2"/>
        <v>1289.6330029999999</v>
      </c>
      <c r="I102" s="19">
        <f t="shared" si="3"/>
        <v>-3.8142455768115813E-2</v>
      </c>
      <c r="J102" s="19">
        <f t="shared" si="4"/>
        <v>-4.5844132256990799E-2</v>
      </c>
      <c r="K102" s="19">
        <f t="shared" si="5"/>
        <v>-2.5536980157204847E-2</v>
      </c>
      <c r="L102" s="15">
        <f>F102/F98-1</f>
        <v>-2.4077425224881654E-2</v>
      </c>
      <c r="M102" s="15">
        <f t="shared" ref="M102" si="31">G102/G98-1</f>
        <v>-1.7617804003611903E-2</v>
      </c>
      <c r="N102" s="15">
        <f t="shared" ref="N102" si="32">H102/H98-1</f>
        <v>-3.4417735528871396E-2</v>
      </c>
      <c r="O102" s="16"/>
      <c r="P102" s="19">
        <f t="shared" si="6"/>
        <v>-2.144172450186943E-2</v>
      </c>
      <c r="Q102" s="19">
        <f t="shared" si="7"/>
        <v>-2.6557606045269577E-2</v>
      </c>
      <c r="R102" s="19">
        <f t="shared" si="8"/>
        <v>-1.3129865695434062E-2</v>
      </c>
      <c r="S102" s="24"/>
      <c r="T102" s="21" t="s">
        <v>3</v>
      </c>
      <c r="V102" s="9">
        <f t="shared" si="9"/>
        <v>0.61577036586778633</v>
      </c>
      <c r="W102" s="17">
        <f t="shared" si="10"/>
        <v>-3.2361527187220185E-3</v>
      </c>
    </row>
    <row r="103" spans="1:25" ht="15" customHeight="1" x14ac:dyDescent="0.2">
      <c r="B103" s="12" t="s">
        <v>3</v>
      </c>
      <c r="C103" s="13">
        <v>831.70848799999999</v>
      </c>
      <c r="D103" s="13">
        <v>506.78093100000001</v>
      </c>
      <c r="E103" s="13">
        <v>324.92755699999998</v>
      </c>
      <c r="F103" s="14">
        <f t="shared" si="0"/>
        <v>3366.9965810000003</v>
      </c>
      <c r="G103" s="14">
        <f t="shared" si="1"/>
        <v>2075.6247400000002</v>
      </c>
      <c r="H103" s="14">
        <f t="shared" si="2"/>
        <v>1291.3718409999999</v>
      </c>
      <c r="I103" s="15">
        <f t="shared" si="3"/>
        <v>-2.6851292765838197E-2</v>
      </c>
      <c r="J103" s="15">
        <f t="shared" si="4"/>
        <v>-4.6451465720019569E-2</v>
      </c>
      <c r="K103" s="15">
        <f t="shared" si="5"/>
        <v>5.3802558622102481E-3</v>
      </c>
      <c r="L103" s="15"/>
      <c r="N103" s="16"/>
      <c r="P103" s="15">
        <f t="shared" si="6"/>
        <v>-7.6162190089639203E-3</v>
      </c>
      <c r="Q103" s="15">
        <f t="shared" si="7"/>
        <v>-1.8003353745493222E-2</v>
      </c>
      <c r="R103" s="15">
        <f t="shared" si="8"/>
        <v>9.0303100165138872E-3</v>
      </c>
      <c r="S103" s="3">
        <v>2019</v>
      </c>
      <c r="T103" s="12" t="s">
        <v>1</v>
      </c>
      <c r="V103" s="9">
        <f t="shared" si="9"/>
        <v>0.60932518822628634</v>
      </c>
      <c r="W103" s="17">
        <f t="shared" si="10"/>
        <v>-6.4451776414999884E-3</v>
      </c>
    </row>
    <row r="104" spans="1:25" ht="15" customHeight="1" x14ac:dyDescent="0.2">
      <c r="A104" s="3">
        <v>2024</v>
      </c>
      <c r="B104" s="12" t="s">
        <v>112</v>
      </c>
      <c r="C104" s="13">
        <v>808.34653600000001</v>
      </c>
      <c r="D104" s="13">
        <v>493.62701800000002</v>
      </c>
      <c r="E104" s="13">
        <v>314.71951799999999</v>
      </c>
      <c r="F104" s="14">
        <f t="shared" si="0"/>
        <v>3334.6020600000002</v>
      </c>
      <c r="G104" s="14">
        <f t="shared" si="1"/>
        <v>2046.6314179999999</v>
      </c>
      <c r="H104" s="14">
        <f t="shared" si="2"/>
        <v>1287.9706419999998</v>
      </c>
      <c r="I104" s="15">
        <f t="shared" si="3"/>
        <v>-3.8530913567600411E-2</v>
      </c>
      <c r="J104" s="15">
        <f t="shared" si="4"/>
        <v>-5.5476834292366051E-2</v>
      </c>
      <c r="K104" s="15">
        <f t="shared" si="5"/>
        <v>-1.0691535691465304E-2</v>
      </c>
      <c r="L104" s="15"/>
      <c r="N104" s="16"/>
      <c r="P104" s="15">
        <f t="shared" ref="P104:P105" si="33">C104/C103-1</f>
        <v>-2.8089110953019358E-2</v>
      </c>
      <c r="Q104" s="15">
        <f t="shared" ref="Q104:Q105" si="34">D104/D103-1</f>
        <v>-2.595581679453518E-2</v>
      </c>
      <c r="R104" s="15">
        <f t="shared" ref="R104:R105" si="35">E104/E103-1</f>
        <v>-3.141635352276384E-2</v>
      </c>
      <c r="T104" s="12" t="s">
        <v>2</v>
      </c>
      <c r="V104" s="9">
        <f t="shared" si="9"/>
        <v>0.610662625515352</v>
      </c>
      <c r="W104" s="17">
        <f t="shared" si="10"/>
        <v>1.3374372890656572E-3</v>
      </c>
    </row>
    <row r="105" spans="1:25" ht="15" customHeight="1" x14ac:dyDescent="0.2">
      <c r="B105" s="12" t="s">
        <v>1</v>
      </c>
      <c r="C105" s="13">
        <v>858.02244599999995</v>
      </c>
      <c r="D105" s="13">
        <v>529.34866699999998</v>
      </c>
      <c r="E105" s="13">
        <v>328.67377900000002</v>
      </c>
      <c r="F105" s="14">
        <f t="shared" ref="F105" si="36">SUM(C102:C105)</f>
        <v>3336.1690469999999</v>
      </c>
      <c r="G105" s="14">
        <f t="shared" ref="G105" si="37">SUM(D102:D105)</f>
        <v>2045.828573</v>
      </c>
      <c r="H105" s="14">
        <f t="shared" ref="H105" si="38">SUM(E102:E105)</f>
        <v>1290.3404740000001</v>
      </c>
      <c r="I105" s="15">
        <f t="shared" ref="I105" si="39">C105/C101-1</f>
        <v>1.8296187893174221E-3</v>
      </c>
      <c r="J105" s="15">
        <f t="shared" ref="J105" si="40">D105/D101-1</f>
        <v>-1.5143689715630959E-3</v>
      </c>
      <c r="K105" s="15">
        <f t="shared" ref="K105" si="41">E105/E101-1</f>
        <v>7.2626519592791094E-3</v>
      </c>
      <c r="L105" s="15"/>
      <c r="N105" s="16"/>
      <c r="P105" s="15">
        <f t="shared" si="33"/>
        <v>6.1453730284804386E-2</v>
      </c>
      <c r="Q105" s="15">
        <f t="shared" si="34"/>
        <v>7.2365668201735067E-2</v>
      </c>
      <c r="R105" s="15">
        <f t="shared" si="35"/>
        <v>4.4338721311844465E-2</v>
      </c>
      <c r="T105" s="12" t="s">
        <v>2</v>
      </c>
      <c r="V105" s="9">
        <f t="shared" si="9"/>
        <v>0.61694034866775505</v>
      </c>
      <c r="W105" s="17">
        <f t="shared" si="10"/>
        <v>6.2777231524030475E-3</v>
      </c>
    </row>
    <row r="106" spans="1:25" ht="15" customHeight="1" x14ac:dyDescent="0.2">
      <c r="B106" s="12" t="s">
        <v>2</v>
      </c>
      <c r="C106" s="25">
        <v>829.27777700000001</v>
      </c>
      <c r="D106" s="25">
        <v>513.12973399999998</v>
      </c>
      <c r="E106" s="25">
        <v>316.14804299999997</v>
      </c>
      <c r="F106" s="18">
        <f>SUM(C103:C106)</f>
        <v>3327.3552470000004</v>
      </c>
      <c r="G106" s="18">
        <f>SUM(D103:D106)</f>
        <v>2042.8863500000002</v>
      </c>
      <c r="H106" s="18">
        <f>SUM(E103:E106)</f>
        <v>1284.468897</v>
      </c>
      <c r="I106" s="19">
        <f t="shared" ref="I106:N106" si="42">C106/C102-1</f>
        <v>-1.0516511848919219E-2</v>
      </c>
      <c r="J106" s="188">
        <f t="shared" si="42"/>
        <v>-5.7011875187010785E-3</v>
      </c>
      <c r="K106" s="188">
        <f t="shared" si="42"/>
        <v>-1.823360017628739E-2</v>
      </c>
      <c r="L106" s="26">
        <f t="shared" si="42"/>
        <v>-1.8463420130242048E-2</v>
      </c>
      <c r="M106" s="188">
        <f t="shared" si="42"/>
        <v>-2.7341590579618158E-2</v>
      </c>
      <c r="N106" s="188">
        <f t="shared" si="42"/>
        <v>-4.0043221505552395E-3</v>
      </c>
      <c r="P106" s="19">
        <f>C106/C105-1</f>
        <v>-3.3501068805372403E-2</v>
      </c>
      <c r="Q106" s="19">
        <f>D106/D105-1</f>
        <v>-3.0639414078282745E-2</v>
      </c>
      <c r="R106" s="19">
        <f>E106/E105-1</f>
        <v>-3.8109933923265782E-2</v>
      </c>
      <c r="S106" s="24"/>
      <c r="T106" s="12" t="s">
        <v>3</v>
      </c>
      <c r="V106" s="9">
        <f t="shared" si="9"/>
        <v>0.6187670141798578</v>
      </c>
      <c r="W106" s="27">
        <f>V106-V105</f>
        <v>1.8266655121027542E-3</v>
      </c>
      <c r="X106" s="17"/>
      <c r="Y106" s="27">
        <f>V106-V102</f>
        <v>2.9966483120714704E-3</v>
      </c>
    </row>
    <row r="107" spans="1:25" ht="15" customHeight="1" x14ac:dyDescent="0.2">
      <c r="B107" s="28"/>
      <c r="C107" s="29">
        <f>C106/C105-1</f>
        <v>-3.3501068805372403E-2</v>
      </c>
      <c r="D107" s="30">
        <f>D106/D105-1</f>
        <v>-3.0639414078282745E-2</v>
      </c>
      <c r="E107" s="30">
        <f>E106/E105-1</f>
        <v>-3.8109933923265782E-2</v>
      </c>
      <c r="F107" s="11"/>
      <c r="G107" s="11"/>
      <c r="H107" s="11"/>
      <c r="I107" s="31"/>
      <c r="J107" s="23"/>
      <c r="K107" s="23"/>
      <c r="L107" s="28"/>
      <c r="M107" s="32"/>
      <c r="N107" s="33"/>
      <c r="O107" s="23"/>
      <c r="P107" s="28"/>
      <c r="Q107" s="15"/>
      <c r="R107" s="15"/>
    </row>
    <row r="108" spans="1:25" ht="15" customHeight="1" x14ac:dyDescent="0.2">
      <c r="B108" s="28"/>
      <c r="C108" s="30"/>
      <c r="D108" s="30"/>
      <c r="E108" s="30"/>
      <c r="F108" s="11"/>
      <c r="G108" s="11"/>
      <c r="H108" s="11"/>
      <c r="I108" s="23"/>
      <c r="J108" s="23"/>
      <c r="K108" s="23"/>
      <c r="L108" s="34"/>
      <c r="M108" s="32"/>
      <c r="N108" s="33"/>
      <c r="O108" s="23"/>
      <c r="P108" s="28"/>
      <c r="Q108" s="15"/>
      <c r="R108" s="15"/>
      <c r="V108" s="17">
        <f>MIN(V58:V106)</f>
        <v>0.58046688513812028</v>
      </c>
    </row>
    <row r="109" spans="1:25" ht="15" customHeight="1" x14ac:dyDescent="0.2">
      <c r="B109" s="28"/>
      <c r="C109" s="13">
        <f>MAX(C54:C106)</f>
        <v>909.86880399999995</v>
      </c>
      <c r="D109" s="13">
        <f>MAX(D54:D106)</f>
        <v>555.73208199999999</v>
      </c>
      <c r="E109" s="13">
        <f>MAX(E54:E106)</f>
        <v>364.07783499999999</v>
      </c>
      <c r="F109" s="11"/>
      <c r="G109" s="11"/>
      <c r="H109" s="11"/>
      <c r="I109" s="23"/>
      <c r="J109" s="23"/>
      <c r="K109" s="23"/>
      <c r="L109" s="28"/>
      <c r="M109" s="32"/>
      <c r="N109" s="33"/>
      <c r="O109" s="23"/>
      <c r="P109" s="28"/>
      <c r="Q109" s="15"/>
      <c r="R109" s="15"/>
    </row>
    <row r="110" spans="1:25" ht="15" customHeight="1" x14ac:dyDescent="0.2">
      <c r="B110" s="28"/>
      <c r="D110" s="6"/>
      <c r="E110" s="6"/>
      <c r="F110" s="11"/>
      <c r="G110" s="11"/>
      <c r="H110" s="11"/>
      <c r="I110" s="23"/>
      <c r="J110" s="23"/>
      <c r="K110" s="23"/>
      <c r="L110" s="28"/>
      <c r="M110" s="32"/>
      <c r="N110" s="33"/>
      <c r="O110" s="23"/>
      <c r="P110" s="28"/>
      <c r="Q110" s="15"/>
      <c r="R110" s="15"/>
    </row>
    <row r="111" spans="1:25" ht="15" customHeight="1" x14ac:dyDescent="0.2">
      <c r="B111" s="28"/>
      <c r="C111" s="30"/>
      <c r="D111" s="30"/>
      <c r="E111" s="30"/>
      <c r="F111" s="11"/>
      <c r="G111" s="11"/>
      <c r="H111" s="11"/>
      <c r="I111" s="23"/>
      <c r="J111" s="23"/>
      <c r="K111" s="23"/>
      <c r="L111" s="28"/>
      <c r="M111" s="32"/>
      <c r="N111" s="33"/>
      <c r="O111" s="23"/>
      <c r="P111" s="28"/>
      <c r="Q111" s="15"/>
      <c r="R111" s="15"/>
    </row>
    <row r="112" spans="1:25" ht="15" customHeight="1" x14ac:dyDescent="0.2">
      <c r="B112" s="28"/>
      <c r="F112" s="11"/>
      <c r="G112" s="11"/>
      <c r="H112" s="11"/>
      <c r="I112" s="23"/>
      <c r="J112" s="23"/>
      <c r="K112" s="23"/>
      <c r="L112" s="28"/>
      <c r="M112" s="32"/>
      <c r="N112" s="33"/>
      <c r="O112" s="23"/>
      <c r="P112" s="28"/>
      <c r="Q112" s="15"/>
      <c r="R112" s="15"/>
      <c r="W112" s="32"/>
    </row>
    <row r="113" spans="2:18" ht="15" customHeight="1" x14ac:dyDescent="0.2">
      <c r="B113" s="28"/>
      <c r="C113" s="32"/>
      <c r="D113" s="32"/>
      <c r="E113" s="32"/>
      <c r="F113" s="11"/>
      <c r="G113" s="11"/>
      <c r="H113" s="11"/>
      <c r="I113" s="23"/>
      <c r="J113" s="23"/>
      <c r="K113" s="23"/>
      <c r="L113" s="28"/>
      <c r="M113" s="32"/>
      <c r="N113" s="33"/>
      <c r="O113" s="23"/>
      <c r="P113" s="28"/>
      <c r="Q113" s="15"/>
      <c r="R113" s="15"/>
    </row>
    <row r="114" spans="2:18" ht="15" customHeight="1" x14ac:dyDescent="0.2">
      <c r="B114" s="28"/>
      <c r="C114" s="32"/>
      <c r="D114" s="32"/>
      <c r="E114" s="32"/>
      <c r="F114" s="11"/>
      <c r="G114" s="11"/>
      <c r="H114" s="11"/>
      <c r="I114" s="23"/>
      <c r="J114" s="23"/>
      <c r="K114" s="23"/>
      <c r="L114" s="28"/>
      <c r="M114" s="32"/>
      <c r="N114" s="33"/>
      <c r="O114" s="23"/>
      <c r="P114" s="28"/>
      <c r="Q114" s="15"/>
      <c r="R114" s="15"/>
    </row>
    <row r="116" spans="2:18" x14ac:dyDescent="0.2">
      <c r="B116" s="32"/>
    </row>
    <row r="117" spans="2:18" ht="8.25" customHeight="1" x14ac:dyDescent="0.2"/>
    <row r="118" spans="2:18" ht="8.25" customHeight="1" x14ac:dyDescent="0.2"/>
    <row r="119" spans="2:18" ht="8.25" customHeight="1" x14ac:dyDescent="0.2"/>
    <row r="120" spans="2:18" ht="8.25" customHeight="1" x14ac:dyDescent="0.2"/>
    <row r="121" spans="2:18" ht="8.25" customHeight="1" x14ac:dyDescent="0.2"/>
    <row r="122" spans="2:18" ht="8.25" customHeight="1" x14ac:dyDescent="0.2"/>
    <row r="123" spans="2:18" ht="8.25" customHeight="1" x14ac:dyDescent="0.2"/>
    <row r="124" spans="2:18" ht="8.25" customHeight="1" x14ac:dyDescent="0.2"/>
    <row r="125" spans="2:18" ht="8.25" customHeight="1" x14ac:dyDescent="0.2"/>
    <row r="126" spans="2:18" ht="8.25" customHeight="1" x14ac:dyDescent="0.2"/>
    <row r="127" spans="2:18" ht="8.25" customHeight="1" x14ac:dyDescent="0.2"/>
    <row r="128" spans="2:18" ht="8.25" customHeight="1" x14ac:dyDescent="0.2"/>
    <row r="129" ht="8.25" customHeight="1" x14ac:dyDescent="0.2"/>
    <row r="130" ht="8.25" customHeight="1" x14ac:dyDescent="0.2"/>
    <row r="131" ht="8.25" customHeight="1" x14ac:dyDescent="0.2"/>
    <row r="132" ht="8.25" customHeight="1" x14ac:dyDescent="0.2"/>
    <row r="133" ht="8.25" customHeight="1" x14ac:dyDescent="0.2"/>
    <row r="134" ht="8.25" customHeight="1" x14ac:dyDescent="0.2"/>
    <row r="135" ht="8.25" customHeight="1" x14ac:dyDescent="0.2"/>
    <row r="136" ht="8.25" customHeight="1" x14ac:dyDescent="0.2"/>
    <row r="137" ht="8.25" customHeight="1" x14ac:dyDescent="0.2"/>
    <row r="138" ht="8.25" customHeight="1" x14ac:dyDescent="0.2"/>
    <row r="139" ht="8.25" customHeight="1" x14ac:dyDescent="0.2"/>
    <row r="140" ht="8.2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</sheetData>
  <phoneticPr fontId="24" type="noConversion"/>
  <conditionalFormatting sqref="C54:C106">
    <cfRule type="cellIs" dxfId="7" priority="19" operator="equal">
      <formula>$C$109</formula>
    </cfRule>
  </conditionalFormatting>
  <conditionalFormatting sqref="D54:D106">
    <cfRule type="cellIs" dxfId="6" priority="20" operator="equal">
      <formula>$D$109</formula>
    </cfRule>
  </conditionalFormatting>
  <conditionalFormatting sqref="E54:E106">
    <cfRule type="cellIs" dxfId="5" priority="21" operator="equal">
      <formula>$E$109</formula>
    </cfRule>
  </conditionalFormatting>
  <conditionalFormatting sqref="F54:H54 F55:F106">
    <cfRule type="cellIs" dxfId="4" priority="16" operator="equal">
      <formula>$F$53</formula>
    </cfRule>
  </conditionalFormatting>
  <conditionalFormatting sqref="G55:G106">
    <cfRule type="cellIs" dxfId="3" priority="17" operator="equal">
      <formula>$G$53</formula>
    </cfRule>
  </conditionalFormatting>
  <conditionalFormatting sqref="H55:H106">
    <cfRule type="cellIs" dxfId="2" priority="18" operator="equal">
      <formula>$H$53</formula>
    </cfRule>
  </conditionalFormatting>
  <conditionalFormatting sqref="V54:V106">
    <cfRule type="cellIs" dxfId="1" priority="22" operator="equal">
      <formula>$V$108</formula>
    </cfRule>
    <cfRule type="cellIs" dxfId="0" priority="23" operator="equal">
      <formula>$V$52</formula>
    </cfRule>
  </conditionalFormatting>
  <printOptions horizontalCentered="1" verticalCentered="1"/>
  <pageMargins left="0.11811023622047245" right="7.874015748031496E-2" top="0.15748031496062992" bottom="0.15748031496062992" header="0.27559055118110237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6.5703125" style="3" customWidth="1"/>
    <col min="2" max="14" width="10" style="3" customWidth="1"/>
    <col min="15" max="15" width="16.5703125" style="3" bestFit="1" customWidth="1"/>
    <col min="16" max="18" width="9.140625" style="3"/>
    <col min="19" max="19" width="4.5703125" style="3" customWidth="1"/>
    <col min="20" max="16384" width="9.140625" style="3"/>
  </cols>
  <sheetData>
    <row r="1" spans="1:15" ht="20.25" x14ac:dyDescent="0.3">
      <c r="A1" s="4" t="s">
        <v>135</v>
      </c>
      <c r="O1" s="163"/>
    </row>
    <row r="2" spans="1:15" ht="14.1" customHeight="1" x14ac:dyDescent="0.2">
      <c r="A2" s="160" t="s">
        <v>76</v>
      </c>
      <c r="C2" s="35"/>
      <c r="D2" s="35"/>
      <c r="E2" s="35"/>
      <c r="G2" s="35"/>
      <c r="H2" s="35"/>
      <c r="I2" s="35"/>
      <c r="J2" s="36"/>
    </row>
    <row r="3" spans="1:15" ht="13.7" customHeight="1" x14ac:dyDescent="0.2"/>
    <row r="4" spans="1:15" ht="15" customHeight="1" x14ac:dyDescent="0.2"/>
    <row r="5" spans="1:15" ht="15" customHeight="1" x14ac:dyDescent="0.2">
      <c r="F5" s="16"/>
      <c r="G5" s="16"/>
      <c r="H5" s="37"/>
    </row>
    <row r="6" spans="1:15" ht="15" customHeight="1" x14ac:dyDescent="0.2">
      <c r="F6" s="16"/>
      <c r="G6" s="16"/>
      <c r="H6" s="37"/>
    </row>
    <row r="7" spans="1:15" ht="15" customHeight="1" x14ac:dyDescent="0.2">
      <c r="D7" s="15"/>
      <c r="F7" s="16"/>
      <c r="G7" s="16"/>
      <c r="H7" s="37"/>
    </row>
    <row r="8" spans="1:15" ht="15" customHeight="1" x14ac:dyDescent="0.2">
      <c r="D8" s="15"/>
      <c r="F8" s="16"/>
      <c r="G8" s="16"/>
      <c r="H8" s="37"/>
    </row>
    <row r="9" spans="1:15" ht="15" customHeight="1" x14ac:dyDescent="0.2">
      <c r="D9" s="15"/>
      <c r="F9" s="16"/>
      <c r="G9" s="16"/>
      <c r="H9" s="37"/>
    </row>
    <row r="10" spans="1:15" ht="15" customHeight="1" x14ac:dyDescent="0.2">
      <c r="F10" s="16"/>
      <c r="G10" s="16"/>
      <c r="H10" s="37"/>
    </row>
    <row r="11" spans="1:15" ht="15" customHeight="1" x14ac:dyDescent="0.2">
      <c r="A11" s="22"/>
      <c r="F11" s="16"/>
      <c r="G11" s="16"/>
      <c r="H11" s="37"/>
    </row>
    <row r="12" spans="1:15" ht="15" customHeight="1" x14ac:dyDescent="0.2">
      <c r="A12" s="3">
        <v>2012</v>
      </c>
      <c r="B12" s="12" t="s">
        <v>2</v>
      </c>
      <c r="C12" s="161">
        <v>-1.1328843794252919</v>
      </c>
      <c r="D12" s="15"/>
      <c r="F12" s="16"/>
      <c r="G12" s="16"/>
      <c r="H12" s="37"/>
    </row>
    <row r="13" spans="1:15" ht="15" customHeight="1" x14ac:dyDescent="0.2">
      <c r="B13" s="12" t="s">
        <v>3</v>
      </c>
      <c r="C13" s="161">
        <v>-1.7851408138862879</v>
      </c>
      <c r="F13" s="16"/>
      <c r="G13" s="16"/>
      <c r="H13" s="37"/>
    </row>
    <row r="14" spans="1:15" ht="15" customHeight="1" x14ac:dyDescent="0.2">
      <c r="A14" s="3">
        <v>2013</v>
      </c>
      <c r="B14" s="12" t="s">
        <v>112</v>
      </c>
      <c r="C14" s="161">
        <v>-0.99845227139926385</v>
      </c>
      <c r="F14" s="16"/>
      <c r="G14" s="16"/>
      <c r="H14" s="37"/>
    </row>
    <row r="15" spans="1:15" ht="15" customHeight="1" x14ac:dyDescent="0.2">
      <c r="B15" s="12" t="s">
        <v>1</v>
      </c>
      <c r="C15" s="161">
        <v>3.8316081548539493E-2</v>
      </c>
      <c r="F15" s="16"/>
      <c r="G15" s="16"/>
      <c r="H15" s="37"/>
    </row>
    <row r="16" spans="1:15" ht="15" customHeight="1" x14ac:dyDescent="0.2">
      <c r="B16" s="12" t="s">
        <v>2</v>
      </c>
      <c r="C16" s="161">
        <v>0.24298850459862908</v>
      </c>
      <c r="D16" s="15">
        <f>'Figure 1'!L62</f>
        <v>-6.2403074098719147E-3</v>
      </c>
      <c r="F16" s="16"/>
      <c r="G16" s="16"/>
      <c r="H16" s="37"/>
    </row>
    <row r="17" spans="1:8" ht="15" customHeight="1" x14ac:dyDescent="0.2">
      <c r="B17" s="12" t="s">
        <v>3</v>
      </c>
      <c r="C17" s="161">
        <v>0.64588497487081398</v>
      </c>
      <c r="F17" s="16"/>
      <c r="G17" s="16"/>
      <c r="H17" s="37"/>
    </row>
    <row r="18" spans="1:8" ht="15" customHeight="1" x14ac:dyDescent="0.2">
      <c r="A18" s="3">
        <v>2014</v>
      </c>
      <c r="B18" s="12" t="s">
        <v>112</v>
      </c>
      <c r="C18" s="161">
        <v>0.77860062124583962</v>
      </c>
      <c r="F18" s="16"/>
      <c r="G18" s="16"/>
      <c r="H18" s="37"/>
    </row>
    <row r="19" spans="1:8" ht="15" customHeight="1" x14ac:dyDescent="0.2">
      <c r="B19" s="12" t="s">
        <v>1</v>
      </c>
      <c r="C19" s="161">
        <v>1.1677919295947303</v>
      </c>
      <c r="D19" s="15"/>
      <c r="F19" s="16"/>
      <c r="G19" s="16"/>
      <c r="H19" s="37"/>
    </row>
    <row r="20" spans="1:8" ht="15" customHeight="1" x14ac:dyDescent="0.2">
      <c r="B20" s="12" t="s">
        <v>2</v>
      </c>
      <c r="C20" s="161">
        <v>2.2457878463084446</v>
      </c>
      <c r="D20" s="15">
        <f>'Figure 1'!L66</f>
        <v>1.2132222046108865E-2</v>
      </c>
      <c r="F20" s="16"/>
      <c r="G20" s="16"/>
      <c r="H20" s="37"/>
    </row>
    <row r="21" spans="1:8" ht="15" customHeight="1" x14ac:dyDescent="0.2">
      <c r="B21" s="12" t="s">
        <v>3</v>
      </c>
      <c r="C21" s="161">
        <v>4.1310706692046617</v>
      </c>
      <c r="F21" s="16"/>
      <c r="G21" s="16"/>
      <c r="H21" s="37"/>
    </row>
    <row r="22" spans="1:8" ht="15" customHeight="1" x14ac:dyDescent="0.2">
      <c r="A22" s="3">
        <v>2015</v>
      </c>
      <c r="B22" s="12" t="s">
        <v>112</v>
      </c>
      <c r="C22" s="161">
        <v>3.256352651998573</v>
      </c>
      <c r="F22" s="16"/>
      <c r="G22" s="16"/>
      <c r="H22" s="37"/>
    </row>
    <row r="23" spans="1:8" ht="15" customHeight="1" x14ac:dyDescent="0.2">
      <c r="B23" s="12" t="s">
        <v>1</v>
      </c>
      <c r="C23" s="161">
        <v>2.6923968534738441</v>
      </c>
      <c r="F23" s="16"/>
      <c r="G23" s="16"/>
      <c r="H23" s="37"/>
    </row>
    <row r="24" spans="1:8" ht="15" customHeight="1" x14ac:dyDescent="0.2">
      <c r="B24" s="12" t="s">
        <v>2</v>
      </c>
      <c r="C24" s="161">
        <v>1.4174686694806926</v>
      </c>
      <c r="D24" s="15">
        <f>'Figure 1'!L70</f>
        <v>2.8612182309347034E-2</v>
      </c>
      <c r="F24" s="16"/>
      <c r="G24" s="16"/>
    </row>
    <row r="25" spans="1:8" ht="15" customHeight="1" x14ac:dyDescent="0.2">
      <c r="B25" s="12" t="s">
        <v>3</v>
      </c>
      <c r="C25" s="161">
        <v>0.12077419549847423</v>
      </c>
      <c r="F25" s="16"/>
      <c r="G25" s="16"/>
    </row>
    <row r="26" spans="1:8" ht="15" customHeight="1" x14ac:dyDescent="0.2">
      <c r="A26" s="3">
        <v>2016</v>
      </c>
      <c r="B26" s="12" t="s">
        <v>112</v>
      </c>
      <c r="C26" s="161">
        <v>-0.14076646405405402</v>
      </c>
      <c r="F26" s="16"/>
      <c r="G26" s="16"/>
    </row>
    <row r="27" spans="1:8" ht="15" customHeight="1" x14ac:dyDescent="0.2">
      <c r="B27" s="12" t="s">
        <v>1</v>
      </c>
      <c r="C27" s="161">
        <v>6.7768367101339599E-2</v>
      </c>
      <c r="F27" s="16"/>
      <c r="G27" s="16"/>
    </row>
    <row r="28" spans="1:8" ht="15" customHeight="1" x14ac:dyDescent="0.2">
      <c r="B28" s="12" t="s">
        <v>2</v>
      </c>
      <c r="C28" s="161">
        <v>1.8065213310102912</v>
      </c>
      <c r="D28" s="15">
        <f>'Figure 1'!L74</f>
        <v>4.6416472129637842E-3</v>
      </c>
      <c r="F28" s="16"/>
      <c r="G28" s="16"/>
    </row>
    <row r="29" spans="1:8" ht="15" customHeight="1" x14ac:dyDescent="0.2">
      <c r="B29" s="12" t="s">
        <v>3</v>
      </c>
      <c r="C29" s="161">
        <v>2.0923571160801346</v>
      </c>
      <c r="F29" s="16"/>
      <c r="G29" s="16"/>
    </row>
    <row r="30" spans="1:8" ht="15" customHeight="1" x14ac:dyDescent="0.2">
      <c r="A30" s="3">
        <v>2017</v>
      </c>
      <c r="B30" s="12" t="s">
        <v>112</v>
      </c>
      <c r="C30" s="161">
        <v>2.6091879057690504</v>
      </c>
      <c r="F30" s="16"/>
      <c r="G30" s="16"/>
    </row>
    <row r="31" spans="1:8" ht="15" customHeight="1" x14ac:dyDescent="0.2">
      <c r="B31" s="12" t="s">
        <v>1</v>
      </c>
      <c r="C31" s="161">
        <v>2.5569899917984751</v>
      </c>
      <c r="F31" s="16"/>
      <c r="G31" s="16"/>
    </row>
    <row r="32" spans="1:8" ht="15" customHeight="1" x14ac:dyDescent="0.2">
      <c r="B32" s="12" t="s">
        <v>2</v>
      </c>
      <c r="C32" s="161">
        <v>3.7156460853876583</v>
      </c>
      <c r="D32" s="15">
        <f>'Figure 1'!L78</f>
        <v>2.7484931754347963E-2</v>
      </c>
      <c r="F32" s="16"/>
      <c r="G32" s="16"/>
    </row>
    <row r="33" spans="1:7" ht="15" customHeight="1" x14ac:dyDescent="0.2">
      <c r="B33" s="12" t="s">
        <v>3</v>
      </c>
      <c r="C33" s="161">
        <v>3.8476326252772086</v>
      </c>
      <c r="F33" s="16"/>
      <c r="G33" s="16"/>
    </row>
    <row r="34" spans="1:7" ht="15" customHeight="1" x14ac:dyDescent="0.2">
      <c r="A34" s="3">
        <v>2018</v>
      </c>
      <c r="B34" s="12" t="s">
        <v>112</v>
      </c>
      <c r="C34" s="161">
        <v>2.5292717631894002</v>
      </c>
      <c r="F34" s="16"/>
      <c r="G34" s="16"/>
    </row>
    <row r="35" spans="1:7" ht="15" customHeight="1" x14ac:dyDescent="0.2">
      <c r="B35" s="12" t="s">
        <v>1</v>
      </c>
      <c r="C35" s="161">
        <v>3.6821846996519358</v>
      </c>
      <c r="F35" s="16"/>
      <c r="G35" s="16"/>
    </row>
    <row r="36" spans="1:7" ht="15" customHeight="1" x14ac:dyDescent="0.2">
      <c r="B36" s="12" t="s">
        <v>2</v>
      </c>
      <c r="C36" s="161">
        <v>2.7683877869400408</v>
      </c>
      <c r="D36" s="15">
        <f>'Figure 1'!L82</f>
        <v>3.2055145684776187E-2</v>
      </c>
      <c r="F36" s="16"/>
      <c r="G36" s="16"/>
    </row>
    <row r="37" spans="1:7" ht="15" customHeight="1" x14ac:dyDescent="0.2">
      <c r="B37" s="12" t="s">
        <v>3</v>
      </c>
      <c r="C37" s="161">
        <v>3.4326541461126903</v>
      </c>
      <c r="F37" s="16"/>
      <c r="G37" s="16"/>
    </row>
    <row r="38" spans="1:7" ht="15" customHeight="1" x14ac:dyDescent="0.2">
      <c r="A38" s="3">
        <v>2019</v>
      </c>
      <c r="B38" s="12" t="s">
        <v>112</v>
      </c>
      <c r="C38" s="161">
        <v>2.9561942114385564</v>
      </c>
      <c r="F38" s="16"/>
      <c r="G38" s="16"/>
    </row>
    <row r="39" spans="1:7" ht="15" customHeight="1" x14ac:dyDescent="0.2">
      <c r="B39" s="12" t="s">
        <v>1</v>
      </c>
      <c r="C39" s="161">
        <v>2.862376637148456</v>
      </c>
      <c r="F39" s="16"/>
      <c r="G39" s="16"/>
    </row>
    <row r="40" spans="1:7" ht="15" customHeight="1" x14ac:dyDescent="0.2">
      <c r="B40" s="12" t="s">
        <v>2</v>
      </c>
      <c r="C40" s="161">
        <v>-1.6445924974062276</v>
      </c>
      <c r="D40" s="15">
        <f>'Figure 1'!L86</f>
        <v>1.878233088201231E-2</v>
      </c>
      <c r="F40" s="16"/>
      <c r="G40" s="16"/>
    </row>
    <row r="41" spans="1:7" ht="15" customHeight="1" x14ac:dyDescent="0.2">
      <c r="B41" s="12" t="s">
        <v>3</v>
      </c>
      <c r="C41" s="161">
        <v>-3.2404140166428674</v>
      </c>
      <c r="F41" s="16"/>
      <c r="G41" s="16"/>
    </row>
    <row r="42" spans="1:7" ht="15" customHeight="1" x14ac:dyDescent="0.2">
      <c r="A42" s="3">
        <v>2020</v>
      </c>
      <c r="B42" s="12" t="s">
        <v>112</v>
      </c>
      <c r="C42" s="161">
        <v>-4.5078036095051903</v>
      </c>
      <c r="F42" s="28" t="str">
        <f>'Figure 1'!B48</f>
        <v>Note: break in time series from 2015Q1 due to methodological improvement in the data reported by the Netherlands.</v>
      </c>
      <c r="G42" s="16"/>
    </row>
    <row r="43" spans="1:7" ht="15" customHeight="1" x14ac:dyDescent="0.2">
      <c r="B43" s="12" t="s">
        <v>1</v>
      </c>
      <c r="C43" s="161">
        <v>-12.964924886027839</v>
      </c>
      <c r="F43" s="3" t="s">
        <v>95</v>
      </c>
      <c r="G43" s="16"/>
    </row>
    <row r="44" spans="1:7" ht="15" customHeight="1" x14ac:dyDescent="0.2">
      <c r="B44" s="12" t="s">
        <v>2</v>
      </c>
      <c r="C44" s="161">
        <v>-8.2502494170649694</v>
      </c>
      <c r="D44" s="15">
        <f>'Figure 1'!L90</f>
        <v>-7.2731681128091918E-2</v>
      </c>
      <c r="F44" s="16"/>
      <c r="G44" s="16"/>
    </row>
    <row r="45" spans="1:7" ht="15" customHeight="1" x14ac:dyDescent="0.2">
      <c r="B45" s="12" t="s">
        <v>3</v>
      </c>
      <c r="C45" s="161">
        <v>-3.7433019912654464</v>
      </c>
      <c r="F45" s="16"/>
      <c r="G45" s="16"/>
    </row>
    <row r="46" spans="1:7" ht="15" customHeight="1" x14ac:dyDescent="0.2">
      <c r="A46" s="3">
        <v>2021</v>
      </c>
      <c r="B46" s="12" t="s">
        <v>112</v>
      </c>
      <c r="C46" s="161">
        <v>-2.0688508957801277</v>
      </c>
      <c r="F46" s="16"/>
      <c r="G46" s="16"/>
    </row>
    <row r="47" spans="1:7" ht="15" customHeight="1" x14ac:dyDescent="0.2">
      <c r="B47" s="12" t="s">
        <v>1</v>
      </c>
      <c r="C47" s="161">
        <v>7.4988900467817032</v>
      </c>
      <c r="F47" s="16"/>
      <c r="G47" s="16"/>
    </row>
    <row r="48" spans="1:7" ht="15" customHeight="1" x14ac:dyDescent="0.2">
      <c r="B48" s="12" t="s">
        <v>2</v>
      </c>
      <c r="C48" s="161">
        <v>7.6771821954269681</v>
      </c>
      <c r="D48" s="15">
        <f>'Figure 1'!L94</f>
        <v>2.1611559538579073E-2</v>
      </c>
      <c r="F48" s="16"/>
      <c r="G48" s="16"/>
    </row>
    <row r="49" spans="1:12" ht="15" customHeight="1" x14ac:dyDescent="0.2">
      <c r="B49" s="12" t="s">
        <v>3</v>
      </c>
      <c r="C49" s="161">
        <v>4.1444148360974209</v>
      </c>
      <c r="F49" s="16"/>
      <c r="G49" s="16"/>
    </row>
    <row r="50" spans="1:12" ht="15" customHeight="1" x14ac:dyDescent="0.2">
      <c r="A50" s="3">
        <v>2022</v>
      </c>
      <c r="B50" s="12" t="s">
        <v>112</v>
      </c>
      <c r="C50" s="161">
        <v>2.4215716052037095</v>
      </c>
      <c r="F50" s="16"/>
      <c r="G50" s="16"/>
    </row>
    <row r="51" spans="1:12" ht="15" customHeight="1" x14ac:dyDescent="0.2">
      <c r="B51" s="12" t="s">
        <v>1</v>
      </c>
      <c r="C51" s="161">
        <v>5.0145540337142469</v>
      </c>
      <c r="F51" s="16"/>
      <c r="G51" s="16"/>
    </row>
    <row r="52" spans="1:12" ht="15" customHeight="1" x14ac:dyDescent="0.2">
      <c r="B52" s="12" t="s">
        <v>2</v>
      </c>
      <c r="C52" s="161">
        <v>0.81474630949851523</v>
      </c>
      <c r="D52" s="15">
        <f>'Figure 1'!L98</f>
        <v>3.0901954334913162E-2</v>
      </c>
      <c r="F52" s="16"/>
      <c r="G52" s="16"/>
    </row>
    <row r="53" spans="1:12" ht="15" customHeight="1" x14ac:dyDescent="0.2">
      <c r="B53" s="12" t="s">
        <v>3</v>
      </c>
      <c r="C53" s="161">
        <v>-1.4244894111466344</v>
      </c>
      <c r="F53" s="16"/>
      <c r="G53" s="16"/>
    </row>
    <row r="54" spans="1:12" ht="15" customHeight="1" x14ac:dyDescent="0.2">
      <c r="A54" s="3">
        <v>2023</v>
      </c>
      <c r="B54" s="12" t="s">
        <v>112</v>
      </c>
      <c r="C54" s="161">
        <v>-6.2755551434789947E-2</v>
      </c>
      <c r="F54" s="16"/>
      <c r="G54" s="16"/>
    </row>
    <row r="55" spans="1:12" ht="15" customHeight="1" x14ac:dyDescent="0.2">
      <c r="B55" s="12" t="s">
        <v>1</v>
      </c>
      <c r="C55" s="161">
        <v>-4.197194762968925</v>
      </c>
      <c r="D55" s="15"/>
      <c r="F55" s="16"/>
      <c r="G55" s="16"/>
    </row>
    <row r="56" spans="1:12" ht="15" customHeight="1" x14ac:dyDescent="0.2">
      <c r="B56" s="12" t="s">
        <v>2</v>
      </c>
      <c r="C56" s="161">
        <v>-3.8142455768115813</v>
      </c>
      <c r="D56" s="15">
        <f>'Figure 1'!L102</f>
        <v>-2.4077425224881654E-2</v>
      </c>
      <c r="F56" s="16"/>
      <c r="G56" s="16"/>
    </row>
    <row r="57" spans="1:12" ht="15" customHeight="1" x14ac:dyDescent="0.2">
      <c r="B57" s="12" t="s">
        <v>3</v>
      </c>
      <c r="C57" s="161">
        <v>-2.6851292765838197</v>
      </c>
      <c r="D57" s="15"/>
      <c r="F57" s="16"/>
    </row>
    <row r="58" spans="1:12" ht="15" customHeight="1" x14ac:dyDescent="0.2">
      <c r="A58" s="3">
        <v>2024</v>
      </c>
      <c r="B58" s="12" t="s">
        <v>112</v>
      </c>
      <c r="C58" s="161">
        <v>-3.8530913567600411</v>
      </c>
      <c r="D58" s="15"/>
      <c r="F58" s="16"/>
    </row>
    <row r="59" spans="1:12" ht="15" customHeight="1" x14ac:dyDescent="0.2">
      <c r="B59" s="12" t="s">
        <v>1</v>
      </c>
      <c r="C59" s="161">
        <v>0.18296187893174221</v>
      </c>
      <c r="D59" s="15"/>
      <c r="F59" s="16"/>
    </row>
    <row r="60" spans="1:12" ht="15" customHeight="1" x14ac:dyDescent="0.2">
      <c r="B60" s="12" t="s">
        <v>2</v>
      </c>
      <c r="C60" s="161">
        <v>-1.0516511848919219</v>
      </c>
      <c r="D60" s="15">
        <f>'Figure 1'!L106</f>
        <v>-1.8463420130242048E-2</v>
      </c>
      <c r="F60" s="16"/>
    </row>
    <row r="61" spans="1:12" ht="15" customHeight="1" x14ac:dyDescent="0.2">
      <c r="B61" s="28"/>
      <c r="C61" s="162">
        <f>C60/100</f>
        <v>-1.0516511848919219E-2</v>
      </c>
      <c r="D61" s="11"/>
      <c r="E61" s="23"/>
      <c r="F61" s="28"/>
      <c r="G61" s="32"/>
      <c r="H61" s="33"/>
      <c r="I61" s="23"/>
      <c r="J61" s="28"/>
      <c r="K61" s="15"/>
      <c r="L61" s="15"/>
    </row>
    <row r="62" spans="1:12" ht="15" customHeight="1" x14ac:dyDescent="0.2">
      <c r="B62" s="28"/>
      <c r="C62" s="30"/>
      <c r="D62" s="11"/>
      <c r="E62" s="23"/>
      <c r="F62" s="28"/>
      <c r="G62" s="32"/>
      <c r="H62" s="33"/>
      <c r="I62" s="23"/>
      <c r="J62" s="28"/>
      <c r="K62" s="15"/>
      <c r="L62" s="15"/>
    </row>
  </sheetData>
  <printOptions horizontalCentered="1" verticalCentered="1"/>
  <pageMargins left="0.11811023622047245" right="7.874015748031496E-2" top="0.15748031496062992" bottom="0.15748031496062992" header="0.27559055118110237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"/>
  <sheetViews>
    <sheetView showGridLines="0" zoomScaleNormal="100" workbookViewId="0">
      <selection activeCell="R16" sqref="R16"/>
    </sheetView>
  </sheetViews>
  <sheetFormatPr defaultColWidth="9.140625" defaultRowHeight="12.75" x14ac:dyDescent="0.2"/>
  <cols>
    <col min="1" max="1" width="9.140625" style="3"/>
    <col min="2" max="3" width="6.85546875" style="3" bestFit="1" customWidth="1"/>
    <col min="4" max="4" width="31.7109375" style="3" bestFit="1" customWidth="1"/>
    <col min="5" max="13" width="8.42578125" style="3" bestFit="1" customWidth="1"/>
    <col min="14" max="14" width="3" style="3" bestFit="1" customWidth="1"/>
    <col min="15" max="15" width="17.42578125" style="3" bestFit="1" customWidth="1"/>
    <col min="16" max="16384" width="9.140625" style="3"/>
  </cols>
  <sheetData>
    <row r="1" spans="1:19" ht="15.75" x14ac:dyDescent="0.25">
      <c r="A1" s="4" t="s">
        <v>136</v>
      </c>
      <c r="B1" s="38"/>
      <c r="C1" s="171"/>
      <c r="D1" s="171"/>
      <c r="E1" s="171"/>
      <c r="F1" s="171"/>
      <c r="G1" s="171"/>
      <c r="H1" s="171"/>
      <c r="I1" s="171"/>
      <c r="K1" s="40"/>
    </row>
    <row r="2" spans="1:19" ht="15.75" customHeight="1" x14ac:dyDescent="0.2">
      <c r="A2" s="160" t="s">
        <v>70</v>
      </c>
      <c r="C2" s="42"/>
      <c r="D2" s="42"/>
      <c r="E2" s="42"/>
      <c r="F2" s="42"/>
      <c r="G2" s="42"/>
      <c r="H2" s="42"/>
      <c r="I2" s="42"/>
      <c r="J2" s="42"/>
    </row>
    <row r="3" spans="1:19" x14ac:dyDescent="0.2">
      <c r="A3" s="41"/>
      <c r="C3" s="43"/>
      <c r="D3" s="43"/>
      <c r="E3" s="43"/>
      <c r="F3" s="43"/>
      <c r="G3" s="44"/>
      <c r="H3" s="45"/>
      <c r="I3" s="45"/>
      <c r="J3" s="45"/>
    </row>
    <row r="4" spans="1:19" x14ac:dyDescent="0.2">
      <c r="A4" s="41"/>
      <c r="B4" s="5"/>
      <c r="C4" s="43"/>
      <c r="D4" s="43"/>
      <c r="E4" s="43"/>
      <c r="F4" s="43"/>
      <c r="G4" s="44"/>
      <c r="H4" s="45"/>
      <c r="I4" s="45"/>
      <c r="J4" s="45"/>
    </row>
    <row r="5" spans="1:19" x14ac:dyDescent="0.2">
      <c r="A5" s="41"/>
      <c r="D5" s="46" t="s">
        <v>0</v>
      </c>
      <c r="E5" s="1" t="s">
        <v>91</v>
      </c>
      <c r="F5" s="1" t="s">
        <v>93</v>
      </c>
      <c r="G5" s="1" t="s">
        <v>113</v>
      </c>
      <c r="H5" s="1" t="s">
        <v>105</v>
      </c>
      <c r="I5" s="1" t="s">
        <v>108</v>
      </c>
      <c r="J5" s="1" t="s">
        <v>118</v>
      </c>
      <c r="K5" s="1" t="s">
        <v>117</v>
      </c>
      <c r="L5" s="1" t="s">
        <v>116</v>
      </c>
      <c r="M5" s="1" t="s">
        <v>115</v>
      </c>
      <c r="O5" s="23" t="s">
        <v>65</v>
      </c>
      <c r="P5" s="189" t="s">
        <v>66</v>
      </c>
      <c r="Q5" s="23" t="s">
        <v>68</v>
      </c>
      <c r="R5" s="23" t="s">
        <v>69</v>
      </c>
      <c r="S5" s="189" t="s">
        <v>67</v>
      </c>
    </row>
    <row r="6" spans="1:19" x14ac:dyDescent="0.2">
      <c r="A6" s="41"/>
      <c r="D6" s="2" t="s">
        <v>9</v>
      </c>
      <c r="E6" s="47">
        <v>324.02225800000002</v>
      </c>
      <c r="F6" s="47">
        <v>321.14572299999998</v>
      </c>
      <c r="G6" s="47">
        <v>318.59341999999998</v>
      </c>
      <c r="H6" s="47">
        <v>313.50593800000001</v>
      </c>
      <c r="I6" s="47">
        <v>316.36735499999998</v>
      </c>
      <c r="J6" s="47">
        <v>314.10999199999998</v>
      </c>
      <c r="K6" s="47">
        <v>308.33391699999999</v>
      </c>
      <c r="L6" s="47">
        <v>315.47150699999997</v>
      </c>
      <c r="M6" s="47">
        <v>305.59175099999999</v>
      </c>
      <c r="O6" s="167">
        <f>M6/L6-1</f>
        <v>-3.1317427345348148E-2</v>
      </c>
      <c r="P6" s="167">
        <f>M6/I6-1</f>
        <v>-3.4060416884668765E-2</v>
      </c>
      <c r="Q6" s="37">
        <f>SUM(J6:M6)</f>
        <v>1243.507167</v>
      </c>
      <c r="R6" s="37">
        <f>SUM(F6:I6)</f>
        <v>1269.6124359999999</v>
      </c>
      <c r="S6" s="167">
        <f>Q6/R6-1</f>
        <v>-2.0561604675397138E-2</v>
      </c>
    </row>
    <row r="7" spans="1:19" x14ac:dyDescent="0.2">
      <c r="A7" s="41"/>
      <c r="D7" s="2" t="s">
        <v>10</v>
      </c>
      <c r="E7" s="47">
        <v>200.07273499999999</v>
      </c>
      <c r="F7" s="47">
        <v>200.299814</v>
      </c>
      <c r="G7" s="47">
        <v>184.30151599999999</v>
      </c>
      <c r="H7" s="47">
        <v>179.31992299999999</v>
      </c>
      <c r="I7" s="47">
        <v>176.116702</v>
      </c>
      <c r="J7" s="47">
        <v>175.95957200000001</v>
      </c>
      <c r="K7" s="47">
        <v>167.80136899999999</v>
      </c>
      <c r="L7" s="47">
        <v>171.66013799999999</v>
      </c>
      <c r="M7" s="47">
        <v>169.72604899999999</v>
      </c>
      <c r="O7" s="167">
        <f>M7/L7-1</f>
        <v>-1.1266966358840946E-2</v>
      </c>
      <c r="P7" s="167">
        <f>M7/I7-1</f>
        <v>-3.628646759465215E-2</v>
      </c>
      <c r="Q7" s="37">
        <f>SUM(J7:M7)</f>
        <v>685.14712799999995</v>
      </c>
      <c r="R7" s="37">
        <f>SUM(F7:I7)</f>
        <v>740.03795500000001</v>
      </c>
      <c r="S7" s="167">
        <f>Q7/R7-1</f>
        <v>-7.4172988870550682E-2</v>
      </c>
    </row>
    <row r="8" spans="1:19" x14ac:dyDescent="0.2">
      <c r="A8" s="41"/>
      <c r="D8" s="2" t="s">
        <v>11</v>
      </c>
      <c r="E8" s="47">
        <v>197.74155500000001</v>
      </c>
      <c r="F8" s="47">
        <v>186.29003900000001</v>
      </c>
      <c r="G8" s="47">
        <v>186.07092599999999</v>
      </c>
      <c r="H8" s="47">
        <v>201.393361</v>
      </c>
      <c r="I8" s="47">
        <v>195.14869999999999</v>
      </c>
      <c r="J8" s="47">
        <v>195.68494200000001</v>
      </c>
      <c r="K8" s="47">
        <v>190.90270599999999</v>
      </c>
      <c r="L8" s="47">
        <v>206.45342400000001</v>
      </c>
      <c r="M8" s="47">
        <v>201.57742200000001</v>
      </c>
      <c r="O8" s="167">
        <f>M8/L8-1</f>
        <v>-2.3617927499230973E-2</v>
      </c>
      <c r="P8" s="167">
        <f>M8/I8-1</f>
        <v>3.2942684219777085E-2</v>
      </c>
      <c r="Q8" s="37">
        <f>SUM(J8:N8)</f>
        <v>794.61849400000006</v>
      </c>
      <c r="R8" s="37">
        <f>SUM(F8:I8)</f>
        <v>768.90302599999995</v>
      </c>
      <c r="S8" s="140">
        <f>Q8/R8-1</f>
        <v>3.3444357910486389E-2</v>
      </c>
    </row>
    <row r="9" spans="1:19" x14ac:dyDescent="0.2">
      <c r="A9" s="41"/>
      <c r="D9" s="2" t="s">
        <v>12</v>
      </c>
      <c r="E9" s="47">
        <v>104.832739</v>
      </c>
      <c r="F9" s="47">
        <v>102.609905</v>
      </c>
      <c r="G9" s="47">
        <v>109.600403</v>
      </c>
      <c r="H9" s="47">
        <v>116.33472500000001</v>
      </c>
      <c r="I9" s="47">
        <v>108.696579</v>
      </c>
      <c r="J9" s="47">
        <v>106.358154</v>
      </c>
      <c r="K9" s="47">
        <v>99.115543000000002</v>
      </c>
      <c r="L9" s="47">
        <v>117.50324000000001</v>
      </c>
      <c r="M9" s="47">
        <v>108.83049</v>
      </c>
      <c r="O9" s="167">
        <f>M9/L9-1</f>
        <v>-7.3808603064902778E-2</v>
      </c>
      <c r="P9" s="167">
        <f>M9/I9-1</f>
        <v>1.2319706952321763E-3</v>
      </c>
      <c r="Q9" s="37">
        <f>SUM(J9:M9)</f>
        <v>431.80742700000002</v>
      </c>
      <c r="R9" s="37">
        <f>SUM(F9:I9)</f>
        <v>437.24161199999998</v>
      </c>
      <c r="S9" s="140">
        <f t="shared" ref="S9:S10" si="0">Q9/R9-1</f>
        <v>-1.2428334474258507E-2</v>
      </c>
    </row>
    <row r="10" spans="1:19" x14ac:dyDescent="0.2">
      <c r="A10" s="41"/>
      <c r="D10" s="2" t="s">
        <v>31</v>
      </c>
      <c r="E10" s="47">
        <v>44.656807000000001</v>
      </c>
      <c r="F10" s="47">
        <v>44.311655999999999</v>
      </c>
      <c r="G10" s="47">
        <v>42.174791999999997</v>
      </c>
      <c r="H10" s="47">
        <v>45.901511999999997</v>
      </c>
      <c r="I10" s="47">
        <v>41.762241000000003</v>
      </c>
      <c r="J10" s="47">
        <v>39.595827999999997</v>
      </c>
      <c r="K10" s="47">
        <v>42.193001000000002</v>
      </c>
      <c r="L10" s="47">
        <v>46.934137</v>
      </c>
      <c r="M10" s="47">
        <v>43.552064999999999</v>
      </c>
      <c r="N10" s="32"/>
      <c r="O10" s="167">
        <f>M10/L10-1</f>
        <v>-7.2059959257373851E-2</v>
      </c>
      <c r="P10" s="167">
        <f>M10/I10-1</f>
        <v>4.2857470220527549E-2</v>
      </c>
      <c r="Q10" s="37">
        <f>SUM(J10:M10)</f>
        <v>172.27503099999998</v>
      </c>
      <c r="R10" s="37">
        <f>SUM(F10:I10)</f>
        <v>174.15020099999998</v>
      </c>
      <c r="S10" s="140">
        <f t="shared" si="0"/>
        <v>-1.0767544276334196E-2</v>
      </c>
    </row>
    <row r="11" spans="1:19" x14ac:dyDescent="0.2">
      <c r="A11" s="41"/>
      <c r="M11" s="135"/>
    </row>
    <row r="12" spans="1:19" x14ac:dyDescent="0.2">
      <c r="A12" s="3" t="s">
        <v>107</v>
      </c>
    </row>
    <row r="13" spans="1:19" x14ac:dyDescent="0.2">
      <c r="A13" s="3" t="s">
        <v>96</v>
      </c>
    </row>
  </sheetData>
  <sortState xmlns:xlrd2="http://schemas.microsoft.com/office/spreadsheetml/2017/richdata2" ref="D6:M10">
    <sortCondition descending="1" ref="M6:M10"/>
  </sortState>
  <phoneticPr fontId="24" type="noConversion"/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9.140625" style="3"/>
    <col min="2" max="2" width="15.5703125" style="3" customWidth="1"/>
    <col min="3" max="3" width="7" style="3" customWidth="1"/>
    <col min="4" max="4" width="6" style="3" customWidth="1"/>
    <col min="5" max="5" width="8.7109375" style="3" customWidth="1"/>
    <col min="6" max="6" width="9.140625" style="3"/>
    <col min="7" max="7" width="13.85546875" style="3" bestFit="1" customWidth="1"/>
    <col min="8" max="10" width="5.85546875" style="3" customWidth="1"/>
    <col min="11" max="16384" width="9.140625" style="3"/>
  </cols>
  <sheetData>
    <row r="1" spans="1:10" ht="15.75" x14ac:dyDescent="0.25">
      <c r="A1" s="4" t="s">
        <v>137</v>
      </c>
      <c r="B1" s="38"/>
      <c r="C1" s="38"/>
      <c r="D1" s="38"/>
      <c r="E1" s="39"/>
    </row>
    <row r="2" spans="1:10" ht="14.25" x14ac:dyDescent="0.2">
      <c r="A2" s="160" t="s">
        <v>70</v>
      </c>
      <c r="C2" s="42"/>
      <c r="D2" s="42"/>
      <c r="E2" s="42"/>
    </row>
    <row r="3" spans="1:10" ht="18.75" customHeight="1" x14ac:dyDescent="0.2">
      <c r="A3" s="50"/>
      <c r="C3" s="6"/>
      <c r="D3" s="6"/>
      <c r="E3" s="6"/>
    </row>
    <row r="4" spans="1:10" ht="12.75" customHeight="1" x14ac:dyDescent="0.2">
      <c r="A4" s="50"/>
      <c r="B4" s="42"/>
      <c r="C4" s="6"/>
      <c r="D4" s="6"/>
      <c r="E4" s="6"/>
    </row>
    <row r="5" spans="1:10" ht="12.75" customHeight="1" x14ac:dyDescent="0.2">
      <c r="A5" s="50"/>
      <c r="B5" s="256"/>
      <c r="C5" s="51">
        <v>2023</v>
      </c>
      <c r="D5" s="51">
        <v>2024</v>
      </c>
      <c r="E5" s="52">
        <v>2024</v>
      </c>
    </row>
    <row r="6" spans="1:10" ht="12.75" customHeight="1" x14ac:dyDescent="0.2">
      <c r="A6" s="50"/>
      <c r="B6" s="257"/>
      <c r="C6" s="53" t="s">
        <v>2</v>
      </c>
      <c r="D6" s="53" t="s">
        <v>1</v>
      </c>
      <c r="E6" s="54" t="s">
        <v>2</v>
      </c>
    </row>
    <row r="7" spans="1:10" x14ac:dyDescent="0.2">
      <c r="A7" s="50"/>
      <c r="B7" s="55"/>
      <c r="C7" s="55"/>
      <c r="D7" s="55"/>
      <c r="E7" s="56"/>
      <c r="G7" s="57"/>
      <c r="H7" s="57" t="str">
        <f>'Figure 3'!I5</f>
        <v>2023Q3</v>
      </c>
      <c r="I7" s="57" t="str">
        <f>'Figure 3'!L5</f>
        <v>2024Q2</v>
      </c>
      <c r="J7" s="57" t="str">
        <f>'Figure 3'!M5</f>
        <v>2024Q3</v>
      </c>
    </row>
    <row r="8" spans="1:10" ht="12.75" customHeight="1" x14ac:dyDescent="0.2">
      <c r="A8" s="50"/>
      <c r="B8" s="58" t="s">
        <v>35</v>
      </c>
      <c r="C8" s="59">
        <v>65.608118000000005</v>
      </c>
      <c r="D8" s="59">
        <v>72.218810000000005</v>
      </c>
      <c r="E8" s="59">
        <v>66.264036000000004</v>
      </c>
      <c r="G8" s="58" t="s">
        <v>50</v>
      </c>
      <c r="H8" s="60">
        <v>133.22398100000001</v>
      </c>
      <c r="I8" s="60">
        <v>136.82564099999999</v>
      </c>
      <c r="J8" s="59">
        <v>133.43014299999999</v>
      </c>
    </row>
    <row r="9" spans="1:10" ht="12.75" customHeight="1" x14ac:dyDescent="0.2">
      <c r="A9" s="50"/>
      <c r="B9" s="61" t="s">
        <v>36</v>
      </c>
      <c r="C9" s="59">
        <v>8.7628740000000001</v>
      </c>
      <c r="D9" s="59">
        <v>7.6531359999999999</v>
      </c>
      <c r="E9" s="59">
        <v>8.3970880000000001</v>
      </c>
      <c r="G9" s="61" t="s">
        <v>45</v>
      </c>
      <c r="H9" s="62">
        <v>132.35230300000001</v>
      </c>
      <c r="I9" s="60">
        <v>128.05055899999999</v>
      </c>
      <c r="J9" s="182">
        <v>120.39604300000001</v>
      </c>
    </row>
    <row r="10" spans="1:10" ht="12.75" customHeight="1" x14ac:dyDescent="0.2">
      <c r="A10" s="50"/>
      <c r="B10" s="61" t="s">
        <v>37</v>
      </c>
      <c r="C10" s="59">
        <v>18.981535000000001</v>
      </c>
      <c r="D10" s="59">
        <v>20.702302</v>
      </c>
      <c r="E10" s="59">
        <v>20.655308999999999</v>
      </c>
      <c r="G10" s="61" t="s">
        <v>42</v>
      </c>
      <c r="H10" s="62">
        <v>117.649028</v>
      </c>
      <c r="I10" s="60">
        <v>127.955304</v>
      </c>
      <c r="J10" s="182">
        <v>120.05223599999999</v>
      </c>
    </row>
    <row r="11" spans="1:10" ht="12.75" customHeight="1" x14ac:dyDescent="0.2">
      <c r="A11" s="50"/>
      <c r="B11" s="61" t="s">
        <v>38</v>
      </c>
      <c r="C11" s="59">
        <v>65.489780999999994</v>
      </c>
      <c r="D11" s="59">
        <v>69.442155999999997</v>
      </c>
      <c r="E11" s="59">
        <v>69.284650999999997</v>
      </c>
      <c r="G11" s="61" t="s">
        <v>38</v>
      </c>
      <c r="H11" s="62">
        <v>65.489780999999994</v>
      </c>
      <c r="I11" s="60">
        <v>69.442155999999997</v>
      </c>
      <c r="J11" s="182">
        <v>69.284650999999997</v>
      </c>
    </row>
    <row r="12" spans="1:10" ht="12.75" customHeight="1" x14ac:dyDescent="0.2">
      <c r="A12" s="50"/>
      <c r="B12" s="61" t="s">
        <v>39</v>
      </c>
      <c r="C12" s="59">
        <v>4.9510550000000002</v>
      </c>
      <c r="D12" s="59">
        <v>5.3729319999999996</v>
      </c>
      <c r="E12" s="59">
        <v>5.0187059999999999</v>
      </c>
      <c r="G12" s="61" t="s">
        <v>35</v>
      </c>
      <c r="H12" s="62">
        <v>65.608118000000005</v>
      </c>
      <c r="I12" s="60">
        <v>72.218810000000005</v>
      </c>
      <c r="J12" s="182">
        <v>66.264036000000004</v>
      </c>
    </row>
    <row r="13" spans="1:10" ht="12.75" customHeight="1" x14ac:dyDescent="0.2">
      <c r="A13" s="50"/>
      <c r="B13" s="61" t="s">
        <v>40</v>
      </c>
      <c r="C13" s="59">
        <v>11.789519</v>
      </c>
      <c r="D13" s="59">
        <v>12.137066000000001</v>
      </c>
      <c r="E13" s="59">
        <v>12.291655</v>
      </c>
      <c r="G13" s="61" t="s">
        <v>43</v>
      </c>
      <c r="H13" s="62">
        <v>68.774525999999994</v>
      </c>
      <c r="I13" s="60">
        <v>67.833025000000006</v>
      </c>
      <c r="J13" s="182">
        <v>63.562159000000001</v>
      </c>
    </row>
    <row r="14" spans="1:10" ht="12.75" customHeight="1" x14ac:dyDescent="0.2">
      <c r="A14" s="50"/>
      <c r="B14" s="61" t="s">
        <v>41</v>
      </c>
      <c r="C14" s="59">
        <v>44.732928999999999</v>
      </c>
      <c r="D14" s="59">
        <v>44.406035000000003</v>
      </c>
      <c r="E14" s="59">
        <v>45.033254999999997</v>
      </c>
      <c r="G14" s="61" t="s">
        <v>41</v>
      </c>
      <c r="H14" s="62">
        <v>44.732928999999999</v>
      </c>
      <c r="I14" s="60">
        <v>44.406035000000003</v>
      </c>
      <c r="J14" s="182">
        <v>45.033254999999997</v>
      </c>
    </row>
    <row r="15" spans="1:10" ht="12.75" customHeight="1" x14ac:dyDescent="0.2">
      <c r="A15" s="50"/>
      <c r="B15" s="61" t="s">
        <v>42</v>
      </c>
      <c r="C15" s="59">
        <v>117.649028</v>
      </c>
      <c r="D15" s="59">
        <v>127.955304</v>
      </c>
      <c r="E15" s="59">
        <v>120.05223599999999</v>
      </c>
      <c r="G15" s="61" t="s">
        <v>56</v>
      </c>
      <c r="H15" s="62">
        <v>38.935735999999999</v>
      </c>
      <c r="I15" s="60">
        <v>43.159629000000002</v>
      </c>
      <c r="J15" s="182">
        <v>41.026628000000002</v>
      </c>
    </row>
    <row r="16" spans="1:10" ht="12.75" customHeight="1" x14ac:dyDescent="0.2">
      <c r="A16" s="50"/>
      <c r="B16" s="61" t="s">
        <v>43</v>
      </c>
      <c r="C16" s="59">
        <v>68.774525999999994</v>
      </c>
      <c r="D16" s="59">
        <v>67.833025000000006</v>
      </c>
      <c r="E16" s="59">
        <v>63.562159000000001</v>
      </c>
      <c r="G16" s="61" t="s">
        <v>51</v>
      </c>
      <c r="H16" s="62">
        <v>33.907898000000003</v>
      </c>
      <c r="I16" s="60">
        <v>31.643187000000001</v>
      </c>
      <c r="J16" s="182">
        <v>31.157343000000001</v>
      </c>
    </row>
    <row r="17" spans="1:10" ht="12.75" customHeight="1" x14ac:dyDescent="0.2">
      <c r="A17" s="50"/>
      <c r="B17" s="50" t="s">
        <v>44</v>
      </c>
      <c r="C17" s="59">
        <v>5.3279690000000004</v>
      </c>
      <c r="D17" s="59">
        <v>5.2515599999999996</v>
      </c>
      <c r="E17" s="59">
        <v>5.4380860000000002</v>
      </c>
      <c r="G17" s="50" t="s">
        <v>55</v>
      </c>
      <c r="H17" s="63">
        <v>22.251056999999999</v>
      </c>
      <c r="I17" s="60">
        <v>22.142361000000001</v>
      </c>
      <c r="J17" s="70">
        <v>23.941409</v>
      </c>
    </row>
    <row r="18" spans="1:10" ht="12.75" customHeight="1" x14ac:dyDescent="0.2">
      <c r="A18" s="50"/>
      <c r="B18" s="61" t="s">
        <v>45</v>
      </c>
      <c r="C18" s="59">
        <v>132.35230300000001</v>
      </c>
      <c r="D18" s="59">
        <v>128.05055899999999</v>
      </c>
      <c r="E18" s="59">
        <v>120.39604300000001</v>
      </c>
      <c r="G18" s="61" t="s">
        <v>52</v>
      </c>
      <c r="H18" s="62">
        <v>20.734641</v>
      </c>
      <c r="I18" s="60">
        <v>23.192879000000001</v>
      </c>
      <c r="J18" s="182">
        <v>21.179556000000002</v>
      </c>
    </row>
    <row r="19" spans="1:10" ht="12.75" customHeight="1" x14ac:dyDescent="0.2">
      <c r="A19" s="50"/>
      <c r="B19" s="61" t="s">
        <v>46</v>
      </c>
      <c r="C19" s="59">
        <v>2.5436830000000001</v>
      </c>
      <c r="D19" s="59">
        <v>2.0848279999999999</v>
      </c>
      <c r="E19" s="59">
        <v>2.3052139999999999</v>
      </c>
      <c r="G19" s="61" t="s">
        <v>37</v>
      </c>
      <c r="H19" s="62">
        <v>18.981535000000001</v>
      </c>
      <c r="I19" s="60">
        <v>20.702302</v>
      </c>
      <c r="J19" s="182">
        <v>20.655308999999999</v>
      </c>
    </row>
    <row r="20" spans="1:10" ht="12.75" customHeight="1" x14ac:dyDescent="0.2">
      <c r="A20" s="50"/>
      <c r="B20" s="61" t="s">
        <v>47</v>
      </c>
      <c r="C20" s="59">
        <v>7.7227399999999999</v>
      </c>
      <c r="D20" s="59">
        <v>7.3966719999999997</v>
      </c>
      <c r="E20" s="59">
        <v>7.2788500000000003</v>
      </c>
      <c r="G20" s="61" t="s">
        <v>53</v>
      </c>
      <c r="H20" s="62">
        <v>18.433381000000001</v>
      </c>
      <c r="I20" s="60">
        <v>14.227383</v>
      </c>
      <c r="J20" s="182">
        <v>15.069557</v>
      </c>
    </row>
    <row r="21" spans="1:10" ht="12.75" customHeight="1" x14ac:dyDescent="0.2">
      <c r="A21" s="50"/>
      <c r="B21" s="61" t="s">
        <v>48</v>
      </c>
      <c r="C21" s="59">
        <v>9.0772019999999998</v>
      </c>
      <c r="D21" s="59">
        <v>9.2690160000000006</v>
      </c>
      <c r="E21" s="59">
        <v>10.696567</v>
      </c>
      <c r="G21" s="61" t="s">
        <v>40</v>
      </c>
      <c r="H21" s="62">
        <v>11.789519</v>
      </c>
      <c r="I21" s="60">
        <v>12.137066000000001</v>
      </c>
      <c r="J21" s="182">
        <v>12.291655</v>
      </c>
    </row>
    <row r="22" spans="1:10" ht="12.75" customHeight="1" x14ac:dyDescent="0.2">
      <c r="A22" s="50"/>
      <c r="B22" s="61" t="s">
        <v>49</v>
      </c>
      <c r="C22" s="59">
        <v>1.7280660000000001</v>
      </c>
      <c r="D22" s="59">
        <v>1.236172</v>
      </c>
      <c r="E22" s="59">
        <v>1.2572950000000001</v>
      </c>
      <c r="G22" s="61" t="s">
        <v>48</v>
      </c>
      <c r="H22" s="62">
        <v>9.0772019999999998</v>
      </c>
      <c r="I22" s="60">
        <v>9.2690160000000006</v>
      </c>
      <c r="J22" s="182">
        <v>10.696567</v>
      </c>
    </row>
    <row r="23" spans="1:10" ht="12.75" customHeight="1" x14ac:dyDescent="0.2">
      <c r="A23" s="64"/>
      <c r="B23" s="61" t="s">
        <v>50</v>
      </c>
      <c r="C23" s="59">
        <v>133.22398100000001</v>
      </c>
      <c r="D23" s="59">
        <v>136.82564099999999</v>
      </c>
      <c r="E23" s="59">
        <v>133.43014299999999</v>
      </c>
      <c r="G23" s="61" t="s">
        <v>36</v>
      </c>
      <c r="H23" s="62">
        <v>8.7628740000000001</v>
      </c>
      <c r="I23" s="60">
        <v>7.6531359999999999</v>
      </c>
      <c r="J23" s="182">
        <v>8.3970880000000001</v>
      </c>
    </row>
    <row r="24" spans="1:10" ht="14.25" customHeight="1" x14ac:dyDescent="0.2">
      <c r="A24" s="65"/>
      <c r="B24" s="61" t="s">
        <v>51</v>
      </c>
      <c r="C24" s="59">
        <v>33.907898000000003</v>
      </c>
      <c r="D24" s="59">
        <v>31.643187000000001</v>
      </c>
      <c r="E24" s="59">
        <v>31.157343000000001</v>
      </c>
      <c r="G24" s="61" t="s">
        <v>47</v>
      </c>
      <c r="H24" s="62">
        <v>7.7227399999999999</v>
      </c>
      <c r="I24" s="60">
        <v>7.3966719999999997</v>
      </c>
      <c r="J24" s="182">
        <v>7.2788500000000003</v>
      </c>
    </row>
    <row r="25" spans="1:10" x14ac:dyDescent="0.2">
      <c r="A25" s="65"/>
      <c r="B25" s="61" t="s">
        <v>52</v>
      </c>
      <c r="C25" s="59">
        <v>20.734641</v>
      </c>
      <c r="D25" s="59">
        <v>23.192879000000001</v>
      </c>
      <c r="E25" s="59">
        <v>21.179556000000002</v>
      </c>
      <c r="G25" s="61" t="s">
        <v>54</v>
      </c>
      <c r="H25" s="62">
        <v>5.1135549999999999</v>
      </c>
      <c r="I25" s="60">
        <v>5.8217930000000004</v>
      </c>
      <c r="J25" s="182">
        <v>5.5419910000000003</v>
      </c>
    </row>
    <row r="26" spans="1:10" ht="13.5" customHeight="1" x14ac:dyDescent="0.2">
      <c r="A26" s="65"/>
      <c r="B26" s="61" t="s">
        <v>53</v>
      </c>
      <c r="C26" s="59">
        <v>18.433381000000001</v>
      </c>
      <c r="D26" s="59">
        <v>14.227383</v>
      </c>
      <c r="E26" s="59">
        <v>15.069557</v>
      </c>
      <c r="G26" s="61" t="s">
        <v>44</v>
      </c>
      <c r="H26" s="62">
        <v>5.3279690000000004</v>
      </c>
      <c r="I26" s="60">
        <v>5.2515599999999996</v>
      </c>
      <c r="J26" s="182">
        <v>5.4380860000000002</v>
      </c>
    </row>
    <row r="27" spans="1:10" x14ac:dyDescent="0.2">
      <c r="A27" s="65"/>
      <c r="B27" s="61" t="s">
        <v>54</v>
      </c>
      <c r="C27" s="59">
        <v>5.1135549999999999</v>
      </c>
      <c r="D27" s="59">
        <v>5.8217930000000004</v>
      </c>
      <c r="E27" s="59">
        <v>5.5419910000000003</v>
      </c>
      <c r="G27" s="61" t="s">
        <v>39</v>
      </c>
      <c r="H27" s="62">
        <v>4.9510550000000002</v>
      </c>
      <c r="I27" s="60">
        <v>5.3729319999999996</v>
      </c>
      <c r="J27" s="182">
        <v>5.0187059999999999</v>
      </c>
    </row>
    <row r="28" spans="1:10" ht="14.25" customHeight="1" x14ac:dyDescent="0.2">
      <c r="A28" s="41"/>
      <c r="B28" s="66" t="s">
        <v>55</v>
      </c>
      <c r="C28" s="59">
        <v>22.251056999999999</v>
      </c>
      <c r="D28" s="59">
        <v>22.142361000000001</v>
      </c>
      <c r="E28" s="59">
        <v>23.941409</v>
      </c>
      <c r="G28" s="66" t="s">
        <v>46</v>
      </c>
      <c r="H28" s="67">
        <v>2.5436830000000001</v>
      </c>
      <c r="I28" s="60">
        <v>2.0848279999999999</v>
      </c>
      <c r="J28" s="187">
        <v>2.3052139999999999</v>
      </c>
    </row>
    <row r="29" spans="1:10" ht="12.75" customHeight="1" x14ac:dyDescent="0.2">
      <c r="A29" s="41"/>
      <c r="B29" s="68" t="s">
        <v>56</v>
      </c>
      <c r="C29" s="183">
        <v>38.935735999999999</v>
      </c>
      <c r="D29" s="183">
        <v>43.159629000000002</v>
      </c>
      <c r="E29" s="183">
        <v>41.026628000000002</v>
      </c>
      <c r="G29" s="68" t="s">
        <v>49</v>
      </c>
      <c r="H29" s="69">
        <v>1.7280660000000001</v>
      </c>
      <c r="I29" s="191">
        <v>1.236172</v>
      </c>
      <c r="J29" s="199">
        <v>1.2572950000000001</v>
      </c>
    </row>
    <row r="30" spans="1:10" ht="12.75" customHeight="1" x14ac:dyDescent="0.2">
      <c r="A30" s="41"/>
      <c r="B30" s="50"/>
      <c r="C30" s="50"/>
      <c r="D30" s="50"/>
      <c r="E30" s="70"/>
      <c r="G30" s="50"/>
      <c r="H30" s="196"/>
      <c r="I30" s="196"/>
      <c r="J30" s="198"/>
    </row>
    <row r="31" spans="1:10" ht="12.75" customHeight="1" x14ac:dyDescent="0.2">
      <c r="A31" s="41"/>
      <c r="B31" s="71" t="s">
        <v>6</v>
      </c>
      <c r="C31" s="72">
        <v>49.976734999999998</v>
      </c>
      <c r="D31" s="193">
        <v>50.68329</v>
      </c>
      <c r="E31" s="193">
        <v>49.018065</v>
      </c>
      <c r="G31" s="71" t="s">
        <v>6</v>
      </c>
      <c r="H31" s="69">
        <v>49.976734999999998</v>
      </c>
      <c r="I31" s="69">
        <v>50.68329</v>
      </c>
      <c r="J31" s="69">
        <v>49.018065</v>
      </c>
    </row>
    <row r="32" spans="1:10" ht="12.75" customHeight="1" x14ac:dyDescent="0.2">
      <c r="A32" s="41"/>
      <c r="B32" s="73"/>
      <c r="C32" s="72"/>
      <c r="D32" s="194"/>
      <c r="E32" s="194"/>
      <c r="G32" s="50"/>
      <c r="H32" s="69"/>
      <c r="I32" s="196"/>
      <c r="J32" s="197"/>
    </row>
    <row r="33" spans="1:10" ht="12.75" customHeight="1" x14ac:dyDescent="0.2">
      <c r="A33" s="41"/>
      <c r="B33" s="75" t="s">
        <v>61</v>
      </c>
      <c r="C33" s="72">
        <v>0.66419700000000004</v>
      </c>
      <c r="D33" s="195" t="s">
        <v>129</v>
      </c>
      <c r="E33" s="195" t="s">
        <v>129</v>
      </c>
      <c r="G33" s="5" t="s">
        <v>89</v>
      </c>
      <c r="H33" s="76">
        <v>129.14766599999999</v>
      </c>
      <c r="I33" s="76">
        <v>132.94980000000001</v>
      </c>
      <c r="J33" s="76">
        <v>126.882088</v>
      </c>
    </row>
    <row r="34" spans="1:10" ht="12.75" customHeight="1" x14ac:dyDescent="0.2">
      <c r="A34" s="41"/>
      <c r="B34" s="3" t="s">
        <v>89</v>
      </c>
      <c r="C34" s="72">
        <v>129.14766599999999</v>
      </c>
      <c r="D34" s="192">
        <v>132.94980000000001</v>
      </c>
      <c r="E34" s="192">
        <v>126.882088</v>
      </c>
      <c r="G34" s="75" t="s">
        <v>61</v>
      </c>
      <c r="H34" s="77">
        <v>0.66419700000000004</v>
      </c>
      <c r="I34" s="77" t="s">
        <v>129</v>
      </c>
      <c r="J34" s="77" t="s">
        <v>129</v>
      </c>
    </row>
    <row r="35" spans="1:10" x14ac:dyDescent="0.2">
      <c r="A35" s="41"/>
      <c r="B35" s="78"/>
      <c r="C35" s="78"/>
      <c r="D35" s="78"/>
      <c r="E35" s="43"/>
    </row>
    <row r="36" spans="1:10" x14ac:dyDescent="0.2">
      <c r="A36" s="41"/>
      <c r="C36" s="79"/>
      <c r="D36" s="79"/>
      <c r="E36" s="79"/>
    </row>
    <row r="37" spans="1:10" x14ac:dyDescent="0.2">
      <c r="B37" s="79" t="s">
        <v>130</v>
      </c>
      <c r="C37" s="79"/>
      <c r="D37" s="79"/>
      <c r="E37" s="79"/>
    </row>
    <row r="38" spans="1:10" x14ac:dyDescent="0.2">
      <c r="B38" s="3" t="s">
        <v>97</v>
      </c>
    </row>
    <row r="39" spans="1:10" x14ac:dyDescent="0.2">
      <c r="B39" s="64"/>
      <c r="C39" s="64"/>
      <c r="D39" s="64"/>
      <c r="E39" s="43"/>
    </row>
    <row r="40" spans="1:10" x14ac:dyDescent="0.2">
      <c r="C40" s="64"/>
      <c r="D40" s="64"/>
      <c r="E40" s="43"/>
    </row>
    <row r="42" spans="1:10" x14ac:dyDescent="0.2">
      <c r="G42" s="66" t="s">
        <v>46</v>
      </c>
      <c r="H42" s="67">
        <v>2.5436830000000001</v>
      </c>
      <c r="I42" s="67">
        <v>2.0848279999999999</v>
      </c>
      <c r="J42" s="67">
        <v>2.3052139999999999</v>
      </c>
    </row>
    <row r="43" spans="1:10" x14ac:dyDescent="0.2">
      <c r="G43" s="68" t="s">
        <v>49</v>
      </c>
      <c r="H43" s="67">
        <v>1.7280660000000001</v>
      </c>
      <c r="I43" s="67">
        <v>1.236172</v>
      </c>
      <c r="J43" s="67">
        <v>1.2572950000000001</v>
      </c>
    </row>
    <row r="44" spans="1:10" x14ac:dyDescent="0.2">
      <c r="G44" s="50"/>
      <c r="H44" s="50"/>
      <c r="I44" s="50"/>
      <c r="J44" s="50"/>
    </row>
    <row r="45" spans="1:10" x14ac:dyDescent="0.2">
      <c r="G45" s="75" t="s">
        <v>61</v>
      </c>
      <c r="H45" s="67">
        <v>0.66419700000000004</v>
      </c>
      <c r="I45" s="67" t="s">
        <v>129</v>
      </c>
      <c r="J45" s="67" t="s">
        <v>129</v>
      </c>
    </row>
  </sheetData>
  <sortState xmlns:xlrd2="http://schemas.microsoft.com/office/spreadsheetml/2017/richdata2" ref="G8:J29">
    <sortCondition descending="1" ref="J8:J29"/>
  </sortState>
  <mergeCells count="1">
    <mergeCell ref="B5:B6"/>
  </mergeCells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35"/>
  <sheetViews>
    <sheetView showGridLines="0" zoomScaleNormal="100" workbookViewId="0">
      <selection sqref="A1:J31"/>
    </sheetView>
  </sheetViews>
  <sheetFormatPr defaultColWidth="9.140625" defaultRowHeight="12.75" x14ac:dyDescent="0.2"/>
  <cols>
    <col min="1" max="1" width="13.28515625" style="3" customWidth="1"/>
    <col min="2" max="10" width="12.7109375" style="3" customWidth="1"/>
    <col min="11" max="11" width="6.28515625" style="3" customWidth="1"/>
    <col min="12" max="13" width="9.140625" style="3"/>
    <col min="14" max="14" width="3" style="3" bestFit="1" customWidth="1"/>
    <col min="15" max="15" width="17.42578125" style="3" bestFit="1" customWidth="1"/>
    <col min="16" max="16384" width="9.140625" style="3"/>
  </cols>
  <sheetData>
    <row r="1" spans="1:10" ht="20.25" customHeight="1" x14ac:dyDescent="0.2">
      <c r="A1" s="261" t="s">
        <v>138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2.75" customHeight="1" x14ac:dyDescent="0.2">
      <c r="A2" s="256"/>
      <c r="B2" s="52">
        <v>2022</v>
      </c>
      <c r="C2" s="266">
        <v>2023</v>
      </c>
      <c r="D2" s="267"/>
      <c r="E2" s="267">
        <v>2024</v>
      </c>
      <c r="F2" s="268"/>
      <c r="G2" s="259">
        <v>2024</v>
      </c>
      <c r="H2" s="259"/>
      <c r="I2" s="259"/>
      <c r="J2" s="259"/>
    </row>
    <row r="3" spans="1:10" ht="12.75" customHeight="1" x14ac:dyDescent="0.2">
      <c r="A3" s="257"/>
      <c r="B3" s="54" t="s">
        <v>2</v>
      </c>
      <c r="C3" s="82" t="s">
        <v>2</v>
      </c>
      <c r="D3" s="82" t="s">
        <v>3</v>
      </c>
      <c r="E3" s="81" t="s">
        <v>112</v>
      </c>
      <c r="F3" s="172" t="s">
        <v>1</v>
      </c>
      <c r="G3" s="260" t="s">
        <v>2</v>
      </c>
      <c r="H3" s="260"/>
      <c r="I3" s="260"/>
      <c r="J3" s="260"/>
    </row>
    <row r="4" spans="1:10" ht="66" customHeight="1" x14ac:dyDescent="0.2">
      <c r="A4" s="83"/>
      <c r="B4" s="262" t="s">
        <v>59</v>
      </c>
      <c r="C4" s="263"/>
      <c r="D4" s="264"/>
      <c r="E4" s="264"/>
      <c r="F4" s="265"/>
      <c r="G4" s="84" t="s">
        <v>60</v>
      </c>
      <c r="H4" s="85" t="s">
        <v>72</v>
      </c>
      <c r="I4" s="85" t="s">
        <v>71</v>
      </c>
      <c r="J4" s="86" t="s">
        <v>102</v>
      </c>
    </row>
    <row r="5" spans="1:10" x14ac:dyDescent="0.2">
      <c r="A5" s="55" t="s">
        <v>79</v>
      </c>
      <c r="B5" s="87">
        <v>871.32609400000013</v>
      </c>
      <c r="C5" s="87">
        <v>838.09157700000003</v>
      </c>
      <c r="D5" s="88">
        <v>831.70848799999987</v>
      </c>
      <c r="E5" s="181">
        <v>808.3465359999999</v>
      </c>
      <c r="F5" s="173">
        <v>858.02244599999995</v>
      </c>
      <c r="G5" s="89">
        <v>829.27777700000001</v>
      </c>
      <c r="H5" s="90">
        <v>-3.3501068805372403</v>
      </c>
      <c r="I5" s="90">
        <v>-1.051651184891933</v>
      </c>
      <c r="J5" s="91">
        <v>-1.8463420130242159</v>
      </c>
    </row>
    <row r="6" spans="1:10" ht="12.75" customHeight="1" x14ac:dyDescent="0.2">
      <c r="A6" s="58" t="s">
        <v>35</v>
      </c>
      <c r="B6" s="92">
        <v>69.632924000000003</v>
      </c>
      <c r="C6" s="92">
        <v>65.608118000000005</v>
      </c>
      <c r="D6" s="93">
        <v>66.990521000000001</v>
      </c>
      <c r="E6" s="59">
        <v>70.352636000000004</v>
      </c>
      <c r="F6" s="174">
        <v>72.218810000000005</v>
      </c>
      <c r="G6" s="94">
        <v>66.264036000000004</v>
      </c>
      <c r="H6" s="95">
        <v>-8.2454612586388532</v>
      </c>
      <c r="I6" s="95">
        <v>0.99975128077900433</v>
      </c>
      <c r="J6" s="96">
        <v>0.12845981821494323</v>
      </c>
    </row>
    <row r="7" spans="1:10" ht="12.75" customHeight="1" x14ac:dyDescent="0.2">
      <c r="A7" s="61" t="s">
        <v>36</v>
      </c>
      <c r="B7" s="97">
        <v>8.0813220000000001</v>
      </c>
      <c r="C7" s="97">
        <v>8.7628740000000001</v>
      </c>
      <c r="D7" s="98">
        <v>8.1289829999999998</v>
      </c>
      <c r="E7" s="182">
        <v>6.5078750000000003</v>
      </c>
      <c r="F7" s="175">
        <v>7.6531359999999999</v>
      </c>
      <c r="G7" s="99">
        <v>8.3970880000000001</v>
      </c>
      <c r="H7" s="100">
        <v>9.7208778205431159</v>
      </c>
      <c r="I7" s="100">
        <v>-4.1742697658325278</v>
      </c>
      <c r="J7" s="101">
        <v>6.301054645531079</v>
      </c>
    </row>
    <row r="8" spans="1:10" ht="12.75" customHeight="1" x14ac:dyDescent="0.2">
      <c r="A8" s="61" t="s">
        <v>37</v>
      </c>
      <c r="B8" s="97">
        <v>21.880137999999999</v>
      </c>
      <c r="C8" s="97">
        <v>18.981535000000001</v>
      </c>
      <c r="D8" s="98">
        <v>20.479875</v>
      </c>
      <c r="E8" s="182">
        <v>20.488931000000001</v>
      </c>
      <c r="F8" s="175">
        <v>20.702302</v>
      </c>
      <c r="G8" s="99">
        <v>20.655308999999999</v>
      </c>
      <c r="H8" s="100">
        <v>-0.2269940801752357</v>
      </c>
      <c r="I8" s="100">
        <v>8.817906454878365</v>
      </c>
      <c r="J8" s="101">
        <v>-2.4699109897619032</v>
      </c>
    </row>
    <row r="9" spans="1:10" ht="12.75" customHeight="1" x14ac:dyDescent="0.2">
      <c r="A9" s="61" t="s">
        <v>38</v>
      </c>
      <c r="B9" s="97">
        <v>70.255492000000004</v>
      </c>
      <c r="C9" s="97">
        <v>65.489780999999994</v>
      </c>
      <c r="D9" s="98">
        <v>66.106200999999999</v>
      </c>
      <c r="E9" s="182">
        <v>66.808504999999997</v>
      </c>
      <c r="F9" s="175">
        <v>69.442155999999997</v>
      </c>
      <c r="G9" s="99">
        <v>69.284650999999997</v>
      </c>
      <c r="H9" s="100">
        <v>-0.22681467436005409</v>
      </c>
      <c r="I9" s="100">
        <v>5.7945987023532819</v>
      </c>
      <c r="J9" s="101">
        <v>1.1399500551487751</v>
      </c>
    </row>
    <row r="10" spans="1:10" ht="12.75" customHeight="1" x14ac:dyDescent="0.2">
      <c r="A10" s="61" t="s">
        <v>39</v>
      </c>
      <c r="B10" s="97">
        <v>7.6469310000000004</v>
      </c>
      <c r="C10" s="97">
        <v>4.9510550000000002</v>
      </c>
      <c r="D10" s="98">
        <v>4.9328110000000001</v>
      </c>
      <c r="E10" s="182">
        <v>5.4889720000000004</v>
      </c>
      <c r="F10" s="175">
        <v>5.3729319999999996</v>
      </c>
      <c r="G10" s="99">
        <v>5.0187059999999999</v>
      </c>
      <c r="H10" s="100">
        <v>-6.5927876995279249</v>
      </c>
      <c r="I10" s="100">
        <v>1.366395646988372</v>
      </c>
      <c r="J10" s="101">
        <v>-15.250273141627114</v>
      </c>
    </row>
    <row r="11" spans="1:10" ht="12.75" customHeight="1" x14ac:dyDescent="0.2">
      <c r="A11" s="61" t="s">
        <v>40</v>
      </c>
      <c r="B11" s="97">
        <v>12.319413000000001</v>
      </c>
      <c r="C11" s="97">
        <v>11.789519</v>
      </c>
      <c r="D11" s="98">
        <v>11.753076999999999</v>
      </c>
      <c r="E11" s="182">
        <v>12.100619999999999</v>
      </c>
      <c r="F11" s="175">
        <v>12.137066000000001</v>
      </c>
      <c r="G11" s="99">
        <v>12.291655</v>
      </c>
      <c r="H11" s="100">
        <v>1.2736933291785713</v>
      </c>
      <c r="I11" s="100">
        <v>4.2591729145184054</v>
      </c>
      <c r="J11" s="101">
        <v>-0.96448743453455554</v>
      </c>
    </row>
    <row r="12" spans="1:10" ht="12.75" customHeight="1" x14ac:dyDescent="0.2">
      <c r="A12" s="61" t="s">
        <v>41</v>
      </c>
      <c r="B12" s="97">
        <v>41.098053</v>
      </c>
      <c r="C12" s="97">
        <v>44.732928999999999</v>
      </c>
      <c r="D12" s="98">
        <v>42.580179999999999</v>
      </c>
      <c r="E12" s="182">
        <v>41.035693000000002</v>
      </c>
      <c r="F12" s="175">
        <v>44.406035000000003</v>
      </c>
      <c r="G12" s="99">
        <v>45.033254999999997</v>
      </c>
      <c r="H12" s="100">
        <v>1.4124656704882499</v>
      </c>
      <c r="I12" s="100">
        <v>0.6713756660110537</v>
      </c>
      <c r="J12" s="101">
        <v>2.4239743666571112</v>
      </c>
    </row>
    <row r="13" spans="1:10" ht="12.75" customHeight="1" x14ac:dyDescent="0.2">
      <c r="A13" s="61" t="s">
        <v>42</v>
      </c>
      <c r="B13" s="97">
        <v>122.071482</v>
      </c>
      <c r="C13" s="97">
        <v>117.649028</v>
      </c>
      <c r="D13" s="98">
        <v>115.451977</v>
      </c>
      <c r="E13" s="182">
        <v>118.713864</v>
      </c>
      <c r="F13" s="175">
        <v>127.955304</v>
      </c>
      <c r="G13" s="99">
        <v>120.05223599999999</v>
      </c>
      <c r="H13" s="100">
        <v>-6.1764286066640972</v>
      </c>
      <c r="I13" s="100">
        <v>2.0426926094111009</v>
      </c>
      <c r="J13" s="101">
        <v>1.4397273610750938</v>
      </c>
    </row>
    <row r="14" spans="1:10" ht="12.75" customHeight="1" x14ac:dyDescent="0.2">
      <c r="A14" s="61" t="s">
        <v>43</v>
      </c>
      <c r="B14" s="97">
        <v>72.056863000000007</v>
      </c>
      <c r="C14" s="97">
        <v>68.774525999999994</v>
      </c>
      <c r="D14" s="98">
        <v>68.793826999999993</v>
      </c>
      <c r="E14" s="182">
        <v>67.898525000000006</v>
      </c>
      <c r="F14" s="175">
        <v>67.833025000000006</v>
      </c>
      <c r="G14" s="99">
        <v>63.562159000000001</v>
      </c>
      <c r="H14" s="100">
        <v>-6.296145572160472</v>
      </c>
      <c r="I14" s="100">
        <v>-7.5789210092120367</v>
      </c>
      <c r="J14" s="101">
        <v>0.73512555302717164</v>
      </c>
    </row>
    <row r="15" spans="1:10" ht="12.75" customHeight="1" x14ac:dyDescent="0.2">
      <c r="A15" s="50" t="s">
        <v>44</v>
      </c>
      <c r="B15" s="102">
        <v>5.1568740000000002</v>
      </c>
      <c r="C15" s="102">
        <v>5.3279690000000004</v>
      </c>
      <c r="D15" s="43">
        <v>4.9568919999999999</v>
      </c>
      <c r="E15" s="70">
        <v>4.0961819999999998</v>
      </c>
      <c r="F15" s="176">
        <v>5.2515599999999996</v>
      </c>
      <c r="G15" s="103">
        <v>5.4380860000000002</v>
      </c>
      <c r="H15" s="104">
        <v>3.5518207922979217</v>
      </c>
      <c r="I15" s="104">
        <v>2.066772535651018</v>
      </c>
      <c r="J15" s="105">
        <v>-8.6259645713824504</v>
      </c>
    </row>
    <row r="16" spans="1:10" ht="12.75" customHeight="1" x14ac:dyDescent="0.2">
      <c r="A16" s="61" t="s">
        <v>45</v>
      </c>
      <c r="B16" s="97">
        <v>125.790449</v>
      </c>
      <c r="C16" s="97">
        <v>132.35230300000001</v>
      </c>
      <c r="D16" s="98">
        <v>123.912007</v>
      </c>
      <c r="E16" s="182">
        <v>104.2097</v>
      </c>
      <c r="F16" s="175">
        <v>128.05055899999999</v>
      </c>
      <c r="G16" s="99">
        <v>120.39604300000001</v>
      </c>
      <c r="H16" s="100">
        <v>-5.9777294685609217</v>
      </c>
      <c r="I16" s="100">
        <v>-9.0336622249784337</v>
      </c>
      <c r="J16" s="101">
        <v>-7.7230382856549706</v>
      </c>
    </row>
    <row r="17" spans="1:11" ht="12.75" customHeight="1" x14ac:dyDescent="0.2">
      <c r="A17" s="61" t="s">
        <v>46</v>
      </c>
      <c r="B17" s="97">
        <v>2.0604559999999998</v>
      </c>
      <c r="C17" s="97">
        <v>2.5436830000000001</v>
      </c>
      <c r="D17" s="98">
        <v>2.156342</v>
      </c>
      <c r="E17" s="182">
        <v>1.8710599999999999</v>
      </c>
      <c r="F17" s="175">
        <v>2.0848279999999999</v>
      </c>
      <c r="G17" s="99">
        <v>2.3052139999999999</v>
      </c>
      <c r="H17" s="100">
        <v>10.570943981949599</v>
      </c>
      <c r="I17" s="100">
        <v>-9.3749496301229414</v>
      </c>
      <c r="J17" s="101">
        <v>-0.48195782345884508</v>
      </c>
    </row>
    <row r="18" spans="1:11" ht="12.75" customHeight="1" x14ac:dyDescent="0.2">
      <c r="A18" s="61" t="s">
        <v>47</v>
      </c>
      <c r="B18" s="97">
        <v>10.547447</v>
      </c>
      <c r="C18" s="97">
        <v>7.7227399999999999</v>
      </c>
      <c r="D18" s="98">
        <v>8.4370390000000004</v>
      </c>
      <c r="E18" s="182">
        <v>8.6996339999999996</v>
      </c>
      <c r="F18" s="175">
        <v>7.3966719999999997</v>
      </c>
      <c r="G18" s="99">
        <v>7.2788500000000003</v>
      </c>
      <c r="H18" s="100">
        <v>-1.5929055661789482</v>
      </c>
      <c r="I18" s="100">
        <v>-5.7478304332400088</v>
      </c>
      <c r="J18" s="101">
        <v>-14.739696087955767</v>
      </c>
    </row>
    <row r="19" spans="1:11" ht="12.75" customHeight="1" x14ac:dyDescent="0.2">
      <c r="A19" s="61" t="s">
        <v>48</v>
      </c>
      <c r="B19" s="97">
        <v>10.256193</v>
      </c>
      <c r="C19" s="97">
        <v>9.0772019999999998</v>
      </c>
      <c r="D19" s="98">
        <v>9.6533960000000008</v>
      </c>
      <c r="E19" s="182">
        <v>9.401052</v>
      </c>
      <c r="F19" s="175">
        <v>9.2690160000000006</v>
      </c>
      <c r="G19" s="99">
        <v>10.696567</v>
      </c>
      <c r="H19" s="100">
        <v>15.401321995776019</v>
      </c>
      <c r="I19" s="100">
        <v>17.839913665025865</v>
      </c>
      <c r="J19" s="101">
        <v>3.1679707013771985</v>
      </c>
    </row>
    <row r="20" spans="1:11" ht="12.75" customHeight="1" x14ac:dyDescent="0.2">
      <c r="A20" s="61" t="s">
        <v>49</v>
      </c>
      <c r="B20" s="97">
        <v>1.028694</v>
      </c>
      <c r="C20" s="97">
        <v>1.7280660000000001</v>
      </c>
      <c r="D20" s="98">
        <v>2.9742160000000002</v>
      </c>
      <c r="E20" s="182">
        <v>0.99365199999999998</v>
      </c>
      <c r="F20" s="175">
        <v>1.236172</v>
      </c>
      <c r="G20" s="99">
        <v>1.2572950000000001</v>
      </c>
      <c r="H20" s="100">
        <v>1.7087427963099033</v>
      </c>
      <c r="I20" s="100">
        <v>-27.242651611686131</v>
      </c>
      <c r="J20" s="101">
        <v>11.872810620111341</v>
      </c>
    </row>
    <row r="21" spans="1:11" ht="12.75" customHeight="1" x14ac:dyDescent="0.2">
      <c r="A21" s="61" t="s">
        <v>50</v>
      </c>
      <c r="B21" s="97">
        <v>150.276794</v>
      </c>
      <c r="C21" s="97">
        <v>133.22398100000001</v>
      </c>
      <c r="D21" s="98">
        <v>135.20088200000001</v>
      </c>
      <c r="E21" s="182">
        <v>134.55505500000001</v>
      </c>
      <c r="F21" s="175">
        <v>136.82564099999999</v>
      </c>
      <c r="G21" s="99">
        <v>133.43014299999999</v>
      </c>
      <c r="H21" s="100">
        <v>-2.4816240400437839</v>
      </c>
      <c r="I21" s="100">
        <v>0.15474841575255915</v>
      </c>
      <c r="J21" s="101">
        <v>-2.8163678605990117</v>
      </c>
    </row>
    <row r="22" spans="1:11" ht="14.25" customHeight="1" x14ac:dyDescent="0.2">
      <c r="A22" s="61" t="s">
        <v>51</v>
      </c>
      <c r="B22" s="97">
        <v>30.032315000000001</v>
      </c>
      <c r="C22" s="97">
        <v>33.907898000000003</v>
      </c>
      <c r="D22" s="98">
        <v>32.563904999999998</v>
      </c>
      <c r="E22" s="182">
        <v>30.001407</v>
      </c>
      <c r="F22" s="175">
        <v>31.643187000000001</v>
      </c>
      <c r="G22" s="99">
        <v>31.157343000000001</v>
      </c>
      <c r="H22" s="100">
        <v>-1.5353826401872883</v>
      </c>
      <c r="I22" s="100">
        <v>-8.1118416718134583</v>
      </c>
      <c r="J22" s="101">
        <v>-9.5239927314547224</v>
      </c>
    </row>
    <row r="23" spans="1:11" x14ac:dyDescent="0.2">
      <c r="A23" s="61" t="s">
        <v>52</v>
      </c>
      <c r="B23" s="97">
        <v>22.291891</v>
      </c>
      <c r="C23" s="97">
        <v>20.734641</v>
      </c>
      <c r="D23" s="98">
        <v>19.060654</v>
      </c>
      <c r="E23" s="182">
        <v>20.576428</v>
      </c>
      <c r="F23" s="175">
        <v>23.192879000000001</v>
      </c>
      <c r="G23" s="99">
        <v>21.179556000000002</v>
      </c>
      <c r="H23" s="100">
        <v>-8.6807808551926602</v>
      </c>
      <c r="I23" s="100">
        <v>2.1457569484805816</v>
      </c>
      <c r="J23" s="101">
        <v>1.7334037878442565</v>
      </c>
      <c r="K23" s="37"/>
    </row>
    <row r="24" spans="1:11" ht="13.5" customHeight="1" x14ac:dyDescent="0.2">
      <c r="A24" s="61" t="s">
        <v>53</v>
      </c>
      <c r="B24" s="97">
        <v>15.703127</v>
      </c>
      <c r="C24" s="97">
        <v>18.433381000000001</v>
      </c>
      <c r="D24" s="98">
        <v>19.872071999999999</v>
      </c>
      <c r="E24" s="182">
        <v>16.090588</v>
      </c>
      <c r="F24" s="175">
        <v>14.227383</v>
      </c>
      <c r="G24" s="99">
        <v>15.069557</v>
      </c>
      <c r="H24" s="100">
        <v>5.9193879858298715</v>
      </c>
      <c r="I24" s="100">
        <v>-18.248545939564753</v>
      </c>
      <c r="J24" s="101">
        <v>2.6692791748045508</v>
      </c>
    </row>
    <row r="25" spans="1:11" x14ac:dyDescent="0.2">
      <c r="A25" s="61" t="s">
        <v>54</v>
      </c>
      <c r="B25" s="97">
        <v>5.829377</v>
      </c>
      <c r="C25" s="97">
        <v>5.1135549999999999</v>
      </c>
      <c r="D25" s="98">
        <v>5.3319279999999996</v>
      </c>
      <c r="E25" s="182">
        <v>4.9448869999999996</v>
      </c>
      <c r="F25" s="175">
        <v>5.8217930000000004</v>
      </c>
      <c r="G25" s="99">
        <v>5.5419910000000003</v>
      </c>
      <c r="H25" s="100">
        <v>-4.8061138553019633</v>
      </c>
      <c r="I25" s="100">
        <v>8.3784373102469889</v>
      </c>
      <c r="J25" s="101">
        <v>2.4349059338462986</v>
      </c>
    </row>
    <row r="26" spans="1:11" ht="14.25" customHeight="1" x14ac:dyDescent="0.2">
      <c r="A26" s="61" t="s">
        <v>55</v>
      </c>
      <c r="B26" s="97">
        <v>25.573051</v>
      </c>
      <c r="C26" s="97">
        <v>22.251056999999999</v>
      </c>
      <c r="D26" s="98">
        <v>23.612897</v>
      </c>
      <c r="E26" s="182">
        <v>21.426162000000001</v>
      </c>
      <c r="F26" s="175">
        <v>22.142361000000001</v>
      </c>
      <c r="G26" s="99">
        <v>23.941409</v>
      </c>
      <c r="H26" s="100">
        <v>8.1249149537395695</v>
      </c>
      <c r="I26" s="100">
        <v>7.5967267532504268</v>
      </c>
      <c r="J26" s="101">
        <v>-5.5260760514908025</v>
      </c>
    </row>
    <row r="27" spans="1:11" ht="12.75" customHeight="1" x14ac:dyDescent="0.2">
      <c r="A27" s="106" t="s">
        <v>56</v>
      </c>
      <c r="B27" s="107">
        <v>41.736808000000003</v>
      </c>
      <c r="C27" s="107">
        <v>38.935735999999999</v>
      </c>
      <c r="D27" s="108">
        <v>38.758806</v>
      </c>
      <c r="E27" s="183">
        <v>42.085107999999998</v>
      </c>
      <c r="F27" s="177">
        <v>43.159629000000002</v>
      </c>
      <c r="G27" s="109">
        <v>41.026628000000002</v>
      </c>
      <c r="H27" s="110">
        <v>-4.9421207953386226</v>
      </c>
      <c r="I27" s="110">
        <v>5.3701103788047044</v>
      </c>
      <c r="J27" s="111">
        <v>0.92985577387469931</v>
      </c>
    </row>
    <row r="28" spans="1:11" ht="12.75" customHeight="1" x14ac:dyDescent="0.2">
      <c r="A28" s="112" t="s">
        <v>6</v>
      </c>
      <c r="B28" s="113">
        <v>48.379812999999999</v>
      </c>
      <c r="C28" s="113">
        <v>49.976734999999998</v>
      </c>
      <c r="D28" s="114">
        <v>49.678831000000002</v>
      </c>
      <c r="E28" s="184">
        <v>42.609901000000001</v>
      </c>
      <c r="F28" s="178">
        <v>50.68329</v>
      </c>
      <c r="G28" s="115">
        <v>49.018065</v>
      </c>
      <c r="H28" s="116">
        <v>-3.2855503263501618</v>
      </c>
      <c r="I28" s="116">
        <v>-1.9182325536071909</v>
      </c>
      <c r="J28" s="117">
        <v>7.1104190651638532E-2</v>
      </c>
    </row>
    <row r="29" spans="1:11" ht="12.75" customHeight="1" x14ac:dyDescent="0.2">
      <c r="A29" s="118" t="s">
        <v>61</v>
      </c>
      <c r="B29" s="119">
        <v>0.861012</v>
      </c>
      <c r="C29" s="119">
        <v>0.66419700000000004</v>
      </c>
      <c r="D29" s="120">
        <v>0.72427799999999998</v>
      </c>
      <c r="E29" s="185" t="s">
        <v>129</v>
      </c>
      <c r="F29" s="179" t="s">
        <v>129</v>
      </c>
      <c r="G29" s="121" t="s">
        <v>129</v>
      </c>
      <c r="H29" s="122" t="s">
        <v>129</v>
      </c>
      <c r="I29" s="122" t="s">
        <v>129</v>
      </c>
      <c r="J29" s="207" t="s">
        <v>129</v>
      </c>
    </row>
    <row r="30" spans="1:11" x14ac:dyDescent="0.2">
      <c r="A30" s="123" t="s">
        <v>89</v>
      </c>
      <c r="B30" s="124">
        <v>133.64032900000001</v>
      </c>
      <c r="C30" s="124">
        <v>129.14766599999999</v>
      </c>
      <c r="D30" s="125">
        <v>127.563653</v>
      </c>
      <c r="E30" s="186">
        <v>132.29640000000001</v>
      </c>
      <c r="F30" s="180">
        <v>132.94980000000001</v>
      </c>
      <c r="G30" s="126">
        <v>126.882088</v>
      </c>
      <c r="H30" s="127">
        <v>-4.5639120931359134</v>
      </c>
      <c r="I30" s="127">
        <v>-1.7542539251154454</v>
      </c>
      <c r="J30" s="128">
        <v>0.17105595817938912</v>
      </c>
    </row>
    <row r="31" spans="1:11" ht="13.5" customHeight="1" x14ac:dyDescent="0.2">
      <c r="A31" s="258" t="s">
        <v>97</v>
      </c>
      <c r="B31" s="258"/>
      <c r="C31" s="258"/>
      <c r="D31" s="258"/>
      <c r="E31" s="258"/>
      <c r="F31" s="258"/>
      <c r="G31" s="258"/>
      <c r="H31" s="258"/>
      <c r="I31" s="258"/>
      <c r="J31" s="258"/>
    </row>
    <row r="32" spans="1:11" x14ac:dyDescent="0.2">
      <c r="A32" s="64"/>
      <c r="B32" s="43"/>
      <c r="C32" s="43"/>
      <c r="D32" s="43"/>
      <c r="E32" s="43"/>
      <c r="F32" s="43"/>
      <c r="G32" s="44"/>
      <c r="H32" s="105"/>
    </row>
    <row r="33" spans="1:25" x14ac:dyDescent="0.2">
      <c r="A33" s="64"/>
      <c r="B33" s="43"/>
      <c r="C33" s="43"/>
      <c r="D33" s="43"/>
      <c r="E33" s="43"/>
      <c r="F33" s="43"/>
      <c r="G33" s="44"/>
      <c r="H33" s="105"/>
    </row>
    <row r="34" spans="1:25" x14ac:dyDescent="0.2">
      <c r="Y34" s="32"/>
    </row>
    <row r="35" spans="1:25" x14ac:dyDescent="0.2">
      <c r="Y35" s="32"/>
    </row>
  </sheetData>
  <mergeCells count="8">
    <mergeCell ref="A31:J31"/>
    <mergeCell ref="A2:A3"/>
    <mergeCell ref="G2:J2"/>
    <mergeCell ref="G3:J3"/>
    <mergeCell ref="A1:J1"/>
    <mergeCell ref="B4:F4"/>
    <mergeCell ref="C2:D2"/>
    <mergeCell ref="E2:F2"/>
  </mergeCells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23.85546875" style="3" customWidth="1"/>
    <col min="2" max="7" width="8.7109375" style="3" customWidth="1"/>
    <col min="8" max="11" width="11.7109375" style="3" customWidth="1"/>
    <col min="12" max="12" width="7.85546875" style="3" customWidth="1"/>
    <col min="13" max="13" width="8.5703125" style="3" customWidth="1"/>
    <col min="14" max="15" width="7.140625" style="3" bestFit="1" customWidth="1"/>
    <col min="16" max="16" width="7.28515625" style="3" bestFit="1" customWidth="1"/>
    <col min="17" max="17" width="6.5703125" style="3" bestFit="1" customWidth="1"/>
    <col min="18" max="16384" width="9.140625" style="3"/>
  </cols>
  <sheetData>
    <row r="1" spans="1:27" ht="15.75" x14ac:dyDescent="0.25">
      <c r="A1" s="4" t="s">
        <v>139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7" ht="14.25" x14ac:dyDescent="0.2">
      <c r="A2" s="160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7" x14ac:dyDescent="0.2">
      <c r="A3" s="42"/>
      <c r="B3" s="43"/>
      <c r="C3" s="43"/>
      <c r="D3" s="43"/>
      <c r="E3" s="43"/>
      <c r="F3" s="43"/>
      <c r="G3" s="43"/>
      <c r="H3" s="43"/>
      <c r="I3" s="45"/>
      <c r="J3" s="45"/>
      <c r="K3" s="45"/>
    </row>
    <row r="4" spans="1:27" ht="12.75" customHeight="1" x14ac:dyDescent="0.2">
      <c r="B4" s="1" t="s">
        <v>91</v>
      </c>
      <c r="C4" s="1" t="s">
        <v>93</v>
      </c>
      <c r="D4" s="1" t="s">
        <v>113</v>
      </c>
      <c r="E4" s="1" t="s">
        <v>105</v>
      </c>
      <c r="F4" s="1" t="s">
        <v>108</v>
      </c>
      <c r="G4" s="1" t="s">
        <v>118</v>
      </c>
      <c r="H4" s="1" t="s">
        <v>117</v>
      </c>
      <c r="I4" s="1" t="s">
        <v>116</v>
      </c>
      <c r="J4" s="1" t="s">
        <v>115</v>
      </c>
      <c r="L4" s="23" t="s">
        <v>65</v>
      </c>
      <c r="M4" s="189" t="s">
        <v>66</v>
      </c>
      <c r="N4" s="23" t="s">
        <v>68</v>
      </c>
      <c r="O4" s="23" t="s">
        <v>69</v>
      </c>
      <c r="P4" s="189" t="s">
        <v>67</v>
      </c>
    </row>
    <row r="5" spans="1:27" ht="14.25" customHeight="1" x14ac:dyDescent="0.2">
      <c r="A5" s="129" t="s">
        <v>13</v>
      </c>
      <c r="B5" s="47">
        <v>535.33045100000004</v>
      </c>
      <c r="C5" s="47">
        <v>529.01349900000002</v>
      </c>
      <c r="D5" s="47">
        <v>537.39990599999999</v>
      </c>
      <c r="E5" s="47">
        <v>536.83126100000004</v>
      </c>
      <c r="F5" s="47">
        <v>524.62105799999995</v>
      </c>
      <c r="G5" s="47">
        <v>525.84116800000004</v>
      </c>
      <c r="H5" s="47">
        <v>516.02318500000001</v>
      </c>
      <c r="I5" s="47">
        <v>557.34386800000004</v>
      </c>
      <c r="J5" s="47">
        <v>538.64427000000001</v>
      </c>
      <c r="L5" s="48">
        <f>J5/I5-1</f>
        <v>-3.3551276103750083E-2</v>
      </c>
      <c r="M5" s="167">
        <f>J5/F5-1</f>
        <v>2.6730173686623226E-2</v>
      </c>
      <c r="N5" s="37">
        <f>SUM(G5:J5)</f>
        <v>2137.8524909999996</v>
      </c>
      <c r="O5" s="37">
        <f>SUM(C5:F5)</f>
        <v>2127.8657240000002</v>
      </c>
      <c r="P5" s="167">
        <f>N5/O5-1</f>
        <v>4.6933257523533722E-3</v>
      </c>
    </row>
    <row r="6" spans="1:27" x14ac:dyDescent="0.2">
      <c r="A6" s="130" t="s">
        <v>14</v>
      </c>
      <c r="B6" s="47">
        <v>299.326729</v>
      </c>
      <c r="C6" s="47">
        <v>290.16703899999999</v>
      </c>
      <c r="D6" s="47">
        <v>288.37310600000001</v>
      </c>
      <c r="E6" s="47">
        <v>303.25395200000003</v>
      </c>
      <c r="F6" s="47">
        <v>296.31997000000001</v>
      </c>
      <c r="G6" s="47">
        <v>292.17135000000002</v>
      </c>
      <c r="H6" s="47">
        <v>278.23410200000001</v>
      </c>
      <c r="I6" s="47">
        <v>286.50070199999999</v>
      </c>
      <c r="J6" s="47">
        <v>277.75985500000002</v>
      </c>
      <c r="L6" s="48">
        <f>J6/I6-1</f>
        <v>-3.0508989817414012E-2</v>
      </c>
      <c r="M6" s="167">
        <f>J6/F6-1</f>
        <v>-6.2635383636141739E-2</v>
      </c>
      <c r="N6" s="37">
        <f>SUM(G6:J6)</f>
        <v>1134.666009</v>
      </c>
      <c r="O6" s="37">
        <f>SUM(C6:F6)</f>
        <v>1178.114067</v>
      </c>
      <c r="P6" s="140">
        <f>N6/O6-1</f>
        <v>-3.6879330462998294E-2</v>
      </c>
    </row>
    <row r="7" spans="1:27" x14ac:dyDescent="0.2">
      <c r="A7" s="131" t="s">
        <v>5</v>
      </c>
      <c r="B7" s="47">
        <v>36.668914000000001</v>
      </c>
      <c r="C7" s="47">
        <v>35.476599</v>
      </c>
      <c r="D7" s="47">
        <v>14.968045</v>
      </c>
      <c r="E7" s="47">
        <v>16.370246000000002</v>
      </c>
      <c r="F7" s="47">
        <v>17.150549000000002</v>
      </c>
      <c r="G7" s="47">
        <v>13.695970000000001</v>
      </c>
      <c r="H7" s="47">
        <v>14.089249000000001</v>
      </c>
      <c r="I7" s="47">
        <v>14.177875999999999</v>
      </c>
      <c r="J7" s="47">
        <v>12.873652</v>
      </c>
      <c r="L7" s="48">
        <f>J7/I7-1</f>
        <v>-9.1990083705062675E-2</v>
      </c>
      <c r="M7" s="167">
        <f>J7/F7-1</f>
        <v>-0.24937376640246334</v>
      </c>
      <c r="N7" s="37">
        <f>SUM(G7:K7)</f>
        <v>54.836747000000003</v>
      </c>
      <c r="O7" s="37">
        <f>SUM(C7:F7)</f>
        <v>83.965438999999989</v>
      </c>
      <c r="P7" s="140">
        <f>N7/O7-1</f>
        <v>-0.34691287685639316</v>
      </c>
    </row>
    <row r="8" spans="1:27" x14ac:dyDescent="0.2">
      <c r="A8" s="64"/>
      <c r="B8" s="74"/>
      <c r="C8" s="74"/>
      <c r="D8" s="74"/>
      <c r="E8" s="74"/>
      <c r="F8" s="74"/>
      <c r="H8" s="74"/>
      <c r="I8" s="74"/>
      <c r="J8" s="74"/>
      <c r="K8" s="132"/>
      <c r="L8" s="48"/>
      <c r="M8" s="48"/>
      <c r="N8" s="37"/>
      <c r="O8" s="37"/>
      <c r="P8" s="49"/>
    </row>
    <row r="9" spans="1:27" x14ac:dyDescent="0.2">
      <c r="A9" s="3" t="s">
        <v>107</v>
      </c>
      <c r="M9" s="48"/>
      <c r="N9" s="48"/>
      <c r="O9" s="37"/>
      <c r="P9" s="37"/>
      <c r="Q9" s="49"/>
    </row>
    <row r="10" spans="1:27" x14ac:dyDescent="0.2">
      <c r="A10" s="3" t="s">
        <v>98</v>
      </c>
      <c r="W10" s="32"/>
      <c r="X10" s="32"/>
      <c r="Y10" s="32"/>
      <c r="Z10" s="32"/>
      <c r="AA10" s="32"/>
    </row>
  </sheetData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1"/>
  <sheetViews>
    <sheetView showGridLines="0" zoomScaleNormal="100" workbookViewId="0">
      <selection activeCell="K2" sqref="K2"/>
    </sheetView>
  </sheetViews>
  <sheetFormatPr defaultColWidth="9.140625" defaultRowHeight="12.75" x14ac:dyDescent="0.2"/>
  <cols>
    <col min="1" max="1" width="23.85546875" style="3" customWidth="1"/>
    <col min="2" max="7" width="8.7109375" style="3" customWidth="1"/>
    <col min="8" max="11" width="11.7109375" style="3" customWidth="1"/>
    <col min="12" max="12" width="7" style="3" bestFit="1" customWidth="1"/>
    <col min="13" max="13" width="8.5703125" style="3" customWidth="1"/>
    <col min="14" max="15" width="7.140625" style="3" bestFit="1" customWidth="1"/>
    <col min="16" max="16" width="8" style="3" customWidth="1"/>
    <col min="17" max="17" width="7" style="3" bestFit="1" customWidth="1"/>
    <col min="18" max="16384" width="9.140625" style="3"/>
  </cols>
  <sheetData>
    <row r="1" spans="1:27" ht="15.75" x14ac:dyDescent="0.25">
      <c r="A1" s="4" t="s">
        <v>140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7" ht="14.25" x14ac:dyDescent="0.2">
      <c r="A2" s="160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7" x14ac:dyDescent="0.2">
      <c r="A3" s="42"/>
      <c r="B3" s="43"/>
      <c r="C3" s="43"/>
      <c r="D3" s="43"/>
      <c r="E3" s="43"/>
      <c r="F3" s="43"/>
      <c r="G3" s="43"/>
      <c r="H3" s="43"/>
      <c r="I3" s="45"/>
      <c r="J3" s="45"/>
      <c r="K3" s="45"/>
    </row>
    <row r="4" spans="1:27" ht="12.75" customHeight="1" x14ac:dyDescent="0.2">
      <c r="B4" s="1" t="s">
        <v>91</v>
      </c>
      <c r="C4" s="1" t="s">
        <v>93</v>
      </c>
      <c r="D4" s="1" t="s">
        <v>113</v>
      </c>
      <c r="E4" s="1" t="s">
        <v>105</v>
      </c>
      <c r="F4" s="1" t="s">
        <v>108</v>
      </c>
      <c r="G4" s="1" t="s">
        <v>118</v>
      </c>
      <c r="H4" s="1" t="s">
        <v>117</v>
      </c>
      <c r="I4" s="1" t="s">
        <v>116</v>
      </c>
      <c r="J4" s="1" t="s">
        <v>115</v>
      </c>
      <c r="L4" s="23" t="s">
        <v>65</v>
      </c>
      <c r="M4" s="189" t="s">
        <v>66</v>
      </c>
      <c r="N4" s="23" t="s">
        <v>68</v>
      </c>
      <c r="O4" s="23" t="s">
        <v>69</v>
      </c>
      <c r="P4" s="189" t="s">
        <v>67</v>
      </c>
    </row>
    <row r="5" spans="1:27" ht="14.25" customHeight="1" x14ac:dyDescent="0.2">
      <c r="A5" s="129" t="s">
        <v>80</v>
      </c>
      <c r="B5" s="133">
        <v>501.87525599999998</v>
      </c>
      <c r="C5" s="133">
        <v>494.976742</v>
      </c>
      <c r="D5" s="133">
        <v>488.812929</v>
      </c>
      <c r="E5" s="133">
        <v>498.97672299999999</v>
      </c>
      <c r="F5" s="133">
        <v>487.875292</v>
      </c>
      <c r="G5" s="133">
        <v>487.69697500000001</v>
      </c>
      <c r="H5" s="133">
        <v>473.00938400000001</v>
      </c>
      <c r="I5" s="133">
        <v>492.21479099999999</v>
      </c>
      <c r="J5" s="133">
        <v>473.61310700000001</v>
      </c>
      <c r="L5" s="48">
        <f>J5/I5-1</f>
        <v>-3.7791802156550758E-2</v>
      </c>
      <c r="M5" s="167">
        <f>J5/F5-1</f>
        <v>-2.9233259469922057E-2</v>
      </c>
      <c r="N5" s="37">
        <f>SUM(G5:J5)</f>
        <v>1926.5342570000003</v>
      </c>
      <c r="O5" s="37">
        <f>SUM(C5:F5)</f>
        <v>1970.6416859999999</v>
      </c>
      <c r="P5" s="167">
        <f>N5/O5-1</f>
        <v>-2.2382267315946613E-2</v>
      </c>
    </row>
    <row r="6" spans="1:27" ht="14.25" customHeight="1" x14ac:dyDescent="0.2">
      <c r="A6" s="130" t="s">
        <v>81</v>
      </c>
      <c r="B6" s="133">
        <v>219.98820799999999</v>
      </c>
      <c r="C6" s="133">
        <v>222.476304</v>
      </c>
      <c r="D6" s="133">
        <v>226.689213</v>
      </c>
      <c r="E6" s="133">
        <v>223.10342</v>
      </c>
      <c r="F6" s="133">
        <v>215.88034200000001</v>
      </c>
      <c r="G6" s="133">
        <v>222.681332</v>
      </c>
      <c r="H6" s="133">
        <v>222.74708200000001</v>
      </c>
      <c r="I6" s="133">
        <v>231.69096099999999</v>
      </c>
      <c r="J6" s="133">
        <v>220.50000499999999</v>
      </c>
      <c r="L6" s="48">
        <f t="shared" ref="L6:L8" si="0">J6/I6-1</f>
        <v>-4.8301219657852723E-2</v>
      </c>
      <c r="M6" s="167">
        <f t="shared" ref="M6:M8" si="1">J6/F6-1</f>
        <v>2.139918325680612E-2</v>
      </c>
      <c r="N6" s="37">
        <f t="shared" ref="N6:N8" si="2">SUM(G6:J6)</f>
        <v>897.61937999999998</v>
      </c>
      <c r="O6" s="37">
        <f t="shared" ref="O6:O8" si="3">SUM(C6:F6)</f>
        <v>888.14927900000009</v>
      </c>
      <c r="P6" s="167">
        <f t="shared" ref="P6:P8" si="4">N6/O6-1</f>
        <v>1.0662735672839485E-2</v>
      </c>
    </row>
    <row r="7" spans="1:27" x14ac:dyDescent="0.2">
      <c r="A7" s="130" t="s">
        <v>4</v>
      </c>
      <c r="B7" s="133">
        <v>112.793716</v>
      </c>
      <c r="C7" s="133">
        <v>101.727492</v>
      </c>
      <c r="D7" s="133">
        <v>110.27087</v>
      </c>
      <c r="E7" s="133">
        <v>118.00507</v>
      </c>
      <c r="F7" s="133">
        <v>117.185394</v>
      </c>
      <c r="G7" s="133">
        <v>107.63421099999999</v>
      </c>
      <c r="H7" s="133">
        <v>98.500821000000002</v>
      </c>
      <c r="I7" s="133">
        <v>119.938818</v>
      </c>
      <c r="J7" s="133">
        <v>122.29101300000001</v>
      </c>
      <c r="L7" s="48">
        <f t="shared" si="0"/>
        <v>1.9611623986489635E-2</v>
      </c>
      <c r="M7" s="167">
        <f t="shared" si="1"/>
        <v>4.3568731782392733E-2</v>
      </c>
      <c r="N7" s="37">
        <f t="shared" si="2"/>
        <v>448.36486300000001</v>
      </c>
      <c r="O7" s="37">
        <f t="shared" si="3"/>
        <v>447.18882599999995</v>
      </c>
      <c r="P7" s="167">
        <f t="shared" si="4"/>
        <v>2.6298443333645505E-3</v>
      </c>
    </row>
    <row r="8" spans="1:27" x14ac:dyDescent="0.2">
      <c r="A8" s="131" t="s">
        <v>5</v>
      </c>
      <c r="B8" s="133">
        <v>36.668914000000001</v>
      </c>
      <c r="C8" s="133">
        <v>35.476599</v>
      </c>
      <c r="D8" s="133">
        <v>14.968045</v>
      </c>
      <c r="E8" s="133">
        <v>16.370246000000002</v>
      </c>
      <c r="F8" s="133">
        <v>17.150549000000002</v>
      </c>
      <c r="G8" s="133">
        <v>13.695970000000001</v>
      </c>
      <c r="H8" s="133">
        <v>14.089249000000001</v>
      </c>
      <c r="I8" s="133">
        <v>14.177875999999999</v>
      </c>
      <c r="J8" s="133">
        <v>12.873652</v>
      </c>
      <c r="L8" s="48">
        <f t="shared" si="0"/>
        <v>-9.1990083705062675E-2</v>
      </c>
      <c r="M8" s="167">
        <f t="shared" si="1"/>
        <v>-0.24937376640246334</v>
      </c>
      <c r="N8" s="37">
        <f t="shared" si="2"/>
        <v>54.836747000000003</v>
      </c>
      <c r="O8" s="37">
        <f t="shared" si="3"/>
        <v>83.965438999999989</v>
      </c>
      <c r="P8" s="167">
        <f t="shared" si="4"/>
        <v>-0.34691287685639316</v>
      </c>
    </row>
    <row r="9" spans="1:27" x14ac:dyDescent="0.2">
      <c r="F9" s="74"/>
      <c r="H9" s="74"/>
      <c r="I9" s="74"/>
      <c r="J9" s="74"/>
      <c r="K9" s="132"/>
      <c r="M9" s="48"/>
      <c r="N9" s="48"/>
      <c r="O9" s="37"/>
      <c r="P9" s="37"/>
      <c r="Q9" s="49"/>
    </row>
    <row r="10" spans="1:27" x14ac:dyDescent="0.2">
      <c r="A10" s="3" t="s">
        <v>107</v>
      </c>
      <c r="M10" s="48"/>
      <c r="N10" s="48"/>
      <c r="O10" s="37"/>
      <c r="P10" s="37"/>
      <c r="Q10" s="49"/>
    </row>
    <row r="11" spans="1:27" x14ac:dyDescent="0.2">
      <c r="A11" s="3" t="s">
        <v>99</v>
      </c>
      <c r="W11" s="32"/>
      <c r="X11" s="32"/>
      <c r="Y11" s="32"/>
      <c r="Z11" s="32"/>
      <c r="AA11" s="32"/>
    </row>
  </sheetData>
  <sortState xmlns:xlrd2="http://schemas.microsoft.com/office/spreadsheetml/2017/richdata2" ref="A5:J8">
    <sortCondition descending="1" ref="J5"/>
  </sortState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3"/>
  <sheetViews>
    <sheetView showGridLines="0" topLeftCell="A35" zoomScaleNormal="100" workbookViewId="0">
      <selection activeCell="A2" sqref="A2"/>
    </sheetView>
  </sheetViews>
  <sheetFormatPr defaultColWidth="9.140625" defaultRowHeight="12.75" x14ac:dyDescent="0.2"/>
  <cols>
    <col min="1" max="1" width="23.85546875" style="3" customWidth="1"/>
    <col min="2" max="7" width="8.7109375" style="3" customWidth="1"/>
    <col min="8" max="11" width="11.7109375" style="3" customWidth="1"/>
    <col min="12" max="12" width="7.85546875" style="3" customWidth="1"/>
    <col min="13" max="13" width="8.140625" style="3" customWidth="1"/>
    <col min="14" max="15" width="7.140625" style="3" bestFit="1" customWidth="1"/>
    <col min="16" max="16" width="8.28515625" style="3" customWidth="1"/>
    <col min="17" max="17" width="6.5703125" style="3" bestFit="1" customWidth="1"/>
    <col min="18" max="18" width="9.28515625" style="3" bestFit="1" customWidth="1"/>
    <col min="19" max="16384" width="9.140625" style="3"/>
  </cols>
  <sheetData>
    <row r="1" spans="1:27" ht="15.75" x14ac:dyDescent="0.25">
      <c r="A1" s="4" t="s">
        <v>141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27" ht="14.25" x14ac:dyDescent="0.2">
      <c r="A2" s="160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7" x14ac:dyDescent="0.2">
      <c r="A3" s="42"/>
      <c r="B3" s="43"/>
      <c r="C3" s="43"/>
      <c r="D3" s="43"/>
      <c r="E3" s="43"/>
      <c r="F3" s="43"/>
      <c r="G3" s="43"/>
      <c r="H3" s="43"/>
      <c r="I3" s="45"/>
      <c r="J3" s="45"/>
      <c r="K3" s="45"/>
    </row>
    <row r="4" spans="1:27" ht="12.75" customHeight="1" x14ac:dyDescent="0.2">
      <c r="B4" s="1" t="s">
        <v>91</v>
      </c>
      <c r="C4" s="1" t="s">
        <v>93</v>
      </c>
      <c r="D4" s="1" t="s">
        <v>113</v>
      </c>
      <c r="E4" s="1" t="s">
        <v>105</v>
      </c>
      <c r="F4" s="1" t="s">
        <v>108</v>
      </c>
      <c r="G4" s="1" t="s">
        <v>118</v>
      </c>
      <c r="H4" s="1" t="s">
        <v>117</v>
      </c>
      <c r="I4" s="1" t="s">
        <v>116</v>
      </c>
      <c r="J4" s="1" t="s">
        <v>115</v>
      </c>
      <c r="L4" s="23" t="s">
        <v>65</v>
      </c>
      <c r="M4" s="189" t="s">
        <v>66</v>
      </c>
      <c r="N4" s="23" t="s">
        <v>68</v>
      </c>
      <c r="O4" s="23" t="s">
        <v>69</v>
      </c>
      <c r="P4" s="189" t="s">
        <v>67</v>
      </c>
    </row>
    <row r="5" spans="1:27" ht="14.25" customHeight="1" x14ac:dyDescent="0.2">
      <c r="A5" s="134" t="s">
        <v>79</v>
      </c>
      <c r="B5" s="47">
        <v>332.781924</v>
      </c>
      <c r="C5" s="47">
        <v>324.20379600000001</v>
      </c>
      <c r="D5" s="47">
        <v>336.960083</v>
      </c>
      <c r="E5" s="47">
        <v>341.10849000000002</v>
      </c>
      <c r="F5" s="47">
        <v>333.06573600000002</v>
      </c>
      <c r="G5" s="47">
        <v>330.31554299999999</v>
      </c>
      <c r="H5" s="47">
        <v>321.24790300000001</v>
      </c>
      <c r="I5" s="47">
        <v>351.62977899999998</v>
      </c>
      <c r="J5" s="47">
        <v>342.79101800000001</v>
      </c>
      <c r="L5" s="167">
        <f>J5/I5-1</f>
        <v>-2.5136554205211326E-2</v>
      </c>
      <c r="M5" s="167">
        <f>J5/F5-1</f>
        <v>2.9199286953972337E-2</v>
      </c>
      <c r="N5" s="37">
        <f>SUM(G5:J5)</f>
        <v>1345.9842429999999</v>
      </c>
      <c r="O5" s="37">
        <f>SUM(C5:F5)</f>
        <v>1335.338105</v>
      </c>
      <c r="P5" s="167">
        <f>N5/O5-1</f>
        <v>7.9726160439343996E-3</v>
      </c>
    </row>
    <row r="6" spans="1:27" ht="14.25" customHeight="1" x14ac:dyDescent="0.2">
      <c r="A6" s="136" t="s">
        <v>82</v>
      </c>
      <c r="B6" s="47">
        <v>160.03306000000001</v>
      </c>
      <c r="C6" s="47">
        <v>157.40115599999999</v>
      </c>
      <c r="D6" s="47">
        <v>147.16338400000001</v>
      </c>
      <c r="E6" s="47">
        <v>141.020565</v>
      </c>
      <c r="F6" s="47">
        <v>138.715924</v>
      </c>
      <c r="G6" s="47">
        <v>140.464854</v>
      </c>
      <c r="H6" s="47">
        <v>142.76781600000001</v>
      </c>
      <c r="I6" s="47">
        <v>149.771636</v>
      </c>
      <c r="J6" s="47">
        <v>145.19479200000001</v>
      </c>
      <c r="L6" s="167">
        <f t="shared" ref="L6:L10" si="0">J6/I6-1</f>
        <v>-3.0558816891070095E-2</v>
      </c>
      <c r="M6" s="167">
        <f>J6/F6-1</f>
        <v>4.6706014804760221E-2</v>
      </c>
      <c r="N6" s="37">
        <f t="shared" ref="N6:N10" si="1">SUM(G6:J6)</f>
        <v>578.19909800000005</v>
      </c>
      <c r="O6" s="37">
        <f t="shared" ref="O6:O10" si="2">SUM(C6:F6)</f>
        <v>584.30102899999997</v>
      </c>
      <c r="P6" s="167">
        <f t="shared" ref="P6:P10" si="3">N6/O6-1</f>
        <v>-1.044312896460764E-2</v>
      </c>
    </row>
    <row r="7" spans="1:27" ht="14.25" customHeight="1" x14ac:dyDescent="0.2">
      <c r="A7" s="136" t="s">
        <v>15</v>
      </c>
      <c r="B7" s="47">
        <v>126.44265</v>
      </c>
      <c r="C7" s="47">
        <v>121.784175</v>
      </c>
      <c r="D7" s="47">
        <v>123.073128</v>
      </c>
      <c r="E7" s="47">
        <v>132.158624</v>
      </c>
      <c r="F7" s="47">
        <v>132.53598500000001</v>
      </c>
      <c r="G7" s="47">
        <v>128.049104</v>
      </c>
      <c r="H7" s="47">
        <v>124.04427200000001</v>
      </c>
      <c r="I7" s="47">
        <v>125.43495900000001</v>
      </c>
      <c r="J7" s="47">
        <v>129.740183</v>
      </c>
      <c r="L7" s="167">
        <f t="shared" si="0"/>
        <v>3.432236143992351E-2</v>
      </c>
      <c r="M7" s="167">
        <f t="shared" ref="M7:M10" si="4">J7/F7-1</f>
        <v>-2.1094663460644369E-2</v>
      </c>
      <c r="N7" s="37">
        <f t="shared" si="1"/>
        <v>507.26851800000003</v>
      </c>
      <c r="O7" s="37">
        <f t="shared" si="2"/>
        <v>509.55191200000002</v>
      </c>
      <c r="P7" s="167">
        <f t="shared" si="3"/>
        <v>-4.4811803198571143E-3</v>
      </c>
    </row>
    <row r="8" spans="1:27" x14ac:dyDescent="0.2">
      <c r="A8" s="136" t="s">
        <v>33</v>
      </c>
      <c r="B8" s="47">
        <v>119.09787</v>
      </c>
      <c r="C8" s="47">
        <v>115.264928</v>
      </c>
      <c r="D8" s="47">
        <v>113.127537</v>
      </c>
      <c r="E8" s="47">
        <v>122.01220000000001</v>
      </c>
      <c r="F8" s="47">
        <v>118.786935</v>
      </c>
      <c r="G8" s="47">
        <v>114.479568</v>
      </c>
      <c r="H8" s="47">
        <v>106.595101</v>
      </c>
      <c r="I8" s="47">
        <v>116.42673000000001</v>
      </c>
      <c r="J8" s="47">
        <v>106.133239</v>
      </c>
      <c r="L8" s="167">
        <f>J8/I8-1</f>
        <v>-8.8411750463145422E-2</v>
      </c>
      <c r="M8" s="167">
        <f>J8/F8-1</f>
        <v>-0.10652430757641818</v>
      </c>
      <c r="N8" s="37">
        <f>SUM(G8:J8)</f>
        <v>443.634638</v>
      </c>
      <c r="O8" s="37">
        <f>SUM(C8:F8)</f>
        <v>469.19159999999999</v>
      </c>
      <c r="P8" s="167">
        <f>N8/O8-1</f>
        <v>-5.4470203643884552E-2</v>
      </c>
    </row>
    <row r="9" spans="1:27" ht="14.25" customHeight="1" x14ac:dyDescent="0.2">
      <c r="A9" s="136" t="s">
        <v>16</v>
      </c>
      <c r="B9" s="47">
        <v>96.301676</v>
      </c>
      <c r="C9" s="47">
        <v>100.526483</v>
      </c>
      <c r="D9" s="47">
        <v>105.44888</v>
      </c>
      <c r="E9" s="47">
        <v>103.78533400000001</v>
      </c>
      <c r="F9" s="47">
        <v>97.836448000000004</v>
      </c>
      <c r="G9" s="47">
        <v>104.70344900000001</v>
      </c>
      <c r="H9" s="47">
        <v>99.602194999999995</v>
      </c>
      <c r="I9" s="47">
        <v>100.58146600000001</v>
      </c>
      <c r="J9" s="47">
        <v>92.544893000000002</v>
      </c>
      <c r="L9" s="167">
        <f t="shared" si="0"/>
        <v>-7.9901132083320392E-2</v>
      </c>
      <c r="M9" s="167">
        <f t="shared" si="4"/>
        <v>-5.4085722735968567E-2</v>
      </c>
      <c r="N9" s="37">
        <f t="shared" si="1"/>
        <v>397.43200300000001</v>
      </c>
      <c r="O9" s="37">
        <f t="shared" si="2"/>
        <v>407.59714500000007</v>
      </c>
      <c r="P9" s="167">
        <f t="shared" si="3"/>
        <v>-2.4939188423412695E-2</v>
      </c>
    </row>
    <row r="10" spans="1:27" x14ac:dyDescent="0.2">
      <c r="A10" s="137" t="s">
        <v>5</v>
      </c>
      <c r="B10" s="47">
        <v>36.668914000000001</v>
      </c>
      <c r="C10" s="47">
        <v>35.476599</v>
      </c>
      <c r="D10" s="47">
        <v>14.968045</v>
      </c>
      <c r="E10" s="47">
        <v>16.370246000000002</v>
      </c>
      <c r="F10" s="47">
        <v>17.150549000000002</v>
      </c>
      <c r="G10" s="47">
        <v>13.695970000000001</v>
      </c>
      <c r="H10" s="47">
        <v>14.089249000000001</v>
      </c>
      <c r="I10" s="47">
        <v>14.177875999999999</v>
      </c>
      <c r="J10" s="47">
        <v>12.873652</v>
      </c>
      <c r="L10" s="167">
        <f t="shared" si="0"/>
        <v>-9.1990083705062675E-2</v>
      </c>
      <c r="M10" s="167">
        <f t="shared" si="4"/>
        <v>-0.24937376640246334</v>
      </c>
      <c r="N10" s="37">
        <f t="shared" si="1"/>
        <v>54.836747000000003</v>
      </c>
      <c r="O10" s="37">
        <f t="shared" si="2"/>
        <v>83.965438999999989</v>
      </c>
      <c r="P10" s="167">
        <f t="shared" si="3"/>
        <v>-0.34691287685639316</v>
      </c>
    </row>
    <row r="11" spans="1:27" x14ac:dyDescent="0.2">
      <c r="M11" s="48"/>
      <c r="N11" s="48"/>
      <c r="O11" s="37"/>
      <c r="P11" s="37"/>
      <c r="Q11" s="49"/>
    </row>
    <row r="12" spans="1:27" x14ac:dyDescent="0.2">
      <c r="A12" s="3" t="s">
        <v>107</v>
      </c>
      <c r="M12" s="48"/>
      <c r="N12" s="48"/>
      <c r="O12" s="37"/>
      <c r="P12" s="37"/>
      <c r="Q12" s="49"/>
    </row>
    <row r="13" spans="1:27" x14ac:dyDescent="0.2">
      <c r="A13" s="3" t="s">
        <v>98</v>
      </c>
      <c r="W13" s="32"/>
      <c r="X13" s="32"/>
      <c r="Y13" s="32"/>
      <c r="Z13" s="32"/>
      <c r="AA13" s="32"/>
    </row>
  </sheetData>
  <pageMargins left="0.45" right="9.3725490196078454E-2" top="0.17490196078431375" bottom="0.17490196078431375" header="0.50980392156862753" footer="0.50980392156862753"/>
  <pageSetup paperSize="9"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2"/>
  <sheetViews>
    <sheetView showGridLines="0" tabSelected="1" zoomScaleNormal="100" workbookViewId="0">
      <selection activeCell="I6" sqref="I6"/>
    </sheetView>
  </sheetViews>
  <sheetFormatPr defaultColWidth="9.140625" defaultRowHeight="12.75" x14ac:dyDescent="0.2"/>
  <cols>
    <col min="1" max="1" width="21.5703125" style="3" customWidth="1"/>
    <col min="2" max="5" width="8.7109375" style="3" customWidth="1"/>
    <col min="6" max="6" width="11.7109375" style="3" customWidth="1"/>
    <col min="7" max="9" width="9.140625" style="3"/>
    <col min="10" max="10" width="28.28515625" style="3" bestFit="1" customWidth="1"/>
    <col min="11" max="22" width="9.140625" style="3"/>
    <col min="23" max="23" width="3.28515625" style="3" customWidth="1"/>
    <col min="24" max="16384" width="9.140625" style="3"/>
  </cols>
  <sheetData>
    <row r="1" spans="1:25" ht="15.75" x14ac:dyDescent="0.25">
      <c r="A1" s="4" t="s">
        <v>142</v>
      </c>
      <c r="B1" s="42"/>
      <c r="C1" s="42"/>
      <c r="D1" s="42"/>
      <c r="E1" s="42"/>
      <c r="F1" s="42"/>
    </row>
    <row r="2" spans="1:25" ht="14.25" x14ac:dyDescent="0.2">
      <c r="A2" s="160" t="s">
        <v>70</v>
      </c>
    </row>
    <row r="4" spans="1:25" x14ac:dyDescent="0.2">
      <c r="A4" s="138" t="s">
        <v>0</v>
      </c>
      <c r="B4" s="80" t="s">
        <v>108</v>
      </c>
      <c r="C4" s="80" t="s">
        <v>118</v>
      </c>
      <c r="D4" s="80" t="s">
        <v>117</v>
      </c>
      <c r="E4" s="80" t="s">
        <v>116</v>
      </c>
      <c r="F4" s="80" t="s">
        <v>115</v>
      </c>
      <c r="G4" s="23" t="s">
        <v>65</v>
      </c>
      <c r="H4" s="190" t="s">
        <v>66</v>
      </c>
      <c r="J4" s="168" t="s">
        <v>0</v>
      </c>
      <c r="K4" s="168" t="s">
        <v>0</v>
      </c>
      <c r="L4" s="164" t="s">
        <v>94</v>
      </c>
      <c r="M4" s="164" t="s">
        <v>104</v>
      </c>
      <c r="N4" s="164" t="s">
        <v>106</v>
      </c>
      <c r="O4" s="164" t="s">
        <v>109</v>
      </c>
      <c r="P4" s="164" t="s">
        <v>119</v>
      </c>
      <c r="Q4" s="164" t="s">
        <v>120</v>
      </c>
      <c r="R4" s="164" t="s">
        <v>121</v>
      </c>
      <c r="S4" s="164" t="s">
        <v>122</v>
      </c>
      <c r="T4" s="3" t="s">
        <v>68</v>
      </c>
      <c r="U4" s="3" t="s">
        <v>69</v>
      </c>
      <c r="V4" s="189" t="s">
        <v>67</v>
      </c>
      <c r="X4" s="3" t="s">
        <v>75</v>
      </c>
    </row>
    <row r="5" spans="1:25" ht="12.75" customHeight="1" x14ac:dyDescent="0.2">
      <c r="A5" s="58" t="s">
        <v>103</v>
      </c>
      <c r="B5" s="139">
        <v>66.738810999999998</v>
      </c>
      <c r="C5" s="139">
        <v>63.858240000000002</v>
      </c>
      <c r="D5" s="139">
        <v>64.688453999999993</v>
      </c>
      <c r="E5" s="139">
        <v>59.196404000000001</v>
      </c>
      <c r="F5" s="139">
        <v>60.453932999999999</v>
      </c>
      <c r="G5" s="140">
        <f>F5/E5-1</f>
        <v>2.1243334307942119E-2</v>
      </c>
      <c r="H5" s="140">
        <f>F5/B5-1</f>
        <v>-9.4171261157169894E-2</v>
      </c>
      <c r="J5" s="166" t="s">
        <v>18</v>
      </c>
      <c r="K5" s="169">
        <v>59196404</v>
      </c>
      <c r="L5" s="165">
        <v>56.855293000000003</v>
      </c>
      <c r="M5" s="165">
        <v>61.212834000000001</v>
      </c>
      <c r="N5" s="165">
        <v>63.333168999999998</v>
      </c>
      <c r="O5" s="165">
        <v>66.738810999999998</v>
      </c>
      <c r="P5" s="165">
        <v>63.858240000000002</v>
      </c>
      <c r="Q5" s="165">
        <v>64.688453999999993</v>
      </c>
      <c r="R5" s="165">
        <v>59.196404000000001</v>
      </c>
      <c r="S5" s="165">
        <v>60.453932999999999</v>
      </c>
      <c r="T5" s="37">
        <f t="shared" ref="T5:T14" si="0">SUM(P5:S5)</f>
        <v>248.19703100000001</v>
      </c>
      <c r="U5" s="37">
        <f t="shared" ref="U5:U14" si="1">SUM(L5:O5)</f>
        <v>248.140107</v>
      </c>
      <c r="V5" s="140">
        <f>T5/U5-1</f>
        <v>2.2940265758819578E-4</v>
      </c>
      <c r="X5" s="140">
        <f>S5/$S$15</f>
        <v>0.12764413000081942</v>
      </c>
    </row>
    <row r="6" spans="1:25" x14ac:dyDescent="0.2">
      <c r="A6" s="61" t="s">
        <v>57</v>
      </c>
      <c r="B6" s="139">
        <v>52.266219999999997</v>
      </c>
      <c r="C6" s="139">
        <v>50.392046999999998</v>
      </c>
      <c r="D6" s="139">
        <v>51.347540000000002</v>
      </c>
      <c r="E6" s="139">
        <v>51.799638000000002</v>
      </c>
      <c r="F6" s="139">
        <v>52.139491999999997</v>
      </c>
      <c r="G6" s="140">
        <f t="shared" ref="G6:G14" si="2">F6/E6-1</f>
        <v>6.5609338814296425E-3</v>
      </c>
      <c r="H6" s="140">
        <f t="shared" ref="H6:H14" si="3">F6/B6-1</f>
        <v>-2.4246635781198789E-3</v>
      </c>
      <c r="J6" s="166" t="s">
        <v>32</v>
      </c>
      <c r="K6" s="169">
        <v>51799638</v>
      </c>
      <c r="L6" s="165">
        <v>52.073546999999998</v>
      </c>
      <c r="M6" s="165">
        <v>52.068424999999998</v>
      </c>
      <c r="N6" s="165">
        <v>52.268061000000003</v>
      </c>
      <c r="O6" s="165">
        <v>52.266219999999997</v>
      </c>
      <c r="P6" s="165">
        <v>50.392046999999998</v>
      </c>
      <c r="Q6" s="165">
        <v>51.347540000000002</v>
      </c>
      <c r="R6" s="165">
        <v>51.799638000000002</v>
      </c>
      <c r="S6" s="165">
        <v>52.139491999999997</v>
      </c>
      <c r="T6" s="37">
        <f t="shared" si="0"/>
        <v>205.67871699999998</v>
      </c>
      <c r="U6" s="37">
        <f t="shared" si="1"/>
        <v>208.676253</v>
      </c>
      <c r="V6" s="140">
        <f t="shared" ref="V6:V14" si="4">T6/U6-1</f>
        <v>-1.4364528579109748E-2</v>
      </c>
      <c r="X6" s="140">
        <f t="shared" ref="X6:X14" si="5">S6/$S$15</f>
        <v>0.11008878603522262</v>
      </c>
      <c r="Y6" s="17">
        <f>X6+X5</f>
        <v>0.23773291603604205</v>
      </c>
    </row>
    <row r="7" spans="1:25" ht="12.75" customHeight="1" x14ac:dyDescent="0.2">
      <c r="A7" s="61" t="s">
        <v>6</v>
      </c>
      <c r="B7" s="139">
        <v>32.681635</v>
      </c>
      <c r="C7" s="139">
        <v>31.965668999999998</v>
      </c>
      <c r="D7" s="139">
        <v>29.891123</v>
      </c>
      <c r="E7" s="139">
        <v>34.208970999999998</v>
      </c>
      <c r="F7" s="139">
        <v>33.114572000000003</v>
      </c>
      <c r="G7" s="140">
        <f t="shared" si="2"/>
        <v>-3.1991579051003805E-2</v>
      </c>
      <c r="H7" s="140">
        <f t="shared" si="3"/>
        <v>1.3247103457339371E-2</v>
      </c>
      <c r="J7" s="166" t="s">
        <v>19</v>
      </c>
      <c r="K7" s="169">
        <v>34208971</v>
      </c>
      <c r="L7" s="165">
        <v>29.642388</v>
      </c>
      <c r="M7" s="165">
        <v>30.502689</v>
      </c>
      <c r="N7" s="165">
        <v>31.668771</v>
      </c>
      <c r="O7" s="165">
        <v>32.681635</v>
      </c>
      <c r="P7" s="165">
        <v>31.965668999999998</v>
      </c>
      <c r="Q7" s="165">
        <v>29.891123</v>
      </c>
      <c r="R7" s="165">
        <v>34.208970999999998</v>
      </c>
      <c r="S7" s="165">
        <v>33.114572000000003</v>
      </c>
      <c r="T7" s="37">
        <f t="shared" si="0"/>
        <v>129.18033500000001</v>
      </c>
      <c r="U7" s="37">
        <f t="shared" si="1"/>
        <v>124.49548300000001</v>
      </c>
      <c r="V7" s="140">
        <f t="shared" si="4"/>
        <v>3.7630698617394875E-2</v>
      </c>
      <c r="X7" s="140">
        <f t="shared" si="5"/>
        <v>6.9919036256739411E-2</v>
      </c>
      <c r="Y7" s="208">
        <f>SUM(X5:X7)</f>
        <v>0.30765195229278147</v>
      </c>
    </row>
    <row r="8" spans="1:25" ht="12.75" customHeight="1" x14ac:dyDescent="0.2">
      <c r="A8" s="61" t="s">
        <v>89</v>
      </c>
      <c r="B8" s="139">
        <v>27.496818000000001</v>
      </c>
      <c r="C8" s="139">
        <v>28.478124000000001</v>
      </c>
      <c r="D8" s="139">
        <v>29.067457000000001</v>
      </c>
      <c r="E8" s="139">
        <v>31.476333</v>
      </c>
      <c r="F8" s="139">
        <v>28.686572999999999</v>
      </c>
      <c r="G8" s="140">
        <f t="shared" si="2"/>
        <v>-8.8630400498050377E-2</v>
      </c>
      <c r="H8" s="140">
        <f t="shared" si="3"/>
        <v>4.3268824778197823E-2</v>
      </c>
      <c r="J8" s="166" t="s">
        <v>131</v>
      </c>
      <c r="K8" s="169">
        <v>31476333</v>
      </c>
      <c r="L8" s="165">
        <v>31.740646000000002</v>
      </c>
      <c r="M8" s="165">
        <v>30.40925</v>
      </c>
      <c r="N8" s="165">
        <v>29.307766999999998</v>
      </c>
      <c r="O8" s="165">
        <v>27.496818000000001</v>
      </c>
      <c r="P8" s="165">
        <v>28.478124000000001</v>
      </c>
      <c r="Q8" s="165">
        <v>29.067457000000001</v>
      </c>
      <c r="R8" s="165">
        <v>31.476333</v>
      </c>
      <c r="S8" s="165">
        <v>28.686572999999999</v>
      </c>
      <c r="T8" s="37">
        <f t="shared" si="0"/>
        <v>117.70848699999999</v>
      </c>
      <c r="U8" s="37">
        <f t="shared" si="1"/>
        <v>118.954481</v>
      </c>
      <c r="V8" s="140">
        <f t="shared" si="4"/>
        <v>-1.0474544460414292E-2</v>
      </c>
      <c r="X8" s="140">
        <f t="shared" si="5"/>
        <v>6.0569634953113745E-2</v>
      </c>
    </row>
    <row r="9" spans="1:25" ht="12.75" customHeight="1" x14ac:dyDescent="0.2">
      <c r="A9" s="61" t="s">
        <v>26</v>
      </c>
      <c r="B9" s="139">
        <v>29.705310000000001</v>
      </c>
      <c r="C9" s="139">
        <v>28.522010000000002</v>
      </c>
      <c r="D9" s="139">
        <v>28.434135000000001</v>
      </c>
      <c r="E9" s="139">
        <v>29.515239999999999</v>
      </c>
      <c r="F9" s="139">
        <v>28.051767999999999</v>
      </c>
      <c r="G9" s="140">
        <f t="shared" si="2"/>
        <v>-4.9583604944428705E-2</v>
      </c>
      <c r="H9" s="140">
        <f t="shared" si="3"/>
        <v>-5.5664862612105459E-2</v>
      </c>
      <c r="J9" s="166" t="s">
        <v>21</v>
      </c>
      <c r="K9" s="169">
        <v>29515240</v>
      </c>
      <c r="L9" s="165">
        <v>29.307715000000002</v>
      </c>
      <c r="M9" s="165">
        <v>27.843070000000001</v>
      </c>
      <c r="N9" s="165">
        <v>30.476429</v>
      </c>
      <c r="O9" s="165">
        <v>29.705310000000001</v>
      </c>
      <c r="P9" s="165">
        <v>28.522010000000002</v>
      </c>
      <c r="Q9" s="165">
        <v>28.434135000000001</v>
      </c>
      <c r="R9" s="165">
        <v>29.515239999999999</v>
      </c>
      <c r="S9" s="165">
        <v>28.051767999999999</v>
      </c>
      <c r="T9" s="37">
        <f t="shared" si="0"/>
        <v>114.52315299999999</v>
      </c>
      <c r="U9" s="37">
        <f t="shared" si="1"/>
        <v>117.33252399999999</v>
      </c>
      <c r="V9" s="140">
        <f t="shared" si="4"/>
        <v>-2.3943667997800788E-2</v>
      </c>
      <c r="X9" s="140">
        <f t="shared" si="5"/>
        <v>5.9229289868449518E-2</v>
      </c>
    </row>
    <row r="10" spans="1:25" ht="12.75" customHeight="1" x14ac:dyDescent="0.2">
      <c r="A10" s="61" t="s">
        <v>25</v>
      </c>
      <c r="B10" s="139">
        <v>24.525216</v>
      </c>
      <c r="C10" s="139">
        <v>23.069590000000002</v>
      </c>
      <c r="D10" s="139">
        <v>20.522093999999999</v>
      </c>
      <c r="E10" s="139">
        <v>25.609839000000001</v>
      </c>
      <c r="F10" s="139">
        <v>24.512703999999999</v>
      </c>
      <c r="G10" s="140">
        <f t="shared" si="2"/>
        <v>-4.2840370843409081E-2</v>
      </c>
      <c r="H10" s="140">
        <f t="shared" si="3"/>
        <v>-5.1016879932885839E-4</v>
      </c>
      <c r="J10" s="166" t="s">
        <v>20</v>
      </c>
      <c r="K10" s="169">
        <v>25609839</v>
      </c>
      <c r="L10" s="165">
        <v>21.850012</v>
      </c>
      <c r="M10" s="165">
        <v>22.746517000000001</v>
      </c>
      <c r="N10" s="165">
        <v>24.910927999999998</v>
      </c>
      <c r="O10" s="165">
        <v>24.525216</v>
      </c>
      <c r="P10" s="165">
        <v>23.069590000000002</v>
      </c>
      <c r="Q10" s="165">
        <v>20.522093999999999</v>
      </c>
      <c r="R10" s="165">
        <v>25.609839000000001</v>
      </c>
      <c r="S10" s="165">
        <v>24.512703999999999</v>
      </c>
      <c r="T10" s="37">
        <f t="shared" si="0"/>
        <v>93.714227000000008</v>
      </c>
      <c r="U10" s="37">
        <f t="shared" si="1"/>
        <v>94.032673000000003</v>
      </c>
      <c r="V10" s="140">
        <f t="shared" si="4"/>
        <v>-3.3865462912023858E-3</v>
      </c>
      <c r="X10" s="140">
        <f t="shared" si="5"/>
        <v>5.1756810860388622E-2</v>
      </c>
    </row>
    <row r="11" spans="1:25" ht="12.75" customHeight="1" x14ac:dyDescent="0.2">
      <c r="A11" s="61" t="s">
        <v>27</v>
      </c>
      <c r="B11" s="139">
        <v>19.521920000000001</v>
      </c>
      <c r="C11" s="139">
        <v>22.855981</v>
      </c>
      <c r="D11" s="139">
        <v>20.957087999999999</v>
      </c>
      <c r="E11" s="139">
        <v>21.458303000000001</v>
      </c>
      <c r="F11" s="139">
        <v>20.037302</v>
      </c>
      <c r="G11" s="140">
        <f t="shared" si="2"/>
        <v>-6.6221499435439979E-2</v>
      </c>
      <c r="H11" s="140">
        <f t="shared" si="3"/>
        <v>2.6400169655443673E-2</v>
      </c>
      <c r="J11" s="166" t="s">
        <v>22</v>
      </c>
      <c r="K11" s="169">
        <v>21458303</v>
      </c>
      <c r="L11" s="165">
        <v>20.752050000000001</v>
      </c>
      <c r="M11" s="165">
        <v>20.760356000000002</v>
      </c>
      <c r="N11" s="165">
        <v>22.827524</v>
      </c>
      <c r="O11" s="165">
        <v>19.521920000000001</v>
      </c>
      <c r="P11" s="165">
        <v>22.855981</v>
      </c>
      <c r="Q11" s="165">
        <v>20.957087999999999</v>
      </c>
      <c r="R11" s="165">
        <v>21.458303000000001</v>
      </c>
      <c r="S11" s="165">
        <v>20.037302</v>
      </c>
      <c r="T11" s="37">
        <f t="shared" si="0"/>
        <v>85.308673999999996</v>
      </c>
      <c r="U11" s="37">
        <f t="shared" si="1"/>
        <v>83.861850000000004</v>
      </c>
      <c r="V11" s="140">
        <f t="shared" si="4"/>
        <v>1.7252469388643332E-2</v>
      </c>
      <c r="X11" s="140">
        <f t="shared" si="5"/>
        <v>4.2307321532805468E-2</v>
      </c>
    </row>
    <row r="12" spans="1:25" ht="12.75" customHeight="1" x14ac:dyDescent="0.2">
      <c r="A12" s="61" t="s">
        <v>58</v>
      </c>
      <c r="B12" s="139">
        <v>17.751764000000001</v>
      </c>
      <c r="C12" s="139">
        <v>19.115597999999999</v>
      </c>
      <c r="D12" s="139">
        <v>22.479787999999999</v>
      </c>
      <c r="E12" s="139">
        <v>20.899920000000002</v>
      </c>
      <c r="F12" s="139">
        <v>21.339932000000001</v>
      </c>
      <c r="G12" s="140">
        <f t="shared" si="2"/>
        <v>2.1053286328368781E-2</v>
      </c>
      <c r="H12" s="140">
        <f t="shared" si="3"/>
        <v>0.20213022210074438</v>
      </c>
      <c r="J12" s="166" t="s">
        <v>17</v>
      </c>
      <c r="K12" s="169">
        <v>20899920</v>
      </c>
      <c r="L12" s="165">
        <v>34.009177000000001</v>
      </c>
      <c r="M12" s="165">
        <v>24.371288</v>
      </c>
      <c r="N12" s="165">
        <v>19.075626</v>
      </c>
      <c r="O12" s="165">
        <v>17.751764000000001</v>
      </c>
      <c r="P12" s="165">
        <v>19.115597999999999</v>
      </c>
      <c r="Q12" s="165">
        <v>22.479787999999999</v>
      </c>
      <c r="R12" s="165">
        <v>20.899920000000002</v>
      </c>
      <c r="S12" s="165">
        <v>21.339932000000001</v>
      </c>
      <c r="T12" s="37">
        <f t="shared" si="0"/>
        <v>83.835238000000004</v>
      </c>
      <c r="U12" s="37">
        <f t="shared" si="1"/>
        <v>95.207854999999995</v>
      </c>
      <c r="V12" s="140">
        <f t="shared" si="4"/>
        <v>-0.11945040669175866</v>
      </c>
      <c r="X12" s="140">
        <f t="shared" si="5"/>
        <v>4.5057731056416903E-2</v>
      </c>
    </row>
    <row r="13" spans="1:25" ht="12.75" customHeight="1" x14ac:dyDescent="0.2">
      <c r="A13" s="61" t="s">
        <v>63</v>
      </c>
      <c r="B13" s="139">
        <v>15.004924000000001</v>
      </c>
      <c r="C13" s="139">
        <v>15.136145000000001</v>
      </c>
      <c r="D13" s="139">
        <v>11.462521000000001</v>
      </c>
      <c r="E13" s="139">
        <v>13.236096</v>
      </c>
      <c r="F13" s="139">
        <v>15.639919000000001</v>
      </c>
      <c r="G13" s="140">
        <f t="shared" si="2"/>
        <v>0.1816111790062569</v>
      </c>
      <c r="H13" s="140">
        <f t="shared" si="3"/>
        <v>4.2319108047464971E-2</v>
      </c>
      <c r="J13" s="166" t="s">
        <v>62</v>
      </c>
      <c r="K13" s="169">
        <v>13236096</v>
      </c>
      <c r="L13" s="165">
        <v>13.646402999999999</v>
      </c>
      <c r="M13" s="165">
        <v>10.298563</v>
      </c>
      <c r="N13" s="165">
        <v>14.043659</v>
      </c>
      <c r="O13" s="165">
        <v>15.004924000000001</v>
      </c>
      <c r="P13" s="165">
        <v>15.136145000000001</v>
      </c>
      <c r="Q13" s="165">
        <v>11.462521000000001</v>
      </c>
      <c r="R13" s="165">
        <v>13.236096</v>
      </c>
      <c r="S13" s="165">
        <v>15.639919000000001</v>
      </c>
      <c r="T13" s="37">
        <f t="shared" si="0"/>
        <v>55.474680999999997</v>
      </c>
      <c r="U13" s="37">
        <f t="shared" si="1"/>
        <v>52.993549000000002</v>
      </c>
      <c r="V13" s="140">
        <f t="shared" si="4"/>
        <v>4.6819510050176039E-2</v>
      </c>
      <c r="X13" s="140">
        <f t="shared" si="5"/>
        <v>3.3022563710425355E-2</v>
      </c>
    </row>
    <row r="14" spans="1:25" ht="12.75" customHeight="1" x14ac:dyDescent="0.2">
      <c r="A14" s="141" t="s">
        <v>30</v>
      </c>
      <c r="B14" s="139">
        <v>13.014505</v>
      </c>
      <c r="C14" s="139">
        <v>13.506743</v>
      </c>
      <c r="D14" s="139">
        <v>13.178869000000001</v>
      </c>
      <c r="E14" s="139">
        <v>12.853152</v>
      </c>
      <c r="F14" s="139">
        <v>10.681013</v>
      </c>
      <c r="G14" s="140">
        <f t="shared" si="2"/>
        <v>-0.16899660098939151</v>
      </c>
      <c r="H14" s="140">
        <f t="shared" si="3"/>
        <v>-0.17929932794216907</v>
      </c>
      <c r="J14" s="166" t="s">
        <v>23</v>
      </c>
      <c r="K14" s="169">
        <v>12853152</v>
      </c>
      <c r="L14" s="165">
        <v>13.261125</v>
      </c>
      <c r="M14" s="165">
        <v>13.846002</v>
      </c>
      <c r="N14" s="165">
        <v>14.463483</v>
      </c>
      <c r="O14" s="165">
        <v>13.014505</v>
      </c>
      <c r="P14" s="165">
        <v>13.506743</v>
      </c>
      <c r="Q14" s="165">
        <v>13.178869000000001</v>
      </c>
      <c r="R14" s="165">
        <v>12.853152</v>
      </c>
      <c r="S14" s="165">
        <v>10.681013</v>
      </c>
      <c r="T14" s="37">
        <f t="shared" si="0"/>
        <v>50.219777000000001</v>
      </c>
      <c r="U14" s="37">
        <f t="shared" si="1"/>
        <v>54.585115000000002</v>
      </c>
      <c r="V14" s="140">
        <f t="shared" si="4"/>
        <v>-7.9973047597316604E-2</v>
      </c>
      <c r="X14" s="140">
        <f t="shared" si="5"/>
        <v>2.2552190473900884E-2</v>
      </c>
    </row>
    <row r="15" spans="1:25" x14ac:dyDescent="0.2">
      <c r="A15" s="142"/>
      <c r="B15" s="43"/>
      <c r="C15" s="43"/>
      <c r="D15" s="43"/>
      <c r="E15" s="43"/>
      <c r="F15" s="44"/>
      <c r="J15" s="3" t="s">
        <v>74</v>
      </c>
      <c r="L15" s="143">
        <f>'Figure 6'!C5</f>
        <v>494.976742</v>
      </c>
      <c r="M15" s="143">
        <f>'Figure 6'!D5</f>
        <v>488.812929</v>
      </c>
      <c r="N15" s="143">
        <f>'Figure 6'!E5</f>
        <v>498.97672299999999</v>
      </c>
      <c r="O15" s="143">
        <f>'Figure 6'!F5</f>
        <v>487.875292</v>
      </c>
      <c r="P15" s="143">
        <f>'Figure 6'!G5</f>
        <v>487.69697500000001</v>
      </c>
      <c r="Q15" s="143">
        <f>'Figure 6'!H5</f>
        <v>473.00938400000001</v>
      </c>
      <c r="R15" s="143">
        <f>'Figure 6'!I5</f>
        <v>492.21479099999999</v>
      </c>
      <c r="S15" s="143">
        <f>'Figure 6'!J5</f>
        <v>473.61310700000001</v>
      </c>
    </row>
    <row r="16" spans="1:25" x14ac:dyDescent="0.2">
      <c r="A16" s="142"/>
      <c r="B16" s="43"/>
      <c r="C16" s="43"/>
      <c r="D16" s="43"/>
      <c r="E16" s="43"/>
      <c r="F16" s="44"/>
      <c r="L16" s="143"/>
      <c r="M16" s="143"/>
      <c r="N16" s="143"/>
      <c r="O16" s="143"/>
      <c r="P16" s="143"/>
      <c r="Q16" s="143"/>
      <c r="R16" s="143"/>
      <c r="S16" s="143"/>
    </row>
    <row r="17" spans="1:19" x14ac:dyDescent="0.2">
      <c r="A17" s="142"/>
      <c r="B17" s="43"/>
      <c r="C17" s="43"/>
      <c r="D17" s="43"/>
      <c r="E17" s="43"/>
      <c r="F17" s="44"/>
    </row>
    <row r="18" spans="1:19" x14ac:dyDescent="0.2">
      <c r="A18" s="142"/>
      <c r="B18" s="43"/>
      <c r="C18" s="43"/>
      <c r="D18" s="43"/>
      <c r="E18" s="43"/>
      <c r="F18" s="44"/>
      <c r="L18" s="143"/>
      <c r="M18" s="143"/>
      <c r="N18" s="143"/>
      <c r="O18" s="143"/>
      <c r="P18" s="143"/>
      <c r="Q18" s="143"/>
      <c r="R18" s="143"/>
      <c r="S18" s="143"/>
    </row>
    <row r="19" spans="1:19" x14ac:dyDescent="0.2">
      <c r="A19" s="79" t="s">
        <v>132</v>
      </c>
      <c r="B19" s="43"/>
      <c r="C19" s="43"/>
      <c r="D19" s="43"/>
      <c r="E19" s="43"/>
      <c r="F19" s="44"/>
    </row>
    <row r="20" spans="1:19" x14ac:dyDescent="0.2">
      <c r="A20" s="258" t="s">
        <v>100</v>
      </c>
      <c r="B20" s="258"/>
      <c r="C20" s="258"/>
      <c r="D20" s="258"/>
      <c r="E20" s="258"/>
      <c r="F20" s="258"/>
    </row>
    <row r="22" spans="1:19" ht="9" customHeight="1" x14ac:dyDescent="0.2"/>
  </sheetData>
  <mergeCells count="1">
    <mergeCell ref="A20:F20"/>
  </mergeCells>
  <phoneticPr fontId="18" type="noConversion"/>
  <pageMargins left="0.45" right="9.3725490196078454E-2" top="0.17490196078431375" bottom="0.17490196078431375" header="0.50980392156862753" footer="0.50980392156862753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75"/>
  <sheetViews>
    <sheetView showGridLines="0" zoomScaleNormal="100" workbookViewId="0">
      <selection activeCell="G5" sqref="G5"/>
    </sheetView>
  </sheetViews>
  <sheetFormatPr defaultColWidth="9.140625" defaultRowHeight="12.75" x14ac:dyDescent="0.2"/>
  <cols>
    <col min="1" max="1" width="28.5703125" style="3" customWidth="1"/>
    <col min="2" max="2" width="19.85546875" style="3" customWidth="1"/>
    <col min="3" max="5" width="7" style="3" customWidth="1"/>
    <col min="6" max="6" width="11" style="3" bestFit="1" customWidth="1"/>
    <col min="7" max="7" width="17.42578125" style="3" bestFit="1" customWidth="1"/>
    <col min="8" max="8" width="20.5703125" style="3" customWidth="1"/>
    <col min="9" max="10" width="10.85546875" style="3" customWidth="1"/>
    <col min="11" max="18" width="8.140625" style="3" customWidth="1"/>
    <col min="19" max="20" width="4.85546875" style="3" bestFit="1" customWidth="1"/>
    <col min="21" max="16384" width="9.140625" style="3"/>
  </cols>
  <sheetData>
    <row r="1" spans="1:9" ht="15.75" x14ac:dyDescent="0.25">
      <c r="A1" s="4" t="s">
        <v>123</v>
      </c>
    </row>
    <row r="2" spans="1:9" ht="14.25" x14ac:dyDescent="0.2">
      <c r="A2" s="160" t="s">
        <v>70</v>
      </c>
    </row>
    <row r="4" spans="1:9" x14ac:dyDescent="0.2">
      <c r="A4" s="144" t="s">
        <v>0</v>
      </c>
      <c r="B4" s="144"/>
      <c r="D4" s="270"/>
      <c r="E4" s="270"/>
      <c r="F4" s="270"/>
    </row>
    <row r="5" spans="1:9" x14ac:dyDescent="0.2">
      <c r="A5" s="138" t="s">
        <v>0</v>
      </c>
      <c r="B5" s="138"/>
      <c r="C5" s="23"/>
      <c r="D5" s="270"/>
      <c r="E5" s="270"/>
      <c r="F5" s="270"/>
    </row>
    <row r="6" spans="1:9" ht="63" customHeight="1" x14ac:dyDescent="0.2">
      <c r="A6" s="269" t="s">
        <v>24</v>
      </c>
      <c r="B6" s="269"/>
      <c r="C6" s="145"/>
      <c r="D6" s="145"/>
      <c r="E6" s="145"/>
    </row>
    <row r="7" spans="1:9" ht="15" customHeight="1" x14ac:dyDescent="0.2">
      <c r="A7" s="146"/>
      <c r="B7" s="146"/>
      <c r="D7" s="28" t="s">
        <v>110</v>
      </c>
      <c r="E7" s="28" t="s">
        <v>125</v>
      </c>
      <c r="F7" s="28" t="s">
        <v>126</v>
      </c>
      <c r="G7" s="28" t="s">
        <v>111</v>
      </c>
      <c r="H7" s="28" t="s">
        <v>127</v>
      </c>
      <c r="I7" s="28" t="s">
        <v>128</v>
      </c>
    </row>
    <row r="8" spans="1:9" ht="12.75" customHeight="1" x14ac:dyDescent="0.2">
      <c r="A8" s="147" t="s">
        <v>26</v>
      </c>
      <c r="B8" s="147" t="s">
        <v>11</v>
      </c>
      <c r="D8" s="133">
        <v>17.33663</v>
      </c>
      <c r="E8" s="133">
        <v>17.315078</v>
      </c>
      <c r="F8" s="133">
        <v>18.611132999999999</v>
      </c>
      <c r="G8" s="143">
        <v>17.33663</v>
      </c>
      <c r="H8" s="143">
        <v>17.315078</v>
      </c>
      <c r="I8" s="143">
        <v>18.611132999999999</v>
      </c>
    </row>
    <row r="9" spans="1:9" ht="12.75" customHeight="1" x14ac:dyDescent="0.2">
      <c r="A9" s="147" t="s">
        <v>28</v>
      </c>
      <c r="B9" s="147" t="s">
        <v>34</v>
      </c>
      <c r="D9" s="133">
        <v>16.875620000000001</v>
      </c>
      <c r="E9" s="133">
        <v>13.732211</v>
      </c>
      <c r="F9" s="133">
        <v>14.518732</v>
      </c>
      <c r="G9" s="143">
        <v>16.875620000000001</v>
      </c>
      <c r="H9" s="143">
        <v>13.732211</v>
      </c>
      <c r="I9" s="143">
        <v>14.518732</v>
      </c>
    </row>
    <row r="10" spans="1:9" ht="12.75" customHeight="1" x14ac:dyDescent="0.2">
      <c r="A10" s="147" t="s">
        <v>6</v>
      </c>
      <c r="B10" s="147" t="s">
        <v>34</v>
      </c>
      <c r="D10" s="133">
        <v>14.305768</v>
      </c>
      <c r="E10" s="133">
        <v>13.807249000000001</v>
      </c>
      <c r="F10" s="133">
        <v>13.183574</v>
      </c>
      <c r="G10" s="143">
        <v>14.305768</v>
      </c>
      <c r="H10" s="143">
        <v>13.807249000000001</v>
      </c>
      <c r="I10" s="143">
        <v>13.183574</v>
      </c>
    </row>
    <row r="11" spans="1:9" ht="12.75" customHeight="1" x14ac:dyDescent="0.2">
      <c r="A11" s="147" t="s">
        <v>90</v>
      </c>
      <c r="B11" s="147" t="s">
        <v>34</v>
      </c>
      <c r="D11" s="133">
        <v>8.1700339999999994</v>
      </c>
      <c r="E11" s="133">
        <v>9.2695539999999994</v>
      </c>
      <c r="F11" s="133">
        <v>9.2250979999999991</v>
      </c>
      <c r="G11" s="143">
        <v>8.1700339999999994</v>
      </c>
      <c r="H11" s="143">
        <v>9.2695539999999994</v>
      </c>
      <c r="I11" s="143">
        <v>9.2250979999999991</v>
      </c>
    </row>
    <row r="12" spans="1:9" ht="12.75" customHeight="1" x14ac:dyDescent="0.2">
      <c r="A12" s="147" t="s">
        <v>77</v>
      </c>
      <c r="B12" s="147" t="s">
        <v>78</v>
      </c>
      <c r="D12" s="133">
        <v>6.3110289999999996</v>
      </c>
      <c r="E12" s="133">
        <v>5.6442209999999999</v>
      </c>
      <c r="F12" s="133">
        <v>8.1390030000000007</v>
      </c>
      <c r="G12" s="143">
        <v>6.3110289999999996</v>
      </c>
      <c r="H12" s="143">
        <v>5.6442209999999999</v>
      </c>
      <c r="I12" s="143">
        <v>8.1390030000000007</v>
      </c>
    </row>
    <row r="13" spans="1:9" ht="12.75" customHeight="1" x14ac:dyDescent="0.2">
      <c r="A13" s="147" t="s">
        <v>27</v>
      </c>
      <c r="B13" s="147" t="s">
        <v>34</v>
      </c>
      <c r="D13" s="133">
        <v>7.1567239999999996</v>
      </c>
      <c r="E13" s="133">
        <v>8.9885330000000003</v>
      </c>
      <c r="F13" s="133">
        <v>7.9862349999999998</v>
      </c>
      <c r="G13" s="143">
        <v>7.1567239999999996</v>
      </c>
      <c r="H13" s="143">
        <v>8.9885330000000003</v>
      </c>
      <c r="I13" s="143">
        <v>7.9862349999999998</v>
      </c>
    </row>
    <row r="14" spans="1:9" ht="12.75" customHeight="1" x14ac:dyDescent="0.2">
      <c r="A14" s="147" t="s">
        <v>86</v>
      </c>
      <c r="B14" s="147" t="s">
        <v>34</v>
      </c>
      <c r="D14" s="133">
        <v>7.3317189999999997</v>
      </c>
      <c r="E14" s="133">
        <v>7.9370339999999997</v>
      </c>
      <c r="F14" s="133">
        <v>7.2791829999999997</v>
      </c>
      <c r="G14" s="143">
        <v>7.3317189999999997</v>
      </c>
      <c r="H14" s="143">
        <v>7.9370339999999997</v>
      </c>
      <c r="I14" s="143">
        <v>7.2791829999999997</v>
      </c>
    </row>
    <row r="15" spans="1:9" ht="12.75" customHeight="1" x14ac:dyDescent="0.2">
      <c r="A15" s="147" t="s">
        <v>28</v>
      </c>
      <c r="B15" s="147" t="s">
        <v>88</v>
      </c>
      <c r="D15" s="133">
        <v>9.1635589999999993</v>
      </c>
      <c r="E15" s="133">
        <v>8.6251879999999996</v>
      </c>
      <c r="F15" s="133">
        <v>7.0458360000000004</v>
      </c>
      <c r="G15" s="143">
        <v>9.1635589999999993</v>
      </c>
      <c r="H15" s="143">
        <v>8.6251879999999996</v>
      </c>
      <c r="I15" s="143">
        <v>7.0458360000000004</v>
      </c>
    </row>
    <row r="16" spans="1:9" ht="12.75" customHeight="1" x14ac:dyDescent="0.2">
      <c r="A16" s="147" t="s">
        <v>57</v>
      </c>
      <c r="B16" s="147" t="s">
        <v>34</v>
      </c>
      <c r="D16" s="133">
        <v>7.7115739999999997</v>
      </c>
      <c r="E16" s="133">
        <v>6.551145</v>
      </c>
      <c r="F16" s="133">
        <v>6.8975070000000001</v>
      </c>
      <c r="G16" s="143">
        <v>7.7115739999999997</v>
      </c>
      <c r="H16" s="143">
        <v>6.551145</v>
      </c>
      <c r="I16" s="143">
        <v>6.8975070000000001</v>
      </c>
    </row>
    <row r="17" spans="1:20" ht="12.75" customHeight="1" x14ac:dyDescent="0.2">
      <c r="A17" s="147" t="s">
        <v>92</v>
      </c>
      <c r="B17" s="147" t="s">
        <v>34</v>
      </c>
      <c r="D17" s="133">
        <v>7.1809760000000002</v>
      </c>
      <c r="E17" s="133">
        <v>5.8662660000000004</v>
      </c>
      <c r="F17" s="133">
        <v>6.4345840000000001</v>
      </c>
      <c r="G17" s="143">
        <v>7.1809760000000002</v>
      </c>
      <c r="H17" s="143">
        <v>5.8662660000000004</v>
      </c>
      <c r="I17" s="143">
        <v>6.4345840000000001</v>
      </c>
    </row>
    <row r="18" spans="1:20" ht="12.75" customHeight="1" x14ac:dyDescent="0.2">
      <c r="A18" s="147" t="s">
        <v>6</v>
      </c>
      <c r="B18" s="147" t="s">
        <v>85</v>
      </c>
      <c r="D18" s="133">
        <v>5.5471380000000003</v>
      </c>
      <c r="E18" s="133">
        <v>6.506157</v>
      </c>
      <c r="F18" s="133">
        <v>6.3609710000000002</v>
      </c>
      <c r="G18" s="143">
        <v>5.5471380000000003</v>
      </c>
      <c r="H18" s="143">
        <v>6.506157</v>
      </c>
      <c r="I18" s="143">
        <v>6.3609710000000002</v>
      </c>
    </row>
    <row r="19" spans="1:20" ht="12.75" customHeight="1" x14ac:dyDescent="0.2">
      <c r="A19" s="147" t="s">
        <v>57</v>
      </c>
      <c r="B19" s="147" t="s">
        <v>73</v>
      </c>
      <c r="D19" s="133">
        <v>5.9377380000000004</v>
      </c>
      <c r="E19" s="133">
        <v>6.0851379999999997</v>
      </c>
      <c r="F19" s="133">
        <v>5.7058359999999997</v>
      </c>
      <c r="G19" s="143">
        <v>5.9377380000000004</v>
      </c>
      <c r="H19" s="143">
        <v>6.0851379999999997</v>
      </c>
      <c r="I19" s="143">
        <v>5.7058359999999997</v>
      </c>
    </row>
    <row r="20" spans="1:20" ht="12.75" customHeight="1" x14ac:dyDescent="0.2">
      <c r="A20" s="147" t="s">
        <v>25</v>
      </c>
      <c r="B20" s="147" t="s">
        <v>34</v>
      </c>
      <c r="D20" s="133">
        <v>4.1740579999999996</v>
      </c>
      <c r="E20" s="133">
        <v>4.4340359999999999</v>
      </c>
      <c r="F20" s="133">
        <v>5.546818</v>
      </c>
      <c r="G20" s="143">
        <v>4.1740579999999996</v>
      </c>
      <c r="H20" s="143">
        <v>4.4340359999999999</v>
      </c>
      <c r="I20" s="143">
        <v>5.546818</v>
      </c>
    </row>
    <row r="21" spans="1:20" ht="12.75" customHeight="1" x14ac:dyDescent="0.2">
      <c r="A21" s="147" t="s">
        <v>28</v>
      </c>
      <c r="B21" s="147" t="s">
        <v>29</v>
      </c>
      <c r="D21" s="133">
        <v>4.6823880000000004</v>
      </c>
      <c r="E21" s="133">
        <v>4.9782890000000002</v>
      </c>
      <c r="F21" s="133">
        <v>5.5087010000000003</v>
      </c>
      <c r="G21" s="143">
        <v>4.6823880000000004</v>
      </c>
      <c r="H21" s="143">
        <v>4.9782890000000002</v>
      </c>
      <c r="I21" s="143">
        <v>5.5087010000000003</v>
      </c>
    </row>
    <row r="22" spans="1:20" ht="12.75" customHeight="1" x14ac:dyDescent="0.2">
      <c r="A22" s="147" t="s">
        <v>30</v>
      </c>
      <c r="B22" s="147" t="s">
        <v>34</v>
      </c>
      <c r="D22" s="133">
        <v>5.9174309999999997</v>
      </c>
      <c r="E22" s="133">
        <v>5.609858</v>
      </c>
      <c r="F22" s="133">
        <v>5.4105869999999996</v>
      </c>
      <c r="G22" s="143">
        <v>5.9174309999999997</v>
      </c>
      <c r="H22" s="143">
        <v>5.609858</v>
      </c>
      <c r="I22" s="143">
        <v>5.4105869999999996</v>
      </c>
    </row>
    <row r="23" spans="1:20" ht="15" customHeight="1" x14ac:dyDescent="0.2">
      <c r="A23" s="147" t="s">
        <v>89</v>
      </c>
      <c r="B23" s="147" t="s">
        <v>11</v>
      </c>
      <c r="D23" s="133">
        <v>4.4812159999999999</v>
      </c>
      <c r="E23" s="133">
        <v>5.5013259999999997</v>
      </c>
      <c r="F23" s="133">
        <v>5.1790200000000004</v>
      </c>
      <c r="G23" s="143">
        <v>4.4812159999999999</v>
      </c>
      <c r="H23" s="143">
        <v>5.5013259999999997</v>
      </c>
      <c r="I23" s="143">
        <v>5.1790200000000004</v>
      </c>
    </row>
    <row r="24" spans="1:20" ht="12.75" customHeight="1" x14ac:dyDescent="0.2">
      <c r="A24" s="147"/>
      <c r="B24" s="147"/>
      <c r="D24" s="133"/>
      <c r="E24" s="133"/>
      <c r="F24" s="133"/>
      <c r="G24" s="143"/>
      <c r="H24" s="143"/>
      <c r="I24" s="143"/>
    </row>
    <row r="25" spans="1:20" ht="12.75" customHeight="1" x14ac:dyDescent="0.2">
      <c r="A25" s="147" t="s">
        <v>57</v>
      </c>
      <c r="B25" s="147" t="s">
        <v>73</v>
      </c>
      <c r="D25" s="133">
        <v>12.001564</v>
      </c>
      <c r="E25" s="133">
        <v>12.077009</v>
      </c>
      <c r="F25" s="133">
        <v>11.618274</v>
      </c>
      <c r="G25" s="143">
        <v>12.001564</v>
      </c>
      <c r="H25" s="143">
        <v>12.077009</v>
      </c>
      <c r="I25" s="143">
        <v>11.618274</v>
      </c>
    </row>
    <row r="26" spans="1:20" x14ac:dyDescent="0.2">
      <c r="A26" s="147" t="s">
        <v>26</v>
      </c>
      <c r="B26" s="147" t="s">
        <v>11</v>
      </c>
      <c r="D26" s="133">
        <v>6.8291870000000001</v>
      </c>
      <c r="E26" s="133">
        <v>6.2683270000000002</v>
      </c>
      <c r="F26" s="133">
        <v>5.4621279999999999</v>
      </c>
      <c r="G26" s="143">
        <v>6.8291870000000001</v>
      </c>
      <c r="H26" s="143">
        <v>6.2683270000000002</v>
      </c>
      <c r="I26" s="143">
        <v>5.4621279999999999</v>
      </c>
    </row>
    <row r="27" spans="1:20" x14ac:dyDescent="0.2">
      <c r="A27" s="147" t="s">
        <v>28</v>
      </c>
      <c r="B27" s="147" t="s">
        <v>11</v>
      </c>
      <c r="D27" s="133">
        <v>5.5501579999999997</v>
      </c>
      <c r="E27" s="133">
        <v>5.5649150000000001</v>
      </c>
      <c r="F27" s="133">
        <v>5.4496089999999997</v>
      </c>
      <c r="G27" s="143">
        <v>5.5501579999999997</v>
      </c>
      <c r="H27" s="143">
        <v>5.5649150000000001</v>
      </c>
      <c r="I27" s="143">
        <v>5.4496089999999997</v>
      </c>
    </row>
    <row r="28" spans="1:20" x14ac:dyDescent="0.2">
      <c r="A28" s="147" t="s">
        <v>57</v>
      </c>
      <c r="B28" s="147" t="s">
        <v>29</v>
      </c>
      <c r="D28" s="133">
        <v>5.2450279999999996</v>
      </c>
      <c r="E28" s="133">
        <v>4.2375439999999998</v>
      </c>
      <c r="F28" s="133">
        <v>5.3351769999999998</v>
      </c>
      <c r="G28" s="143">
        <v>5.2450279999999996</v>
      </c>
      <c r="H28" s="143">
        <v>4.2375439999999998</v>
      </c>
      <c r="I28" s="143">
        <v>5.3351769999999998</v>
      </c>
    </row>
    <row r="29" spans="1:20" x14ac:dyDescent="0.2">
      <c r="A29" s="148"/>
      <c r="B29" s="28"/>
      <c r="C29" s="149"/>
    </row>
    <row r="30" spans="1:20" x14ac:dyDescent="0.2">
      <c r="A30" s="148"/>
      <c r="B30" s="28"/>
      <c r="C30" s="149"/>
      <c r="D30" s="28"/>
      <c r="E30" s="28"/>
      <c r="F30" s="28"/>
      <c r="G30" s="149"/>
      <c r="H30" s="149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7"/>
      <c r="T30" s="37"/>
    </row>
    <row r="31" spans="1:20" x14ac:dyDescent="0.2">
      <c r="A31" s="28" t="s">
        <v>133</v>
      </c>
      <c r="B31" s="28"/>
      <c r="C31" s="149"/>
      <c r="D31" s="28"/>
      <c r="E31" s="28"/>
      <c r="F31" s="28"/>
      <c r="G31" s="149"/>
      <c r="H31" s="149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37"/>
      <c r="T31" s="37"/>
    </row>
    <row r="32" spans="1:20" x14ac:dyDescent="0.2">
      <c r="A32" s="258" t="s">
        <v>101</v>
      </c>
      <c r="B32" s="258"/>
    </row>
    <row r="75" ht="54.95" customHeight="1" x14ac:dyDescent="0.2"/>
  </sheetData>
  <mergeCells count="3">
    <mergeCell ref="A32:B32"/>
    <mergeCell ref="A6:B6"/>
    <mergeCell ref="D4:F5"/>
  </mergeCells>
  <pageMargins left="0.17" right="0.17" top="0.81" bottom="0.17490196078431375" header="0.43" footer="0.50980392156862753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A36"/>
  <sheetViews>
    <sheetView showGridLines="0" zoomScaleNormal="100" workbookViewId="0">
      <selection sqref="A1:K28"/>
    </sheetView>
  </sheetViews>
  <sheetFormatPr defaultColWidth="9.140625" defaultRowHeight="12.75" x14ac:dyDescent="0.2"/>
  <cols>
    <col min="1" max="1" width="23.5703125" style="3" customWidth="1"/>
    <col min="2" max="2" width="19.5703125" style="3" customWidth="1"/>
    <col min="3" max="7" width="8.85546875" style="3" customWidth="1"/>
    <col min="8" max="11" width="12.28515625" style="3" customWidth="1"/>
    <col min="12" max="12" width="5.5703125" style="3" customWidth="1"/>
    <col min="13" max="14" width="4.85546875" style="3" bestFit="1" customWidth="1"/>
    <col min="15" max="15" width="7" style="3" customWidth="1"/>
    <col min="16" max="16" width="11.85546875" style="3" bestFit="1" customWidth="1"/>
    <col min="17" max="17" width="8.140625" style="3" bestFit="1" customWidth="1"/>
    <col min="18" max="18" width="34" style="3" bestFit="1" customWidth="1"/>
    <col min="19" max="19" width="17.42578125" style="3" bestFit="1" customWidth="1"/>
    <col min="20" max="20" width="20.5703125" style="3" customWidth="1"/>
    <col min="21" max="21" width="11" style="3" bestFit="1" customWidth="1"/>
    <col min="22" max="22" width="10.85546875" style="3" customWidth="1"/>
    <col min="23" max="30" width="8.140625" style="3" customWidth="1"/>
    <col min="31" max="16384" width="9.140625" style="3"/>
  </cols>
  <sheetData>
    <row r="1" spans="1:27" ht="15.75" x14ac:dyDescent="0.25">
      <c r="A1" s="271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T1" s="79"/>
      <c r="U1" s="79"/>
      <c r="V1" s="79"/>
      <c r="W1" s="79"/>
      <c r="X1" s="79"/>
      <c r="Y1" s="79"/>
      <c r="Z1" s="79"/>
      <c r="AA1" s="79"/>
    </row>
    <row r="2" spans="1:27" ht="13.15" customHeight="1" x14ac:dyDescent="0.2">
      <c r="A2" s="144" t="s">
        <v>0</v>
      </c>
      <c r="B2" s="144"/>
      <c r="C2" s="52">
        <v>2022</v>
      </c>
      <c r="D2" s="266">
        <v>2023</v>
      </c>
      <c r="E2" s="267"/>
      <c r="F2" s="267">
        <v>2024</v>
      </c>
      <c r="G2" s="268"/>
      <c r="H2" s="259">
        <v>2024</v>
      </c>
      <c r="I2" s="259"/>
      <c r="J2" s="259"/>
      <c r="K2" s="259"/>
    </row>
    <row r="3" spans="1:27" x14ac:dyDescent="0.2">
      <c r="A3" s="138" t="s">
        <v>0</v>
      </c>
      <c r="B3" s="138"/>
      <c r="C3" s="54" t="s">
        <v>2</v>
      </c>
      <c r="D3" s="82" t="s">
        <v>2</v>
      </c>
      <c r="E3" s="82" t="s">
        <v>3</v>
      </c>
      <c r="F3" s="81" t="s">
        <v>112</v>
      </c>
      <c r="G3" s="172" t="s">
        <v>1</v>
      </c>
      <c r="H3" s="260" t="s">
        <v>2</v>
      </c>
      <c r="I3" s="260"/>
      <c r="J3" s="260"/>
      <c r="K3" s="260"/>
    </row>
    <row r="4" spans="1:27" ht="66" customHeight="1" x14ac:dyDescent="0.2">
      <c r="A4" s="269" t="s">
        <v>24</v>
      </c>
      <c r="B4" s="269"/>
      <c r="C4" s="262" t="s">
        <v>59</v>
      </c>
      <c r="D4" s="263"/>
      <c r="E4" s="263"/>
      <c r="F4" s="263"/>
      <c r="G4" s="272"/>
      <c r="H4" s="84" t="s">
        <v>60</v>
      </c>
      <c r="I4" s="85" t="s">
        <v>72</v>
      </c>
      <c r="J4" s="85" t="s">
        <v>71</v>
      </c>
      <c r="K4" s="86" t="s">
        <v>102</v>
      </c>
    </row>
    <row r="5" spans="1:27" ht="15" customHeight="1" x14ac:dyDescent="0.2">
      <c r="A5" s="146" t="s">
        <v>83</v>
      </c>
      <c r="B5" s="146"/>
      <c r="C5" s="150"/>
      <c r="D5" s="150"/>
      <c r="E5" s="150"/>
      <c r="F5" s="150"/>
      <c r="G5" s="150"/>
      <c r="H5" s="151" t="s">
        <v>0</v>
      </c>
      <c r="I5" s="152" t="s">
        <v>0</v>
      </c>
      <c r="J5" s="152" t="s">
        <v>0</v>
      </c>
      <c r="K5" s="153"/>
    </row>
    <row r="6" spans="1:27" ht="12.75" customHeight="1" x14ac:dyDescent="0.2">
      <c r="A6" s="147" t="s">
        <v>26</v>
      </c>
      <c r="B6" s="209" t="s">
        <v>11</v>
      </c>
      <c r="C6" s="210">
        <v>16.905339000000001</v>
      </c>
      <c r="D6" s="210">
        <v>17.33663</v>
      </c>
      <c r="E6" s="211">
        <v>15.203991</v>
      </c>
      <c r="F6" s="212">
        <v>16.251691000000001</v>
      </c>
      <c r="G6" s="213">
        <v>17.315078</v>
      </c>
      <c r="H6" s="214">
        <v>18.611132999999999</v>
      </c>
      <c r="I6" s="154">
        <v>7.48512365927545</v>
      </c>
      <c r="J6" s="95">
        <v>7.3515037236187242</v>
      </c>
      <c r="K6" s="96">
        <v>5.7078717489859709</v>
      </c>
    </row>
    <row r="7" spans="1:27" ht="12.75" customHeight="1" x14ac:dyDescent="0.2">
      <c r="A7" s="147" t="s">
        <v>28</v>
      </c>
      <c r="B7" s="209" t="s">
        <v>34</v>
      </c>
      <c r="C7" s="215">
        <v>10.144069</v>
      </c>
      <c r="D7" s="215">
        <v>16.875620000000001</v>
      </c>
      <c r="E7" s="98">
        <v>16.042648</v>
      </c>
      <c r="F7" s="182">
        <v>18.220483000000002</v>
      </c>
      <c r="G7" s="175">
        <v>13.732211</v>
      </c>
      <c r="H7" s="99">
        <v>14.518732</v>
      </c>
      <c r="I7" s="155">
        <v>5.7275627355274361</v>
      </c>
      <c r="J7" s="100">
        <v>-13.966230574047067</v>
      </c>
      <c r="K7" s="101">
        <v>21.994270058041199</v>
      </c>
    </row>
    <row r="8" spans="1:27" ht="12.75" customHeight="1" x14ac:dyDescent="0.2">
      <c r="A8" s="147" t="s">
        <v>6</v>
      </c>
      <c r="B8" s="209" t="s">
        <v>34</v>
      </c>
      <c r="C8" s="215">
        <v>9.394603</v>
      </c>
      <c r="D8" s="215">
        <v>14.305768</v>
      </c>
      <c r="E8" s="98">
        <v>13.038500000000001</v>
      </c>
      <c r="F8" s="182">
        <v>13.453101999999999</v>
      </c>
      <c r="G8" s="175">
        <v>13.807249000000001</v>
      </c>
      <c r="H8" s="99">
        <v>13.183574</v>
      </c>
      <c r="I8" s="155">
        <v>-4.5170113177505522</v>
      </c>
      <c r="J8" s="100">
        <v>-7.8443464202690887</v>
      </c>
      <c r="K8" s="101">
        <v>5.8359780574049891</v>
      </c>
    </row>
    <row r="9" spans="1:27" ht="12.75" customHeight="1" x14ac:dyDescent="0.2">
      <c r="A9" s="147" t="s">
        <v>90</v>
      </c>
      <c r="B9" s="209" t="s">
        <v>34</v>
      </c>
      <c r="C9" s="215">
        <v>8.1281770000000009</v>
      </c>
      <c r="D9" s="215">
        <v>8.1700339999999994</v>
      </c>
      <c r="E9" s="98">
        <v>7.5608519999999997</v>
      </c>
      <c r="F9" s="182">
        <v>9.1407349999999994</v>
      </c>
      <c r="G9" s="175">
        <v>9.2695539999999994</v>
      </c>
      <c r="H9" s="99">
        <v>9.2250979999999991</v>
      </c>
      <c r="I9" s="155">
        <v>-0.47959157474027903</v>
      </c>
      <c r="J9" s="100">
        <v>12.913826307209986</v>
      </c>
      <c r="K9" s="101">
        <v>11.407262060729128</v>
      </c>
    </row>
    <row r="10" spans="1:27" ht="12.75" customHeight="1" x14ac:dyDescent="0.2">
      <c r="A10" s="147" t="s">
        <v>77</v>
      </c>
      <c r="B10" s="209" t="s">
        <v>78</v>
      </c>
      <c r="C10" s="215">
        <v>6.9245929999999998</v>
      </c>
      <c r="D10" s="215">
        <v>6.3110289999999996</v>
      </c>
      <c r="E10" s="98">
        <v>6.821034</v>
      </c>
      <c r="F10" s="182">
        <v>5.164568</v>
      </c>
      <c r="G10" s="175">
        <v>5.6442209999999999</v>
      </c>
      <c r="H10" s="99">
        <v>8.1390030000000007</v>
      </c>
      <c r="I10" s="155">
        <v>44.200643454606059</v>
      </c>
      <c r="J10" s="100">
        <v>28.964753608326021</v>
      </c>
      <c r="K10" s="101">
        <v>28.989126677297982</v>
      </c>
    </row>
    <row r="11" spans="1:27" ht="12.75" customHeight="1" x14ac:dyDescent="0.2">
      <c r="A11" s="147" t="s">
        <v>27</v>
      </c>
      <c r="B11" s="209" t="s">
        <v>34</v>
      </c>
      <c r="C11" s="215">
        <v>8.1403890000000008</v>
      </c>
      <c r="D11" s="215">
        <v>7.1567239999999996</v>
      </c>
      <c r="E11" s="98">
        <v>7.3186470000000003</v>
      </c>
      <c r="F11" s="182">
        <v>9.8137109999999996</v>
      </c>
      <c r="G11" s="175">
        <v>8.9885330000000003</v>
      </c>
      <c r="H11" s="99">
        <v>7.9862349999999998</v>
      </c>
      <c r="I11" s="155">
        <v>-11.150851868708722</v>
      </c>
      <c r="J11" s="100">
        <v>11.590652371112808</v>
      </c>
      <c r="K11" s="101">
        <v>6.4848028137085567</v>
      </c>
    </row>
    <row r="12" spans="1:27" ht="12.75" customHeight="1" x14ac:dyDescent="0.2">
      <c r="A12" s="147" t="s">
        <v>86</v>
      </c>
      <c r="B12" s="209" t="s">
        <v>34</v>
      </c>
      <c r="C12" s="215">
        <v>4.1136980000000003</v>
      </c>
      <c r="D12" s="215">
        <v>7.3317189999999997</v>
      </c>
      <c r="E12" s="98">
        <v>7.7778309999999999</v>
      </c>
      <c r="F12" s="182">
        <v>6.7374429999999998</v>
      </c>
      <c r="G12" s="175">
        <v>7.9370339999999997</v>
      </c>
      <c r="H12" s="99">
        <v>7.2791829999999997</v>
      </c>
      <c r="I12" s="155">
        <v>-8.2883732134699137</v>
      </c>
      <c r="J12" s="100">
        <v>-0.71655774041531339</v>
      </c>
      <c r="K12" s="101">
        <v>10.693671241986591</v>
      </c>
    </row>
    <row r="13" spans="1:27" ht="12.75" customHeight="1" x14ac:dyDescent="0.2">
      <c r="A13" s="147" t="s">
        <v>28</v>
      </c>
      <c r="B13" s="209" t="s">
        <v>88</v>
      </c>
      <c r="C13" s="215">
        <v>7.3397269999999999</v>
      </c>
      <c r="D13" s="215">
        <v>9.1635589999999993</v>
      </c>
      <c r="E13" s="98">
        <v>9.5929669999999998</v>
      </c>
      <c r="F13" s="182">
        <v>9.3405050000000003</v>
      </c>
      <c r="G13" s="175">
        <v>8.6251879999999996</v>
      </c>
      <c r="H13" s="99">
        <v>7.0458360000000004</v>
      </c>
      <c r="I13" s="155">
        <v>-18.310928411067671</v>
      </c>
      <c r="J13" s="100">
        <v>-23.110267528151439</v>
      </c>
      <c r="K13" s="101">
        <v>-4.3625543587472944</v>
      </c>
    </row>
    <row r="14" spans="1:27" ht="12.75" customHeight="1" x14ac:dyDescent="0.2">
      <c r="A14" s="147" t="s">
        <v>57</v>
      </c>
      <c r="B14" s="209" t="s">
        <v>34</v>
      </c>
      <c r="C14" s="215">
        <v>8.1993290000000005</v>
      </c>
      <c r="D14" s="215">
        <v>7.7115739999999997</v>
      </c>
      <c r="E14" s="98">
        <v>6.4950070000000002</v>
      </c>
      <c r="F14" s="182">
        <v>7.03125</v>
      </c>
      <c r="G14" s="175">
        <v>6.551145</v>
      </c>
      <c r="H14" s="99">
        <v>6.8975070000000001</v>
      </c>
      <c r="I14" s="155">
        <v>5.2870452417096647</v>
      </c>
      <c r="J14" s="100">
        <v>-10.556431151409551</v>
      </c>
      <c r="K14" s="101">
        <v>-16.423755636922998</v>
      </c>
    </row>
    <row r="15" spans="1:27" ht="12.75" customHeight="1" x14ac:dyDescent="0.2">
      <c r="A15" s="147" t="s">
        <v>92</v>
      </c>
      <c r="B15" s="209" t="s">
        <v>34</v>
      </c>
      <c r="C15" s="215">
        <v>5.6041040000000004</v>
      </c>
      <c r="D15" s="215">
        <v>7.1809760000000002</v>
      </c>
      <c r="E15" s="98">
        <v>6.8223700000000003</v>
      </c>
      <c r="F15" s="182">
        <v>5.2381640000000003</v>
      </c>
      <c r="G15" s="175">
        <v>5.8662660000000004</v>
      </c>
      <c r="H15" s="99">
        <v>6.4345840000000001</v>
      </c>
      <c r="I15" s="155">
        <v>9.6879002759165722</v>
      </c>
      <c r="J15" s="100">
        <v>-10.394018863174036</v>
      </c>
      <c r="K15" s="101">
        <v>4.3444263517756987</v>
      </c>
    </row>
    <row r="16" spans="1:27" ht="12.75" customHeight="1" x14ac:dyDescent="0.2">
      <c r="A16" s="147" t="s">
        <v>6</v>
      </c>
      <c r="B16" s="209" t="s">
        <v>85</v>
      </c>
      <c r="C16" s="215">
        <v>5.3762040000000004</v>
      </c>
      <c r="D16" s="215">
        <v>5.5471380000000003</v>
      </c>
      <c r="E16" s="98">
        <v>5.0347670000000004</v>
      </c>
      <c r="F16" s="182">
        <v>4.532235</v>
      </c>
      <c r="G16" s="175">
        <v>6.506157</v>
      </c>
      <c r="H16" s="99">
        <v>6.3609710000000002</v>
      </c>
      <c r="I16" s="155">
        <v>-2.2315170076590451</v>
      </c>
      <c r="J16" s="100">
        <v>14.671223250620402</v>
      </c>
      <c r="K16" s="101">
        <v>10.287968209876496</v>
      </c>
    </row>
    <row r="17" spans="1:12" ht="12.75" customHeight="1" x14ac:dyDescent="0.2">
      <c r="A17" s="147" t="s">
        <v>57</v>
      </c>
      <c r="B17" s="209" t="s">
        <v>73</v>
      </c>
      <c r="C17" s="215">
        <v>6.2600740000000004</v>
      </c>
      <c r="D17" s="215">
        <v>5.9377380000000004</v>
      </c>
      <c r="E17" s="98">
        <v>5.7812910000000004</v>
      </c>
      <c r="F17" s="182">
        <v>5.9544119999999996</v>
      </c>
      <c r="G17" s="175">
        <v>6.0851379999999997</v>
      </c>
      <c r="H17" s="99">
        <v>5.7058359999999997</v>
      </c>
      <c r="I17" s="155">
        <v>-6.2332522286265295</v>
      </c>
      <c r="J17" s="100">
        <v>-3.9055613433937375</v>
      </c>
      <c r="K17" s="101">
        <v>-3.3646185109140414</v>
      </c>
    </row>
    <row r="18" spans="1:12" ht="12.75" customHeight="1" x14ac:dyDescent="0.2">
      <c r="A18" s="147" t="s">
        <v>25</v>
      </c>
      <c r="B18" s="209" t="s">
        <v>34</v>
      </c>
      <c r="C18" s="216">
        <v>3.1919789999999999</v>
      </c>
      <c r="D18" s="216">
        <v>4.1740579999999996</v>
      </c>
      <c r="E18" s="217">
        <v>5.045337</v>
      </c>
      <c r="F18" s="187">
        <v>3.7150370000000001</v>
      </c>
      <c r="G18" s="218">
        <v>4.4340359999999999</v>
      </c>
      <c r="H18" s="219">
        <v>5.546818</v>
      </c>
      <c r="I18" s="156">
        <v>25.096368184651642</v>
      </c>
      <c r="J18" s="200">
        <v>32.887899497323716</v>
      </c>
      <c r="K18" s="170">
        <v>35.007713088939752</v>
      </c>
    </row>
    <row r="19" spans="1:12" ht="12.75" customHeight="1" x14ac:dyDescent="0.2">
      <c r="A19" s="220" t="s">
        <v>28</v>
      </c>
      <c r="B19" s="221" t="s">
        <v>29</v>
      </c>
      <c r="C19" s="222">
        <v>2.6887850000000002</v>
      </c>
      <c r="D19" s="222">
        <v>4.6823880000000004</v>
      </c>
      <c r="E19" s="223">
        <v>4.601712</v>
      </c>
      <c r="F19" s="224">
        <v>6.1067780000000003</v>
      </c>
      <c r="G19" s="225">
        <v>4.9782890000000002</v>
      </c>
      <c r="H19" s="226">
        <v>5.5087010000000003</v>
      </c>
      <c r="I19" s="201">
        <v>10.654503987213282</v>
      </c>
      <c r="J19" s="227">
        <v>17.647256058233516</v>
      </c>
      <c r="K19" s="228">
        <v>37.84700791943856</v>
      </c>
    </row>
    <row r="20" spans="1:12" ht="12.75" customHeight="1" x14ac:dyDescent="0.2">
      <c r="A20" s="147" t="s">
        <v>30</v>
      </c>
      <c r="B20" s="209" t="s">
        <v>34</v>
      </c>
      <c r="C20" s="229">
        <v>4.4287890000000001</v>
      </c>
      <c r="D20" s="229">
        <v>5.9174309999999997</v>
      </c>
      <c r="E20" s="230">
        <v>7.6532299999999998</v>
      </c>
      <c r="F20" s="231">
        <v>6.9172289999999998</v>
      </c>
      <c r="G20" s="232">
        <v>5.609858</v>
      </c>
      <c r="H20" s="233">
        <v>5.4105869999999996</v>
      </c>
      <c r="I20" s="202">
        <v>-3.5521576481971628</v>
      </c>
      <c r="J20" s="234">
        <v>-8.5652709765437045</v>
      </c>
      <c r="K20" s="159">
        <v>2.1567363500827108</v>
      </c>
    </row>
    <row r="21" spans="1:12" ht="12.75" customHeight="1" x14ac:dyDescent="0.2">
      <c r="A21" s="235" t="s">
        <v>89</v>
      </c>
      <c r="B21" s="236" t="s">
        <v>11</v>
      </c>
      <c r="C21" s="229">
        <v>4.5050889999999999</v>
      </c>
      <c r="D21" s="229">
        <v>4.4812159999999999</v>
      </c>
      <c r="E21" s="230">
        <v>4.9106860000000001</v>
      </c>
      <c r="F21" s="231">
        <v>5.0366749999999998</v>
      </c>
      <c r="G21" s="232">
        <v>5.5013259999999997</v>
      </c>
      <c r="H21" s="233">
        <v>5.1790200000000004</v>
      </c>
      <c r="I21" s="202">
        <v>-5.8586966124167024</v>
      </c>
      <c r="J21" s="234">
        <v>15.571755523500785</v>
      </c>
      <c r="K21" s="159">
        <v>19.120435427525905</v>
      </c>
    </row>
    <row r="22" spans="1:12" ht="12.75" customHeight="1" x14ac:dyDescent="0.2">
      <c r="A22" s="8" t="s">
        <v>84</v>
      </c>
      <c r="B22" s="8"/>
      <c r="C22" s="43"/>
      <c r="D22" s="43"/>
      <c r="E22" s="43"/>
      <c r="F22" s="43"/>
      <c r="G22" s="43"/>
      <c r="H22" s="44"/>
      <c r="I22" s="45"/>
      <c r="J22" s="45"/>
      <c r="K22" s="45"/>
    </row>
    <row r="23" spans="1:12" ht="12.75" customHeight="1" x14ac:dyDescent="0.2">
      <c r="A23" s="237" t="s">
        <v>57</v>
      </c>
      <c r="B23" s="238" t="s">
        <v>73</v>
      </c>
      <c r="C23" s="239">
        <v>12.072569</v>
      </c>
      <c r="D23" s="239">
        <v>12.001564</v>
      </c>
      <c r="E23" s="240">
        <v>11.608247</v>
      </c>
      <c r="F23" s="241">
        <v>11.665917</v>
      </c>
      <c r="G23" s="242">
        <v>12.077009</v>
      </c>
      <c r="H23" s="243">
        <v>11.618274</v>
      </c>
      <c r="I23" s="157">
        <v>-3.7984156507625433</v>
      </c>
      <c r="J23" s="158">
        <v>-3.1936670920556742</v>
      </c>
      <c r="K23" s="158">
        <v>-1.9035119770705822</v>
      </c>
    </row>
    <row r="24" spans="1:12" x14ac:dyDescent="0.2">
      <c r="A24" s="244" t="s">
        <v>26</v>
      </c>
      <c r="B24" s="245" t="s">
        <v>11</v>
      </c>
      <c r="C24" s="246">
        <v>6.9495440000000004</v>
      </c>
      <c r="D24" s="246">
        <v>6.8291870000000001</v>
      </c>
      <c r="E24" s="247">
        <v>7.4286060000000003</v>
      </c>
      <c r="F24" s="246">
        <v>6.3839870000000003</v>
      </c>
      <c r="G24" s="248">
        <v>6.2683270000000002</v>
      </c>
      <c r="H24" s="249">
        <v>5.4621279999999999</v>
      </c>
      <c r="I24" s="203">
        <v>-12.861470054130875</v>
      </c>
      <c r="J24" s="204">
        <v>-20.017887927215938</v>
      </c>
      <c r="K24" s="204">
        <v>-8.2851004878226835</v>
      </c>
    </row>
    <row r="25" spans="1:12" x14ac:dyDescent="0.2">
      <c r="A25" s="244" t="s">
        <v>28</v>
      </c>
      <c r="B25" s="245" t="s">
        <v>11</v>
      </c>
      <c r="C25" s="246">
        <v>6.3504189999999996</v>
      </c>
      <c r="D25" s="246">
        <v>5.5501579999999997</v>
      </c>
      <c r="E25" s="247">
        <v>5.593661</v>
      </c>
      <c r="F25" s="246">
        <v>5.5192019999999999</v>
      </c>
      <c r="G25" s="248">
        <v>5.5649150000000001</v>
      </c>
      <c r="H25" s="249">
        <v>5.4496089999999997</v>
      </c>
      <c r="I25" s="203">
        <v>-2.0720172725010255</v>
      </c>
      <c r="J25" s="204">
        <v>-1.8116421190171539</v>
      </c>
      <c r="K25" s="204">
        <v>-1.6240440555811086</v>
      </c>
    </row>
    <row r="26" spans="1:12" x14ac:dyDescent="0.2">
      <c r="A26" s="250" t="s">
        <v>57</v>
      </c>
      <c r="B26" s="251" t="s">
        <v>29</v>
      </c>
      <c r="C26" s="252">
        <v>4.2750630000000003</v>
      </c>
      <c r="D26" s="252">
        <v>5.2450279999999996</v>
      </c>
      <c r="E26" s="253">
        <v>5.7801299999999998</v>
      </c>
      <c r="F26" s="252">
        <v>4.7236089999999997</v>
      </c>
      <c r="G26" s="254">
        <v>4.2375439999999998</v>
      </c>
      <c r="H26" s="255">
        <v>5.3351769999999998</v>
      </c>
      <c r="I26" s="205">
        <v>25.902574698929381</v>
      </c>
      <c r="J26" s="206">
        <v>1.7187515490861172</v>
      </c>
      <c r="K26" s="206">
        <v>13.51470882498964</v>
      </c>
    </row>
    <row r="27" spans="1:12" ht="12" customHeight="1" x14ac:dyDescent="0.2">
      <c r="A27" s="273" t="str">
        <f>'Figure 9'!A31</f>
        <v>Note: trade flows are ranked based on gross weight of goods handled during the 3rd quarter of 2024.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43"/>
    </row>
    <row r="28" spans="1:12" x14ac:dyDescent="0.2">
      <c r="A28" s="258" t="s">
        <v>101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x14ac:dyDescent="0.2">
      <c r="A30" s="5"/>
      <c r="B30" s="5"/>
      <c r="C30" s="5"/>
      <c r="D30" s="5"/>
      <c r="E30" s="5"/>
      <c r="F30" s="5"/>
      <c r="G30" s="5"/>
      <c r="J30" s="5"/>
      <c r="K30" s="5"/>
    </row>
    <row r="31" spans="1:12" x14ac:dyDescent="0.2">
      <c r="A31" s="5"/>
      <c r="B31" s="5"/>
      <c r="C31" s="5"/>
      <c r="D31" s="5"/>
      <c r="E31" s="5"/>
      <c r="F31" s="5"/>
      <c r="G31" s="5"/>
      <c r="J31" s="5"/>
      <c r="K31" s="5"/>
    </row>
    <row r="32" spans="1:12" x14ac:dyDescent="0.2">
      <c r="A32" s="5"/>
      <c r="B32" s="5"/>
      <c r="C32" s="5"/>
      <c r="D32" s="5"/>
      <c r="E32" s="5"/>
      <c r="F32" s="5"/>
      <c r="G32" s="5"/>
      <c r="J32" s="5"/>
      <c r="K32" s="5"/>
    </row>
    <row r="33" spans="1:11" x14ac:dyDescent="0.2">
      <c r="A33" s="5"/>
      <c r="B33" s="5"/>
      <c r="C33" s="5"/>
      <c r="D33" s="5"/>
      <c r="E33" s="5"/>
      <c r="F33" s="5"/>
      <c r="G33" s="5"/>
      <c r="J33" s="5"/>
      <c r="K33" s="5"/>
    </row>
    <row r="34" spans="1:11" x14ac:dyDescent="0.2">
      <c r="J34" s="5"/>
      <c r="K34" s="5"/>
    </row>
    <row r="35" spans="1:11" x14ac:dyDescent="0.2">
      <c r="J35" s="5"/>
      <c r="K35" s="5"/>
    </row>
    <row r="36" spans="1:11" x14ac:dyDescent="0.2">
      <c r="J36" s="5"/>
      <c r="K36" s="5"/>
    </row>
  </sheetData>
  <mergeCells count="9">
    <mergeCell ref="A28:K28"/>
    <mergeCell ref="A4:B4"/>
    <mergeCell ref="H2:K2"/>
    <mergeCell ref="H3:K3"/>
    <mergeCell ref="A1:K1"/>
    <mergeCell ref="C4:G4"/>
    <mergeCell ref="A27:K27"/>
    <mergeCell ref="D2:E2"/>
    <mergeCell ref="F2:G2"/>
  </mergeCells>
  <phoneticPr fontId="18" type="noConversion"/>
  <pageMargins left="0.17" right="0.17" top="0.81" bottom="0.17490196078431375" header="0.4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Figure 1</vt:lpstr>
      <vt:lpstr>Figure 2</vt:lpstr>
      <vt:lpstr>Figure 3</vt:lpstr>
      <vt:lpstr>Figure 4</vt:lpstr>
      <vt:lpstr>Table 1</vt:lpstr>
      <vt:lpstr>Figure 5</vt:lpstr>
      <vt:lpstr>Figure 6</vt:lpstr>
      <vt:lpstr>Figure 7</vt:lpstr>
      <vt:lpstr>Figure 8</vt:lpstr>
      <vt:lpstr>Figure 9</vt:lpstr>
      <vt:lpstr>Table 2</vt:lpstr>
      <vt:lpstr>'Figure 1'!Print_Area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Tardivon</dc:creator>
  <cp:lastModifiedBy>Kevin Alati</cp:lastModifiedBy>
  <cp:lastPrinted>2016-06-20T09:59:01Z</cp:lastPrinted>
  <dcterms:created xsi:type="dcterms:W3CDTF">2010-12-20T13:32:21Z</dcterms:created>
  <dcterms:modified xsi:type="dcterms:W3CDTF">2025-04-08T12:24:27Z</dcterms:modified>
</cp:coreProperties>
</file>