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3740" windowHeight="7560" tabRatio="812" firstSheet="1" activeTab="1"/>
  </bookViews>
  <sheets>
    <sheet name="Fisheries tables &amp; charts" sheetId="8" state="hidden" r:id="rId1"/>
    <sheet name="Table 1" sheetId="17" r:id="rId2"/>
    <sheet name="Figure 1" sheetId="26" r:id="rId3"/>
    <sheet name="Figure 2" sheetId="35" r:id="rId4"/>
    <sheet name="Table 2 " sheetId="34" r:id="rId5"/>
    <sheet name="Figure 3 " sheetId="33" r:id="rId6"/>
    <sheet name="Table 3" sheetId="27" r:id="rId7"/>
    <sheet name="Figure 4" sheetId="14" r:id="rId8"/>
    <sheet name="Figure 5" sheetId="15" r:id="rId9"/>
    <sheet name="Figure 6" sheetId="10" r:id="rId10"/>
    <sheet name="Map 1" sheetId="28" r:id="rId11"/>
    <sheet name="Table 4" sheetId="29" r:id="rId12"/>
    <sheet name="Figure 7" sheetId="20" r:id="rId13"/>
    <sheet name="Table 5" sheetId="30" r:id="rId14"/>
    <sheet name="OLD" sheetId="18" state="hidden" r:id="rId15"/>
    <sheet name="Table 4 old" sheetId="7" state="hidden" r:id="rId16"/>
    <sheet name="Table 5 old" sheetId="6" state="hidden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COUNTRY">[5]VOL_HIST!$C$3</definedName>
    <definedName name="_xlnm._FilterDatabase" localSheetId="7" hidden="1">'Figure 4'!$B$60:$C$66</definedName>
    <definedName name="_xlnm._FilterDatabase" localSheetId="8" hidden="1">'Figure 5'!$B$58:$J$80</definedName>
    <definedName name="_YEAR">[5]VOLUME!$C$3</definedName>
    <definedName name="CL_PRODUCTION_AREA" localSheetId="4">[1]CL_PRODUCTION_AREA!$A$2:$A$97</definedName>
    <definedName name="CL_PRODUCTION_AREA">[1]CL_PRODUCTION_AREA!$A$2:$A$97</definedName>
    <definedName name="CL_SPECIES_27" localSheetId="4">[1]CL_SPECIES_27!$A$2:$A$1244</definedName>
    <definedName name="CL_SPECIES_27">[1]CL_SPECIES_27!$A$2:$A$1244</definedName>
    <definedName name="Fleet2009" localSheetId="7">#REF!</definedName>
    <definedName name="Fleet2009" localSheetId="8">#REF!</definedName>
    <definedName name="Fleet2009" localSheetId="12">#REF!</definedName>
    <definedName name="Fleet2009" localSheetId="0">#REF!</definedName>
    <definedName name="Fleet2009" localSheetId="1">#REF!</definedName>
    <definedName name="Fleet2009" localSheetId="4">#REF!</definedName>
    <definedName name="Fleet2009" localSheetId="15">#REF!</definedName>
    <definedName name="Fleet2009" localSheetId="16">#REF!</definedName>
    <definedName name="Fleet2009">#REF!</definedName>
    <definedName name="Fleet2010" localSheetId="7">#REF!</definedName>
    <definedName name="Fleet2010" localSheetId="8">#REF!</definedName>
    <definedName name="Fleet2010" localSheetId="12">#REF!</definedName>
    <definedName name="Fleet2010" localSheetId="0">#REF!</definedName>
    <definedName name="Fleet2010" localSheetId="1">#REF!</definedName>
    <definedName name="Fleet2010" localSheetId="4">#REF!</definedName>
    <definedName name="Fleet2010" localSheetId="15">#REF!</definedName>
    <definedName name="Fleet2010">#REF!</definedName>
    <definedName name="FleetN" localSheetId="7">'[2]Table 1'!$C$11:$F$41</definedName>
    <definedName name="FleetN" localSheetId="8">'[2]Table 1'!$C$11:$F$41</definedName>
    <definedName name="FleetN" localSheetId="12">#REF!</definedName>
    <definedName name="FleetN" localSheetId="0">#REF!</definedName>
    <definedName name="FleetN" localSheetId="1">'[2]Table 1'!$C$11:$F$41</definedName>
    <definedName name="FleetN" localSheetId="4">#REF!</definedName>
    <definedName name="FleetN" localSheetId="15">'[2]Table 1'!$C$11:$F$41</definedName>
    <definedName name="FleetN" localSheetId="16">'[2]Table 1'!$C$11:$F$41</definedName>
    <definedName name="FleetN">#REF!</definedName>
    <definedName name="FleetP" localSheetId="7">'[2]Table 3'!$C$11:$F$41</definedName>
    <definedName name="FleetP" localSheetId="8">'[2]Table 3'!$C$11:$F$41</definedName>
    <definedName name="FleetP" localSheetId="12">#REF!</definedName>
    <definedName name="FleetP" localSheetId="0">#REF!</definedName>
    <definedName name="FleetP" localSheetId="1">'[2]Table 3'!$C$11:$F$41</definedName>
    <definedName name="FleetP" localSheetId="4">#REF!</definedName>
    <definedName name="FleetP" localSheetId="15">'[2]Table 3'!$C$11:$F$41</definedName>
    <definedName name="FleetP" localSheetId="16">'[2]Table 3'!$C$11:$F$41</definedName>
    <definedName name="FleetP">#REF!</definedName>
    <definedName name="FleetT" localSheetId="7">'[2]Table 2'!$C$11:$F$41</definedName>
    <definedName name="FleetT" localSheetId="8">'[2]Table 2'!$C$11:$F$41</definedName>
    <definedName name="FleetT" localSheetId="12">#REF!</definedName>
    <definedName name="FleetT" localSheetId="0">#REF!</definedName>
    <definedName name="FleetT" localSheetId="1">'[2]Table 2'!$C$11:$F$41</definedName>
    <definedName name="FleetT" localSheetId="4">#REF!</definedName>
    <definedName name="FleetT" localSheetId="15">'[2]Table 2'!$C$11:$F$41</definedName>
    <definedName name="FleetT" localSheetId="16">'[2]Table 2'!$C$11:$F$41</definedName>
    <definedName name="FleetT">#REF!</definedName>
    <definedName name="PICTURE">INDIRECT(CELL("address",INDEX([5]!SPECIES[IMAGE],MATCH([5]DASHBOARD!$AC$5,[5]!SPECIES[CODE],0))))</definedName>
    <definedName name="_xlnm.Print_Area" localSheetId="4">'Table 2 '!$B$2:$D$39</definedName>
  </definedNames>
  <calcPr calcId="145621"/>
</workbook>
</file>

<file path=xl/calcChain.xml><?xml version="1.0" encoding="utf-8"?>
<calcChain xmlns="http://schemas.openxmlformats.org/spreadsheetml/2006/main">
  <c r="E39" i="35" l="1"/>
  <c r="H8" i="17" l="1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7" i="17"/>
  <c r="C63" i="10" l="1"/>
  <c r="T54" i="6"/>
  <c r="V42" i="6"/>
  <c r="I37" i="6"/>
  <c r="L37" i="6" s="1"/>
  <c r="AB23" i="6"/>
  <c r="Y23" i="6"/>
  <c r="AB22" i="6"/>
  <c r="Y22" i="6"/>
  <c r="AB21" i="6"/>
  <c r="Y21" i="6"/>
  <c r="R21" i="6"/>
  <c r="S54" i="6" s="1"/>
  <c r="AB20" i="6"/>
  <c r="Y20" i="6"/>
  <c r="T19" i="6"/>
  <c r="L11" i="6"/>
  <c r="O6" i="6"/>
  <c r="N6" i="6"/>
  <c r="M6" i="6"/>
  <c r="AA5" i="6"/>
  <c r="L37" i="7"/>
  <c r="M37" i="7" s="1"/>
  <c r="G37" i="7"/>
  <c r="N36" i="7"/>
  <c r="M36" i="7"/>
  <c r="O35" i="7"/>
  <c r="N35" i="7"/>
  <c r="M35" i="7"/>
  <c r="O34" i="7"/>
  <c r="N34" i="7"/>
  <c r="M34" i="7"/>
  <c r="O33" i="7"/>
  <c r="N33" i="7"/>
  <c r="M33" i="7"/>
  <c r="O32" i="7"/>
  <c r="N32" i="7"/>
  <c r="M32" i="7"/>
  <c r="O31" i="7"/>
  <c r="N31" i="7"/>
  <c r="M31" i="7"/>
  <c r="O30" i="7"/>
  <c r="N30" i="7"/>
  <c r="M30" i="7"/>
  <c r="O29" i="7"/>
  <c r="N29" i="7"/>
  <c r="M29" i="7"/>
  <c r="O28" i="7"/>
  <c r="N28" i="7"/>
  <c r="M28" i="7"/>
  <c r="O27" i="7"/>
  <c r="N27" i="7"/>
  <c r="M27" i="7"/>
  <c r="O26" i="7"/>
  <c r="N26" i="7"/>
  <c r="M26" i="7"/>
  <c r="O25" i="7"/>
  <c r="N25" i="7"/>
  <c r="M25" i="7"/>
  <c r="O24" i="7"/>
  <c r="N24" i="7"/>
  <c r="M24" i="7"/>
  <c r="O23" i="7"/>
  <c r="N23" i="7"/>
  <c r="M23" i="7"/>
  <c r="O22" i="7"/>
  <c r="N22" i="7"/>
  <c r="M22" i="7"/>
  <c r="O21" i="7"/>
  <c r="N21" i="7"/>
  <c r="M21" i="7"/>
  <c r="O20" i="7"/>
  <c r="N20" i="7"/>
  <c r="M20" i="7"/>
  <c r="O19" i="7"/>
  <c r="N19" i="7"/>
  <c r="M19" i="7"/>
  <c r="O18" i="7"/>
  <c r="N18" i="7"/>
  <c r="M18" i="7"/>
  <c r="O17" i="7"/>
  <c r="N17" i="7"/>
  <c r="M17" i="7"/>
  <c r="O16" i="7"/>
  <c r="N16" i="7"/>
  <c r="M16" i="7"/>
  <c r="O15" i="7"/>
  <c r="N15" i="7"/>
  <c r="M15" i="7"/>
  <c r="O14" i="7"/>
  <c r="N14" i="7"/>
  <c r="M14" i="7"/>
  <c r="O13" i="7"/>
  <c r="N13" i="7"/>
  <c r="M13" i="7"/>
  <c r="O12" i="7"/>
  <c r="N12" i="7"/>
  <c r="M12" i="7"/>
  <c r="O11" i="7"/>
  <c r="N11" i="7"/>
  <c r="M11" i="7"/>
  <c r="O10" i="7"/>
  <c r="N10" i="7"/>
  <c r="M10" i="7"/>
  <c r="O9" i="7"/>
  <c r="N9" i="7"/>
  <c r="M9" i="7"/>
  <c r="O8" i="7"/>
  <c r="N8" i="7"/>
  <c r="M8" i="7"/>
  <c r="O7" i="7"/>
  <c r="N7" i="7"/>
  <c r="M7" i="7"/>
  <c r="P6" i="7"/>
  <c r="O6" i="7"/>
  <c r="N6" i="7"/>
  <c r="M6" i="7"/>
  <c r="I4" i="7"/>
  <c r="G4" i="7"/>
  <c r="F4" i="7"/>
  <c r="E4" i="7"/>
  <c r="D4" i="7"/>
  <c r="C4" i="7"/>
  <c r="R22" i="6" l="1"/>
</calcChain>
</file>

<file path=xl/sharedStrings.xml><?xml version="1.0" encoding="utf-8"?>
<sst xmlns="http://schemas.openxmlformats.org/spreadsheetml/2006/main" count="694" uniqueCount="320">
  <si>
    <t>(1 000 tonnes live weight)</t>
  </si>
  <si>
    <t>:</t>
  </si>
  <si>
    <t>(1 000 tonnes live weight, rounded)</t>
  </si>
  <si>
    <t xml:space="preserve"> North West 
 Atlantic</t>
  </si>
  <si>
    <t xml:space="preserve"> North East 
 Atlantic</t>
  </si>
  <si>
    <t xml:space="preserve"> Eastern Central 
 Atlantic</t>
  </si>
  <si>
    <t xml:space="preserve"> Mediterranean
 and Black Sea</t>
  </si>
  <si>
    <t xml:space="preserve"> South West 
 Atlantic</t>
  </si>
  <si>
    <t xml:space="preserve"> South East 
 Atlantic</t>
  </si>
  <si>
    <t xml:space="preserve"> Western 
 Indian Ocean</t>
  </si>
  <si>
    <t>Total</t>
  </si>
  <si>
    <t>(EUR million)</t>
  </si>
  <si>
    <t>(1 000 tonnes product weight)</t>
  </si>
  <si>
    <t xml:space="preserve">Fisheries products </t>
  </si>
  <si>
    <t xml:space="preserve">Fisheries </t>
  </si>
  <si>
    <t>Réf</t>
  </si>
  <si>
    <t>Table / Figure</t>
  </si>
  <si>
    <t>Dimensions</t>
  </si>
  <si>
    <t>Total production of all fisheries products (Catch + Aquaculture)</t>
  </si>
  <si>
    <t>Table</t>
  </si>
  <si>
    <t>(1000 tonnes live weight)</t>
  </si>
  <si>
    <t>Pie chart</t>
  </si>
  <si>
    <t>(1000 tonnes product weight)</t>
  </si>
  <si>
    <t>Fleet, number of vessels</t>
  </si>
  <si>
    <t>Fleet, total gross tonnage</t>
  </si>
  <si>
    <t>Fleet, total engine power</t>
  </si>
  <si>
    <t>Main species caught by EU Member States in the North-East Atlantic (FAO Major Area 27) in 2013</t>
  </si>
  <si>
    <t>5 top species caught in the North-East Atlantic with size of total pie proportional to total EU28 catches in area 27</t>
  </si>
  <si>
    <t>Worksheet name</t>
  </si>
  <si>
    <t>Aquaculture production</t>
  </si>
  <si>
    <t>Total Aqua</t>
  </si>
  <si>
    <t>Landings total quantity</t>
  </si>
  <si>
    <t>Landings total value</t>
  </si>
  <si>
    <t>Atlantic cod</t>
  </si>
  <si>
    <t>COD</t>
  </si>
  <si>
    <t>Atlantic horse mackerel</t>
  </si>
  <si>
    <t>European plaice</t>
  </si>
  <si>
    <t>Jack and horse mackerels nei</t>
  </si>
  <si>
    <t>European hake</t>
  </si>
  <si>
    <t>Great Atlantic scallop</t>
  </si>
  <si>
    <t>SCE</t>
  </si>
  <si>
    <t>Haddock</t>
  </si>
  <si>
    <t>Saithe(=Pollock)</t>
  </si>
  <si>
    <t>Norway lobster</t>
  </si>
  <si>
    <t>Blue mussel</t>
  </si>
  <si>
    <t>MUS</t>
  </si>
  <si>
    <t>Common shrimp</t>
  </si>
  <si>
    <t>Edible crab</t>
  </si>
  <si>
    <t>Whiting</t>
  </si>
  <si>
    <t>TOTAL</t>
  </si>
  <si>
    <t>Top species area 27</t>
  </si>
  <si>
    <t>Catches, by fishing area, 2014</t>
  </si>
  <si>
    <t>EU-28</t>
  </si>
  <si>
    <t>European anchovy</t>
  </si>
  <si>
    <t>Anglerfishes nei</t>
  </si>
  <si>
    <t>137</t>
  </si>
  <si>
    <t>0</t>
  </si>
  <si>
    <t>Fleet number of vessels</t>
  </si>
  <si>
    <t>Fleet gross tonnage</t>
  </si>
  <si>
    <t>Fleet power</t>
  </si>
  <si>
    <t>Total production 2000-2013</t>
  </si>
  <si>
    <t>Total catches in all fishing regions, 2000-2014</t>
  </si>
  <si>
    <t>Total aquaculture production, 2000-2013</t>
  </si>
  <si>
    <t>Main EU-28 aquaculture producers</t>
  </si>
  <si>
    <t>Total catches 2000-2014</t>
  </si>
  <si>
    <t>Catches by area 2014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</si>
  <si>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</si>
  <si>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</si>
  <si>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</si>
  <si>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</si>
  <si>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</si>
  <si>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</si>
  <si>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</si>
  <si>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</si>
  <si>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 (³)</t>
  </si>
  <si>
    <t>Croatia</t>
  </si>
  <si>
    <t>Italy</t>
  </si>
  <si>
    <t>Cyprus</t>
  </si>
  <si>
    <t>Latvia</t>
  </si>
  <si>
    <t>Lithuania</t>
  </si>
  <si>
    <t>Malta</t>
  </si>
  <si>
    <t>Netherlands</t>
  </si>
  <si>
    <t>Austria (²)</t>
  </si>
  <si>
    <t>Poland</t>
  </si>
  <si>
    <t>Portugal</t>
  </si>
  <si>
    <t>Romania</t>
  </si>
  <si>
    <t>Slovenia</t>
  </si>
  <si>
    <t>Finland</t>
  </si>
  <si>
    <t>Sweden</t>
  </si>
  <si>
    <t>United Kingdom</t>
  </si>
  <si>
    <t>Iceland</t>
  </si>
  <si>
    <t>Norway</t>
  </si>
  <si>
    <t xml:space="preserve">     Total catches in all fishing regions are calculated as the sum of the seven regions covered by legal acts, namely: </t>
  </si>
  <si>
    <t xml:space="preserve">     21 - Atlantic, Northwest, 27 - Atlantic, Northeast, 34 - Atlantic, Eastern Central, 37 - Mediterranean and Black Sea, 41 - Atlantic, Southwest, 47 - Atlantic, Southeast and 51 - Indian Ocean, Western.</t>
  </si>
  <si>
    <t xml:space="preserve">     Aquaculture excludes production from hatcheries and nurseries, fish eggs for human consumption, ornamental and aquarium species.</t>
  </si>
  <si>
    <t>Landings, by weight, 2000-2013</t>
  </si>
  <si>
    <t>Landings, by value, 2000-2013</t>
  </si>
  <si>
    <t xml:space="preserve">333 </t>
  </si>
  <si>
    <t xml:space="preserve">314 </t>
  </si>
  <si>
    <t>-</t>
  </si>
  <si>
    <t>number</t>
  </si>
  <si>
    <t>1000 tonnes</t>
  </si>
  <si>
    <t>1000 kW</t>
  </si>
  <si>
    <t>France</t>
  </si>
  <si>
    <t xml:space="preserve">For reference year 1995, Aquaculture production by Member States (5 largest + others) (%), with total size of pie proportional to total EU28 production. </t>
  </si>
  <si>
    <t>Catches, by fishing area, EU-28, 2014</t>
  </si>
  <si>
    <t>(1 000 tonnes live weight, %)</t>
  </si>
  <si>
    <t>Bar chart</t>
  </si>
  <si>
    <t>Eurostat Statistical book - Agriculture, forestry and fishery statistics - edition 2015</t>
  </si>
  <si>
    <t>waiting for PL data</t>
  </si>
  <si>
    <t>6008</t>
  </si>
  <si>
    <t>2012-13</t>
  </si>
  <si>
    <t>2005-13</t>
  </si>
  <si>
    <t>source</t>
  </si>
  <si>
    <t>remove fotenote for flags</t>
  </si>
  <si>
    <t>21/10/2015- Carla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</si>
  <si>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(online data codes: fish_aq_q and fish_aq_2a)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</si>
  <si>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fish_ca_main, fish_aq_q and fish_aq_2a)</t>
    </r>
  </si>
  <si>
    <t>Table 4: Total production of all fishery products, by country, 2000–13 (¹)</t>
  </si>
  <si>
    <t>Luxembourg</t>
  </si>
  <si>
    <t>Hungary</t>
  </si>
  <si>
    <t>Slovakia</t>
  </si>
  <si>
    <t>(¹) Total production includes catches and aquaculture.</t>
  </si>
  <si>
    <t>(²) Differences in the sum of all EU countries and the EU-28 totals are owed to rounding.</t>
  </si>
  <si>
    <t>EU-28 (²)(³)</t>
  </si>
  <si>
    <t>Czech Republic (³)</t>
  </si>
  <si>
    <t>Ireland (³)</t>
  </si>
  <si>
    <t>(³) (e) stands for estimated data.</t>
  </si>
  <si>
    <t>Malta (⁴)</t>
  </si>
  <si>
    <t>Portugal (⁴)</t>
  </si>
  <si>
    <t>Iceland (⁴)</t>
  </si>
  <si>
    <t>(⁴) (p) stands for provisional data.</t>
  </si>
  <si>
    <t>Netherlands (³)(⁴)(⁵)</t>
  </si>
  <si>
    <t>(⁵) (f) stands for forecast.</t>
  </si>
  <si>
    <t>(¹) Excluding production from hatcheries and nurseries, fish eggs for human consumption, ornamental and aquarium species.</t>
  </si>
  <si>
    <t>(⁶) 2012 data.</t>
  </si>
  <si>
    <t>(e)</t>
  </si>
  <si>
    <t>(e)(p)</t>
  </si>
  <si>
    <t>(p)</t>
  </si>
  <si>
    <t>(f)</t>
  </si>
  <si>
    <r>
      <t>Source:</t>
    </r>
    <r>
      <rPr>
        <sz val="9"/>
        <rFont val="Arial"/>
        <family val="2"/>
      </rPr>
      <t xml:space="preserve"> Eurostat (online data code: fish_ca_main)</t>
    </r>
  </si>
  <si>
    <t>Turkey</t>
  </si>
  <si>
    <r>
      <t>Source:</t>
    </r>
    <r>
      <rPr>
        <sz val="9"/>
        <rFont val="Arial"/>
        <family val="2"/>
      </rPr>
      <t xml:space="preserve"> Eurostat (online data code:fish_ca_main)</t>
    </r>
  </si>
  <si>
    <t>Other</t>
  </si>
  <si>
    <t>Table 5: Aquaculture production, by country, 2000–13 (¹)</t>
  </si>
  <si>
    <t>Romania (³)</t>
  </si>
  <si>
    <t>Poland (⁶)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</si>
  <si>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</si>
  <si>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</si>
  <si>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</si>
  <si>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</si>
  <si>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</si>
  <si>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</si>
  <si>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</si>
  <si>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</si>
  <si>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</si>
  <si>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F1</t>
  </si>
  <si>
    <t>F2</t>
  </si>
  <si>
    <t>F3</t>
  </si>
  <si>
    <t>F4</t>
  </si>
  <si>
    <t>Austria</t>
  </si>
  <si>
    <t>Species</t>
  </si>
  <si>
    <t>Sum(obs Value)</t>
  </si>
  <si>
    <t>SAL</t>
  </si>
  <si>
    <t>TRR</t>
  </si>
  <si>
    <t>MSM</t>
  </si>
  <si>
    <t>BSS</t>
  </si>
  <si>
    <t>SBG</t>
  </si>
  <si>
    <t>OYG</t>
  </si>
  <si>
    <t>FCP</t>
  </si>
  <si>
    <t>CLJ</t>
  </si>
  <si>
    <t>MSX</t>
  </si>
  <si>
    <t>BFT</t>
  </si>
  <si>
    <t>TUR</t>
  </si>
  <si>
    <t>ELE</t>
  </si>
  <si>
    <t>ACH</t>
  </si>
  <si>
    <t>CTG</t>
  </si>
  <si>
    <t>COC</t>
  </si>
  <si>
    <t>TRS</t>
  </si>
  <si>
    <t>OYF</t>
  </si>
  <si>
    <t>FRX</t>
  </si>
  <si>
    <t>MZZ</t>
  </si>
  <si>
    <t>FRF</t>
  </si>
  <si>
    <t>HAL</t>
  </si>
  <si>
    <t>MGR</t>
  </si>
  <si>
    <t>STU</t>
  </si>
  <si>
    <t>FTE</t>
  </si>
  <si>
    <t>SOM</t>
  </si>
  <si>
    <t>OAL</t>
  </si>
  <si>
    <t>SLX</t>
  </si>
  <si>
    <t>APB</t>
  </si>
  <si>
    <t>CTS</t>
  </si>
  <si>
    <t>FCY</t>
  </si>
  <si>
    <t>SWX</t>
  </si>
  <si>
    <t>CLX</t>
  </si>
  <si>
    <t>SBR</t>
  </si>
  <si>
    <t>MGS</t>
  </si>
  <si>
    <t>TLN</t>
  </si>
  <si>
    <t>FBM</t>
  </si>
  <si>
    <t>FRO</t>
  </si>
  <si>
    <t>PAL</t>
  </si>
  <si>
    <t>KUP</t>
  </si>
  <si>
    <t>AAA</t>
  </si>
  <si>
    <t>SWA</t>
  </si>
  <si>
    <t>QSC</t>
  </si>
  <si>
    <t>MOL</t>
  </si>
  <si>
    <t>VEV</t>
  </si>
  <si>
    <t>PVR</t>
  </si>
  <si>
    <t>PNV</t>
  </si>
  <si>
    <t>EQE</t>
  </si>
  <si>
    <t>PEE</t>
  </si>
  <si>
    <t>OCC</t>
  </si>
  <si>
    <t>SPU</t>
  </si>
  <si>
    <t>CLH</t>
  </si>
  <si>
    <t>VSC</t>
  </si>
  <si>
    <t>MSM+MUS+MSX</t>
  </si>
  <si>
    <t>F54 Mussels</t>
  </si>
  <si>
    <t>EEA-29 (without Poland), 2013</t>
  </si>
  <si>
    <t>EU-27 (without Poland), 2013</t>
  </si>
  <si>
    <t>Spain, 2013</t>
  </si>
  <si>
    <t>UK, 2013</t>
  </si>
  <si>
    <t>France, 2013</t>
  </si>
  <si>
    <t>2 (:c)</t>
  </si>
  <si>
    <t>Norway, 2013</t>
  </si>
  <si>
    <t xml:space="preserve">Malta </t>
  </si>
  <si>
    <t xml:space="preserve">France </t>
  </si>
  <si>
    <t xml:space="preserve">Czech Republic </t>
  </si>
  <si>
    <r>
      <t>Source:</t>
    </r>
    <r>
      <rPr>
        <sz val="9"/>
        <rFont val="Arial"/>
        <family val="2"/>
      </rPr>
      <t xml:space="preserve"> Eurostat (online data code: fish_ca_atl27)</t>
    </r>
  </si>
  <si>
    <t>Whelk</t>
  </si>
  <si>
    <t>Common sole</t>
  </si>
  <si>
    <t>Value (million EUR)</t>
  </si>
  <si>
    <t>Atlantic 
mackerel</t>
  </si>
  <si>
    <t>Atlantic 
herring</t>
  </si>
  <si>
    <t>European 
sprat</t>
  </si>
  <si>
    <t>Blue 
whiting</t>
  </si>
  <si>
    <t>Tonnage (1 000 tonnes)</t>
  </si>
  <si>
    <t>(million EUR)</t>
  </si>
  <si>
    <r>
      <t>Source:</t>
    </r>
    <r>
      <rPr>
        <sz val="9"/>
        <rFont val="Arial"/>
        <family val="2"/>
      </rPr>
      <t xml:space="preserve"> Eurostat (online data code: fish_fleet_alt)</t>
    </r>
  </si>
  <si>
    <t xml:space="preserve">Netherlands </t>
  </si>
  <si>
    <r>
      <t>Source:</t>
    </r>
    <r>
      <rPr>
        <sz val="9"/>
        <rFont val="Arial"/>
        <family val="2"/>
      </rPr>
      <t xml:space="preserve"> Eurostat (fish_ca_main), (fish_aq_q) and (fish_aq2a)</t>
    </r>
  </si>
  <si>
    <t>(% of total catches)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</si>
  <si>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fish_Id_main)</t>
    </r>
  </si>
  <si>
    <t>Total catches</t>
  </si>
  <si>
    <t>(%)</t>
  </si>
  <si>
    <t>Share of EU-28</t>
  </si>
  <si>
    <t xml:space="preserve"> (1 000 kW)</t>
  </si>
  <si>
    <t>Note: Total production includes catches and aquaculture. Total catches are calculated as the sum of the seven regions: 21 - Atlantic, Northwest; 27 - Atlantic, Northeast; 34 - Atlantic, Eastern Central; 37 - Mediterranean and Black Sea; 41 - Atlantic, Southwest; 47 - Atlantic, Southeast and 51 - Indian Ocean, Western. Aquaculture excludes production from hatcheries and nurseries, fish eggs for human consumption, ornamental and aquarium species.</t>
  </si>
  <si>
    <t>Total production</t>
  </si>
  <si>
    <t>Note: Landlocked countries without a marine fishing fleet are not showed in this table (Czech Republic, Luxembourg, Hungary, Austria and Slovakia).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</si>
  <si>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</si>
  <si>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</si>
  <si>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</si>
  <si>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</si>
  <si>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</si>
  <si>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</si>
  <si>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</si>
  <si>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</si>
  <si>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</si>
  <si>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</si>
  <si>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</si>
  <si>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</si>
  <si>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</si>
  <si>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</si>
  <si>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</si>
  <si>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</si>
  <si>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Aquaculture</t>
  </si>
  <si>
    <t>Catches</t>
  </si>
  <si>
    <r>
      <t>Source:</t>
    </r>
    <r>
      <rPr>
        <sz val="9"/>
        <rFont val="Arial"/>
        <family val="2"/>
      </rPr>
      <t xml:space="preserve"> UN FAO, VLIZ, DG MARE</t>
    </r>
  </si>
  <si>
    <t>Weight</t>
  </si>
  <si>
    <t>Top species of the EU-28 in area 27 in 2016</t>
  </si>
  <si>
    <t>European pilchard</t>
  </si>
  <si>
    <t>Atlantic chub mackerel</t>
  </si>
  <si>
    <t>Tangle</t>
  </si>
  <si>
    <t>Sandeels(=Sandlances) nei</t>
  </si>
  <si>
    <t>Blue jack mackerel</t>
  </si>
  <si>
    <t>Norway pout</t>
  </si>
  <si>
    <t>European flounder</t>
  </si>
  <si>
    <t>Total gross tonnage</t>
  </si>
  <si>
    <t>Engine power</t>
  </si>
  <si>
    <t>(1 000 tonnes)</t>
  </si>
  <si>
    <t>(number)</t>
  </si>
  <si>
    <t>Vessels</t>
  </si>
  <si>
    <t>Table 1: Total production of fishery products, 2008 and 2015</t>
  </si>
  <si>
    <t>Figure 1 : Evolution of total production of fishery products, EU-28, 2000-2015</t>
  </si>
  <si>
    <r>
      <t xml:space="preserve">Source: </t>
    </r>
    <r>
      <rPr>
        <sz val="9"/>
        <rFont val="Arial"/>
        <family val="2"/>
      </rPr>
      <t>Eurostat (online data code: fish_ld_main)</t>
    </r>
  </si>
  <si>
    <t>Value</t>
  </si>
  <si>
    <t>EU-28 (¹)</t>
  </si>
  <si>
    <t>(¹) 2015 data instead of 2016 for Eastern Central Atlantic.</t>
  </si>
  <si>
    <t>Greece (¹)</t>
  </si>
  <si>
    <t>Note: EU-28: estimate.</t>
  </si>
  <si>
    <r>
      <t xml:space="preserve"> </t>
    </r>
    <r>
      <rPr>
        <b/>
        <sz val="11"/>
        <rFont val="Arial"/>
        <family val="2"/>
      </rPr>
      <t>Map 1: Fishing areas of the world</t>
    </r>
  </si>
  <si>
    <r>
      <t>Turkey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</si>
  <si>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(¹) 2008: estimate.</t>
  </si>
  <si>
    <t xml:space="preserve">EU-28 </t>
  </si>
  <si>
    <t>(¹) 2015 data instead of 2016 for catches in Eastern Central Atlantic.</t>
  </si>
  <si>
    <t>Note: Landlocked countries without a marine fishing fleet are not shown in this table (Czech Republic, Luxembourg, Hungary, Austria and Slovakia).</t>
  </si>
  <si>
    <t>Source: Eurostat  fishaq2a</t>
  </si>
  <si>
    <t xml:space="preserve">Germany </t>
  </si>
  <si>
    <t>Czech Republic</t>
  </si>
  <si>
    <t xml:space="preserve">EUR (million) </t>
  </si>
  <si>
    <t>TLW</t>
  </si>
  <si>
    <t>(1 000 tonnes live weight, million EUR)</t>
  </si>
  <si>
    <t>Note: excluding production from hatcheries and nurseries, fish eggs for human consumption, ornamental and aquarium species.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</si>
  <si>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fish_aq_2a)</t>
    </r>
  </si>
  <si>
    <t>Million EUR</t>
  </si>
  <si>
    <t>Tonnage</t>
  </si>
  <si>
    <t xml:space="preserve">Table 2: Aquaculture production by weight and by value, 2015 </t>
  </si>
  <si>
    <t>Table 3: Total catches, 2008 and 2016</t>
  </si>
  <si>
    <t>Figure 4: Catches by fishing area, EU-28, 2016</t>
  </si>
  <si>
    <t xml:space="preserve">Figure 5: Catches by fishing area, 2016 </t>
  </si>
  <si>
    <t>Figure 6: Top 5 species caught in the North East Atlantic, EU-28, 2016</t>
  </si>
  <si>
    <t>Table 4: Landings, 2008 and 2016</t>
  </si>
  <si>
    <t>Figure 7: Main landing countries, EU-28, Iceland and Norway, Turkey 2016</t>
  </si>
  <si>
    <t>Table 5: Fishing fleet, 2008 and 2016</t>
  </si>
  <si>
    <t>Figure 3: Main aquaculture producers, EU-28 and Norway, 2015</t>
  </si>
  <si>
    <t>(% of total fisheries production, tonnes live weight)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</si>
  <si>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Eurostat, fish_aq2a and fish_ca_main</t>
    </r>
  </si>
  <si>
    <t>http://appsso.eurostat.ec.europa.eu/nui/show.do?query=BOOKMARK_DS-247435_QID_-47123578_UID_-3F171EB0&amp;layout=TIME,C,X,0;GEO,L,Y,0;AQUAMETH,L,Z,0;AQUAENV,L,Z,1;SPECIES,L,Z,2;FISHREG,L,Z,3;UNIT,L,Z,4;INDICATORS,C,Z,5;&amp;zSelection=DS-247435AQUAMETH,TOTAL;DS-247435INDICATORS,OBS_FLAG;DS-247435SPECIES,F00;DS-247435UNIT,TLW;DS-247435FISHREG,0;DS-247435AQUAENV,TOTAL;&amp;rankName1=FISHREG_1_2_-1_2&amp;rankName2=UNIT_1_2_-1_2&amp;rankName3=AQUAMETH_1_2_-1_2&amp;rankName4=INDICATORS_1_2_-1_2&amp;rankName5=SPECIES_1_2_-1_2&amp;rankName6=AQUAENV_1_2_-1_2&amp;rankName7=TIME_1_0_0_0&amp;rankName8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</si>
  <si>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-063299_QID_-71157E00_UID_-3F171EB0&amp;layout=TIME,C,X,0;GEO,L,Y,0;SPECIES,L,Z,0;FISHREG,L,Z,1;UNIT,L,Z,2;INDICATORS,C,Z,3;&amp;zSelection=DS-063299SPECIES,F00;DS-063299INDICATORS,OBS_FLAG;DS-063299FISHREG,0;DS-063299UNIT,TLW;&amp;rankName1=FISHREG_1_2_-1_2&amp;rankName2=UNIT_1_2_-1_2&amp;rankName3=INDICATORS_1_2_-1_2&amp;rankName4=SPECIES_1_2_-1_2&amp;rankName5=TIME_1_0_0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</si>
  <si>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Figure 2: Aquaculture production and fish catches, EU-28,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</si>
</sst>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#,##0.0"/>
    <numFmt numFmtId="165" formatCode="#,##0.0_i"/>
    <numFmt numFmtId="166" formatCode="#,##0_i"/>
    <numFmt numFmtId="167" formatCode="@_i"/>
    <numFmt numFmtId="168" formatCode="###\ ###\ ###"/>
    <numFmt numFmtId="169" formatCode="###.#"/>
    <numFmt numFmtId="170" formatCode="###.##"/>
    <numFmt numFmtId="171" formatCode="#"/>
    <numFmt numFmtId="172" formatCode="0.0"/>
    <numFmt numFmtId="173" formatCode="0.0%"/>
    <numFmt numFmtId="174" formatCode="_-* #,##0_-;\-* #,##0_-;_-* &quot;-&quot;??_-;_-@_-"/>
    <numFmt numFmtId="175" formatCode="0.000"/>
    <numFmt numFmtId="176" formatCode="#,##0.00000"/>
    <numFmt numFmtId="177" formatCode="0.000000"/>
    <numFmt numFmtId="178" formatCode="0.0000"/>
    <numFmt numFmtId="179" formatCode="#,##0.000000"/>
    <numFmt numFmtId="180" formatCode="#,##0.000"/>
  </numFmts>
  <fonts count="52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6" tint="-0.499984740745262"/>
      <name val="Arial"/>
      <family val="2"/>
    </font>
    <font>
      <b/>
      <sz val="9"/>
      <color indexed="2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2" tint="-0.499984740745262"/>
      <name val="Arial"/>
      <family val="2"/>
    </font>
    <font>
      <sz val="9"/>
      <color theme="2" tint="-0.49998474074526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trike/>
      <sz val="9"/>
      <name val="Arial"/>
      <family val="2"/>
    </font>
    <font>
      <sz val="11"/>
      <color rgb="FF000000"/>
      <name val="Calibri"/>
      <family val="2"/>
    </font>
    <font>
      <strike/>
      <sz val="9"/>
      <color theme="1"/>
      <name val="Arial"/>
      <family val="2"/>
    </font>
    <font>
      <b/>
      <strike/>
      <sz val="9"/>
      <color theme="1"/>
      <name val="Arial"/>
      <family val="2"/>
    </font>
    <font>
      <sz val="9"/>
      <color rgb="FFE36C0A"/>
      <name val="Arial"/>
      <family val="2"/>
    </font>
    <font>
      <u/>
      <sz val="9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E36C0A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sz val="7"/>
      <color rgb="FF000000"/>
      <name val="Verdana"/>
      <family val="2"/>
    </font>
    <font>
      <b/>
      <sz val="12"/>
      <color theme="0"/>
      <name val="Arial"/>
      <family val="2"/>
    </font>
    <font>
      <b/>
      <sz val="14"/>
      <color rgb="FF245794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b/>
      <sz val="20"/>
      <color theme="1" tint="0.499984740745262"/>
      <name val="Calibri"/>
      <family val="2"/>
    </font>
    <font>
      <b/>
      <sz val="26"/>
      <color theme="1" tint="0.499984740745262"/>
      <name val="Calibri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F0D9"/>
        <bgColor indexed="64"/>
      </patternFill>
    </fill>
    <fill>
      <patternFill patternType="solid">
        <fgColor rgb="FFC1E1B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EB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hair">
        <color rgb="FFC0C0C0"/>
      </bottom>
      <diagonal/>
    </border>
    <border>
      <left/>
      <right style="thin">
        <color theme="0" tint="-0.499984740745262"/>
      </right>
      <top style="hair">
        <color rgb="FFC0C0C0"/>
      </top>
      <bottom style="hair">
        <color rgb="FFC0C0C0"/>
      </bottom>
      <diagonal/>
    </border>
    <border>
      <left/>
      <right style="thin">
        <color theme="0" tint="-0.499984740745262"/>
      </right>
      <top style="hair">
        <color rgb="FFC0C0C0"/>
      </top>
      <bottom/>
      <diagonal/>
    </border>
    <border>
      <left/>
      <right style="thin">
        <color theme="0" tint="-0.499984740745262"/>
      </right>
      <top style="hair">
        <color rgb="FFC0C0C0"/>
      </top>
      <bottom style="thin">
        <color rgb="FF000000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hair">
        <color indexed="22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22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9">
    <xf numFmtId="0" fontId="0" fillId="0" borderId="0"/>
    <xf numFmtId="0" fontId="8" fillId="0" borderId="0"/>
    <xf numFmtId="0" fontId="10" fillId="0" borderId="0"/>
    <xf numFmtId="0" fontId="9" fillId="0" borderId="0"/>
    <xf numFmtId="0" fontId="11" fillId="0" borderId="0" applyNumberFormat="0" applyFill="0" applyBorder="0" applyProtection="0">
      <alignment vertical="center"/>
    </xf>
    <xf numFmtId="165" fontId="11" fillId="0" borderId="0" applyFill="0" applyBorder="0" applyProtection="0">
      <alignment horizontal="right"/>
    </xf>
    <xf numFmtId="0" fontId="12" fillId="0" borderId="0"/>
    <xf numFmtId="0" fontId="7" fillId="0" borderId="0"/>
    <xf numFmtId="165" fontId="14" fillId="0" borderId="0" applyFill="0" applyBorder="0" applyProtection="0">
      <alignment horizontal="right"/>
    </xf>
    <xf numFmtId="0" fontId="11" fillId="0" borderId="0" applyNumberFormat="0" applyFill="0" applyBorder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1" fillId="0" borderId="0" applyFill="0" applyBorder="0" applyProtection="0">
      <alignment horizontal="right"/>
    </xf>
    <xf numFmtId="0" fontId="24" fillId="0" borderId="0"/>
    <xf numFmtId="165" fontId="25" fillId="0" borderId="0" applyFill="0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14" fillId="0" borderId="0" applyFill="0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7" fillId="0" borderId="0" applyNumberFormat="0" applyBorder="0" applyAlignmen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44" fillId="10" borderId="68">
      <alignment horizontal="left" vertical="center"/>
    </xf>
    <xf numFmtId="0" fontId="14" fillId="11" borderId="69">
      <alignment horizontal="center" vertical="center" wrapText="1"/>
    </xf>
    <xf numFmtId="0" fontId="14" fillId="12" borderId="12">
      <alignment vertical="center" wrapText="1"/>
      <protection locked="0"/>
    </xf>
    <xf numFmtId="4" fontId="14" fillId="0" borderId="70">
      <alignment vertical="center"/>
    </xf>
    <xf numFmtId="0" fontId="45" fillId="0" borderId="0" applyNumberFormat="0" applyFill="0" applyProtection="0">
      <alignment horizontal="left" indent="1"/>
    </xf>
    <xf numFmtId="0" fontId="46" fillId="0" borderId="0" applyNumberFormat="0" applyFill="0" applyAlignment="0" applyProtection="0"/>
    <xf numFmtId="0" fontId="47" fillId="0" borderId="0" applyNumberFormat="0" applyFill="0" applyAlignment="0" applyProtection="0"/>
    <xf numFmtId="0" fontId="48" fillId="0" borderId="0" applyNumberFormat="0" applyFill="0" applyBorder="0" applyAlignment="0" applyProtection="0"/>
    <xf numFmtId="49" fontId="14" fillId="0" borderId="0">
      <alignment vertical="top" wrapText="1"/>
    </xf>
    <xf numFmtId="0" fontId="49" fillId="0" borderId="0">
      <alignment vertical="center"/>
    </xf>
    <xf numFmtId="0" fontId="50" fillId="0" borderId="0" applyNumberFormat="0" applyFill="0" applyBorder="0" applyProtection="0">
      <alignment vertical="center"/>
    </xf>
  </cellStyleXfs>
  <cellXfs count="561">
    <xf numFmtId="0" fontId="0" fillId="0" borderId="0" xfId="0"/>
    <xf numFmtId="0" fontId="11" fillId="0" borderId="0" xfId="2" applyFont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vertical="center"/>
    </xf>
    <xf numFmtId="167" fontId="11" fillId="0" borderId="7" xfId="5" applyNumberFormat="1" applyFont="1" applyFill="1" applyBorder="1" applyAlignment="1">
      <alignment horizontal="right"/>
    </xf>
    <xf numFmtId="166" fontId="11" fillId="0" borderId="7" xfId="5" applyNumberFormat="1" applyFont="1" applyFill="1" applyBorder="1" applyAlignment="1">
      <alignment horizontal="right"/>
    </xf>
    <xf numFmtId="166" fontId="11" fillId="0" borderId="6" xfId="5" applyNumberFormat="1" applyFont="1" applyFill="1" applyBorder="1" applyAlignment="1">
      <alignment horizontal="right"/>
    </xf>
    <xf numFmtId="166" fontId="11" fillId="0" borderId="8" xfId="5" applyNumberFormat="1" applyFont="1" applyFill="1" applyBorder="1" applyAlignment="1">
      <alignment horizontal="right"/>
    </xf>
    <xf numFmtId="0" fontId="13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1" fillId="0" borderId="0" xfId="4" applyFont="1" applyAlignment="1"/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5" fillId="2" borderId="0" xfId="2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center" vertical="top"/>
    </xf>
    <xf numFmtId="0" fontId="15" fillId="2" borderId="0" xfId="2" applyFont="1" applyFill="1" applyBorder="1" applyAlignment="1">
      <alignment vertical="center"/>
    </xf>
    <xf numFmtId="1" fontId="15" fillId="2" borderId="0" xfId="2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top"/>
    </xf>
    <xf numFmtId="0" fontId="15" fillId="0" borderId="0" xfId="4" applyFont="1" applyAlignment="1">
      <alignment vertical="center"/>
    </xf>
    <xf numFmtId="0" fontId="11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right" vertical="center"/>
    </xf>
    <xf numFmtId="166" fontId="15" fillId="0" borderId="0" xfId="4" applyNumberFormat="1" applyFont="1" applyBorder="1" applyAlignment="1">
      <alignment horizontal="right" vertical="center"/>
    </xf>
    <xf numFmtId="0" fontId="15" fillId="0" borderId="0" xfId="4" applyFont="1" applyBorder="1" applyAlignment="1">
      <alignment vertical="center"/>
    </xf>
    <xf numFmtId="2" fontId="13" fillId="3" borderId="4" xfId="2" applyNumberFormat="1" applyFont="1" applyFill="1" applyBorder="1" applyAlignment="1">
      <alignment horizontal="left" vertical="center"/>
    </xf>
    <xf numFmtId="168" fontId="13" fillId="0" borderId="0" xfId="4" applyNumberFormat="1" applyFont="1" applyBorder="1" applyAlignment="1">
      <alignment horizontal="left" vertical="center"/>
    </xf>
    <xf numFmtId="169" fontId="11" fillId="0" borderId="0" xfId="4" applyNumberFormat="1" applyFont="1" applyBorder="1" applyAlignment="1">
      <alignment horizontal="right" vertical="center"/>
    </xf>
    <xf numFmtId="168" fontId="11" fillId="0" borderId="0" xfId="4" applyNumberFormat="1" applyFont="1" applyBorder="1" applyAlignment="1">
      <alignment horizontal="right" vertical="center"/>
    </xf>
    <xf numFmtId="168" fontId="13" fillId="0" borderId="0" xfId="4" applyNumberFormat="1" applyFont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171" fontId="11" fillId="0" borderId="0" xfId="4" applyNumberFormat="1" applyFont="1" applyBorder="1" applyAlignment="1">
      <alignment vertical="center"/>
    </xf>
    <xf numFmtId="0" fontId="13" fillId="0" borderId="0" xfId="4" applyNumberFormat="1" applyFont="1" applyBorder="1" applyAlignment="1">
      <alignment vertical="center"/>
    </xf>
    <xf numFmtId="166" fontId="11" fillId="0" borderId="0" xfId="5" applyNumberFormat="1" applyFont="1" applyFill="1" applyBorder="1" applyAlignment="1">
      <alignment horizontal="right"/>
    </xf>
    <xf numFmtId="166" fontId="11" fillId="0" borderId="11" xfId="5" applyNumberFormat="1" applyFont="1" applyFill="1" applyBorder="1" applyAlignment="1">
      <alignment horizontal="right"/>
    </xf>
    <xf numFmtId="0" fontId="16" fillId="0" borderId="0" xfId="4" applyFont="1" applyAlignment="1">
      <alignment vertical="center"/>
    </xf>
    <xf numFmtId="0" fontId="11" fillId="0" borderId="0" xfId="4" applyFont="1" applyAlignment="1">
      <alignment wrapText="1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166" fontId="11" fillId="0" borderId="10" xfId="5" applyNumberFormat="1" applyFont="1" applyFill="1" applyBorder="1" applyAlignment="1">
      <alignment horizontal="right"/>
    </xf>
    <xf numFmtId="0" fontId="14" fillId="0" borderId="0" xfId="7" applyFont="1" applyAlignment="1">
      <alignment horizontal="center"/>
    </xf>
    <xf numFmtId="0" fontId="14" fillId="0" borderId="0" xfId="7" applyFont="1"/>
    <xf numFmtId="0" fontId="14" fillId="0" borderId="0" xfId="7" applyFont="1" applyAlignment="1">
      <alignment horizontal="left"/>
    </xf>
    <xf numFmtId="0" fontId="17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8" fillId="5" borderId="12" xfId="7" applyFont="1" applyFill="1" applyBorder="1"/>
    <xf numFmtId="0" fontId="17" fillId="3" borderId="13" xfId="7" applyFont="1" applyFill="1" applyBorder="1" applyAlignment="1">
      <alignment horizontal="center" vertical="center"/>
    </xf>
    <xf numFmtId="0" fontId="17" fillId="3" borderId="13" xfId="7" applyFont="1" applyFill="1" applyBorder="1" applyAlignment="1">
      <alignment horizontal="center" vertical="center" wrapText="1"/>
    </xf>
    <xf numFmtId="0" fontId="17" fillId="3" borderId="14" xfId="7" applyFont="1" applyFill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0" xfId="7" applyFont="1"/>
    <xf numFmtId="0" fontId="17" fillId="3" borderId="14" xfId="7" applyFont="1" applyFill="1" applyBorder="1" applyAlignment="1">
      <alignment horizontal="left" vertical="center"/>
    </xf>
    <xf numFmtId="0" fontId="13" fillId="0" borderId="0" xfId="9" applyFont="1">
      <alignment vertical="center"/>
    </xf>
    <xf numFmtId="0" fontId="14" fillId="0" borderId="12" xfId="7" applyFont="1" applyBorder="1" applyAlignment="1"/>
    <xf numFmtId="0" fontId="13" fillId="7" borderId="4" xfId="0" applyFont="1" applyFill="1" applyBorder="1" applyAlignment="1">
      <alignment horizontal="left" vertical="center"/>
    </xf>
    <xf numFmtId="0" fontId="13" fillId="8" borderId="4" xfId="2" applyFont="1" applyFill="1" applyBorder="1" applyAlignment="1">
      <alignment horizontal="left" vertical="center"/>
    </xf>
    <xf numFmtId="0" fontId="14" fillId="0" borderId="12" xfId="7" applyFont="1" applyFill="1" applyBorder="1" applyAlignment="1"/>
    <xf numFmtId="0" fontId="13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3" fillId="0" borderId="7" xfId="9" applyFont="1" applyBorder="1">
      <alignment vertical="center"/>
    </xf>
    <xf numFmtId="0" fontId="13" fillId="2" borderId="7" xfId="9" applyFont="1" applyFill="1" applyBorder="1" applyAlignment="1">
      <alignment vertical="center"/>
    </xf>
    <xf numFmtId="0" fontId="13" fillId="0" borderId="6" xfId="9" applyFont="1" applyFill="1" applyBorder="1" applyAlignment="1">
      <alignment vertical="center"/>
    </xf>
    <xf numFmtId="0" fontId="13" fillId="0" borderId="8" xfId="9" applyFont="1" applyFill="1" applyBorder="1" applyAlignment="1">
      <alignment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8" xfId="9" applyFont="1" applyBorder="1">
      <alignment vertical="center"/>
    </xf>
    <xf numFmtId="3" fontId="11" fillId="0" borderId="0" xfId="9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9" applyFont="1" applyAlignment="1">
      <alignment horizontal="left" vertical="center"/>
    </xf>
    <xf numFmtId="0" fontId="13" fillId="0" borderId="18" xfId="9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0" fontId="13" fillId="2" borderId="0" xfId="4" applyFont="1" applyFill="1" applyBorder="1" applyAlignment="1">
      <alignment horizontal="center" vertical="top"/>
    </xf>
    <xf numFmtId="0" fontId="11" fillId="2" borderId="0" xfId="4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center" vertical="center"/>
    </xf>
    <xf numFmtId="0" fontId="11" fillId="0" borderId="0" xfId="9" applyFont="1">
      <alignment vertical="center"/>
    </xf>
    <xf numFmtId="0" fontId="15" fillId="0" borderId="0" xfId="4" applyFont="1" applyBorder="1" applyAlignment="1">
      <alignment horizontal="center" vertical="center"/>
    </xf>
    <xf numFmtId="0" fontId="19" fillId="0" borderId="0" xfId="7" applyFont="1" applyAlignment="1">
      <alignment horizontal="left"/>
    </xf>
    <xf numFmtId="0" fontId="11" fillId="0" borderId="12" xfId="7" applyFont="1" applyFill="1" applyBorder="1" applyAlignment="1"/>
    <xf numFmtId="0" fontId="11" fillId="0" borderId="12" xfId="7" applyFont="1" applyFill="1" applyBorder="1" applyAlignment="1">
      <alignment horizontal="center"/>
    </xf>
    <xf numFmtId="165" fontId="11" fillId="0" borderId="12" xfId="8" applyFont="1" applyBorder="1" applyAlignment="1">
      <alignment horizontal="center"/>
    </xf>
    <xf numFmtId="0" fontId="11" fillId="0" borderId="12" xfId="7" applyFont="1" applyBorder="1" applyAlignment="1"/>
    <xf numFmtId="0" fontId="11" fillId="0" borderId="12" xfId="7" applyFont="1" applyBorder="1" applyAlignment="1">
      <alignment horizontal="left"/>
    </xf>
    <xf numFmtId="0" fontId="11" fillId="0" borderId="15" xfId="7" applyFont="1" applyFill="1" applyBorder="1" applyAlignment="1"/>
    <xf numFmtId="0" fontId="11" fillId="0" borderId="16" xfId="7" applyFont="1" applyFill="1" applyBorder="1" applyAlignment="1">
      <alignment horizontal="left"/>
    </xf>
    <xf numFmtId="0" fontId="11" fillId="0" borderId="15" xfId="9" applyFont="1" applyBorder="1" applyAlignment="1"/>
    <xf numFmtId="165" fontId="11" fillId="0" borderId="16" xfId="8" applyFont="1" applyBorder="1" applyAlignment="1">
      <alignment horizontal="left" wrapText="1"/>
    </xf>
    <xf numFmtId="165" fontId="11" fillId="0" borderId="16" xfId="8" applyFont="1" applyBorder="1" applyAlignment="1">
      <alignment horizontal="center"/>
    </xf>
    <xf numFmtId="165" fontId="11" fillId="0" borderId="16" xfId="8" applyFont="1" applyBorder="1" applyAlignment="1">
      <alignment horizontal="left"/>
    </xf>
    <xf numFmtId="0" fontId="11" fillId="0" borderId="17" xfId="7" applyFont="1" applyFill="1" applyBorder="1" applyAlignment="1"/>
    <xf numFmtId="0" fontId="11" fillId="0" borderId="15" xfId="4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Alignment="1">
      <alignment vertical="center"/>
    </xf>
    <xf numFmtId="0" fontId="11" fillId="0" borderId="0" xfId="0" applyFont="1"/>
    <xf numFmtId="3" fontId="11" fillId="8" borderId="2" xfId="0" applyNumberFormat="1" applyFont="1" applyFill="1" applyBorder="1" applyAlignment="1">
      <alignment horizontal="right" vertical="center" indent="1"/>
    </xf>
    <xf numFmtId="0" fontId="13" fillId="0" borderId="0" xfId="4" applyFont="1" applyAlignment="1">
      <alignment horizontal="left" vertical="center"/>
    </xf>
    <xf numFmtId="166" fontId="11" fillId="2" borderId="0" xfId="5" applyNumberFormat="1" applyFont="1" applyFill="1" applyBorder="1" applyAlignment="1">
      <alignment horizontal="right"/>
    </xf>
    <xf numFmtId="167" fontId="11" fillId="2" borderId="0" xfId="5" applyNumberFormat="1" applyFont="1" applyFill="1" applyBorder="1" applyAlignment="1">
      <alignment horizontal="right"/>
    </xf>
    <xf numFmtId="9" fontId="11" fillId="0" borderId="0" xfId="11" applyFont="1"/>
    <xf numFmtId="0" fontId="17" fillId="0" borderId="0" xfId="10" applyFont="1"/>
    <xf numFmtId="0" fontId="14" fillId="0" borderId="0" xfId="10" applyFont="1"/>
    <xf numFmtId="9" fontId="20" fillId="0" borderId="0" xfId="11" applyFont="1"/>
    <xf numFmtId="0" fontId="11" fillId="2" borderId="0" xfId="2" applyFont="1" applyFill="1" applyBorder="1" applyAlignment="1">
      <alignment horizontal="center" wrapText="1"/>
    </xf>
    <xf numFmtId="49" fontId="11" fillId="8" borderId="1" xfId="0" quotePrefix="1" applyNumberFormat="1" applyFont="1" applyFill="1" applyBorder="1" applyAlignment="1">
      <alignment horizontal="right" vertical="center" indent="1"/>
    </xf>
    <xf numFmtId="172" fontId="11" fillId="0" borderId="0" xfId="4" applyNumberFormat="1" applyFont="1" applyBorder="1" applyAlignment="1">
      <alignment horizontal="center" vertical="top"/>
    </xf>
    <xf numFmtId="170" fontId="11" fillId="0" borderId="0" xfId="4" applyNumberFormat="1" applyFont="1" applyBorder="1" applyAlignment="1">
      <alignment horizontal="right" vertical="center"/>
    </xf>
    <xf numFmtId="170" fontId="11" fillId="0" borderId="0" xfId="4" applyNumberFormat="1" applyFont="1" applyFill="1" applyBorder="1" applyAlignment="1">
      <alignment horizontal="right" vertical="center"/>
    </xf>
    <xf numFmtId="166" fontId="11" fillId="0" borderId="0" xfId="4" applyNumberFormat="1" applyFont="1" applyBorder="1" applyAlignment="1">
      <alignment vertical="center"/>
    </xf>
    <xf numFmtId="49" fontId="11" fillId="0" borderId="0" xfId="4" applyNumberFormat="1" applyFont="1" applyBorder="1" applyAlignment="1">
      <alignment vertical="center"/>
    </xf>
    <xf numFmtId="169" fontId="11" fillId="6" borderId="0" xfId="4" applyNumberFormat="1" applyFont="1" applyFill="1" applyBorder="1" applyAlignment="1">
      <alignment horizontal="right" vertical="center"/>
    </xf>
    <xf numFmtId="173" fontId="11" fillId="6" borderId="0" xfId="16" applyNumberFormat="1" applyFont="1" applyFill="1" applyBorder="1" applyAlignment="1">
      <alignment horizontal="right" vertical="center"/>
    </xf>
    <xf numFmtId="0" fontId="13" fillId="6" borderId="0" xfId="4" applyFont="1" applyFill="1" applyBorder="1" applyAlignment="1">
      <alignment horizontal="center" vertical="top"/>
    </xf>
    <xf numFmtId="168" fontId="13" fillId="6" borderId="0" xfId="4" applyNumberFormat="1" applyFont="1" applyFill="1" applyBorder="1" applyAlignment="1">
      <alignment vertical="center"/>
    </xf>
    <xf numFmtId="49" fontId="13" fillId="6" borderId="0" xfId="4" applyNumberFormat="1" applyFont="1" applyFill="1" applyBorder="1" applyAlignment="1">
      <alignment horizontal="center" vertical="top"/>
    </xf>
    <xf numFmtId="0" fontId="11" fillId="6" borderId="0" xfId="4" applyFont="1" applyFill="1" applyAlignment="1">
      <alignment vertical="center"/>
    </xf>
    <xf numFmtId="0" fontId="11" fillId="0" borderId="0" xfId="4" applyFont="1" applyAlignment="1">
      <alignment horizontal="center" wrapText="1"/>
    </xf>
    <xf numFmtId="0" fontId="13" fillId="7" borderId="22" xfId="0" applyFont="1" applyFill="1" applyBorder="1" applyAlignment="1">
      <alignment horizontal="center" vertical="center"/>
    </xf>
    <xf numFmtId="3" fontId="11" fillId="8" borderId="22" xfId="0" applyNumberFormat="1" applyFont="1" applyFill="1" applyBorder="1" applyAlignment="1">
      <alignment horizontal="right" vertical="center" indent="1"/>
    </xf>
    <xf numFmtId="3" fontId="11" fillId="0" borderId="23" xfId="5" applyNumberFormat="1" applyFont="1" applyFill="1" applyBorder="1" applyAlignment="1">
      <alignment horizontal="right" vertical="center" indent="1"/>
    </xf>
    <xf numFmtId="3" fontId="11" fillId="0" borderId="24" xfId="5" applyNumberFormat="1" applyFont="1" applyFill="1" applyBorder="1" applyAlignment="1">
      <alignment horizontal="right" vertical="center" indent="1"/>
    </xf>
    <xf numFmtId="3" fontId="11" fillId="0" borderId="25" xfId="5" applyNumberFormat="1" applyFont="1" applyFill="1" applyBorder="1" applyAlignment="1">
      <alignment horizontal="right" vertical="center" indent="1"/>
    </xf>
    <xf numFmtId="3" fontId="11" fillId="0" borderId="26" xfId="5" applyNumberFormat="1" applyFont="1" applyFill="1" applyBorder="1" applyAlignment="1">
      <alignment horizontal="right" vertical="center" indent="1"/>
    </xf>
    <xf numFmtId="3" fontId="11" fillId="0" borderId="27" xfId="5" applyNumberFormat="1" applyFont="1" applyFill="1" applyBorder="1" applyAlignment="1">
      <alignment horizontal="right" vertical="center" indent="1"/>
    </xf>
    <xf numFmtId="3" fontId="11" fillId="0" borderId="28" xfId="5" applyNumberFormat="1" applyFont="1" applyFill="1" applyBorder="1" applyAlignment="1">
      <alignment horizontal="right" vertical="center" indent="1"/>
    </xf>
    <xf numFmtId="3" fontId="11" fillId="0" borderId="29" xfId="5" applyNumberFormat="1" applyFont="1" applyFill="1" applyBorder="1" applyAlignment="1">
      <alignment horizontal="right" vertical="center" indent="1"/>
    </xf>
    <xf numFmtId="0" fontId="13" fillId="4" borderId="4" xfId="4" applyNumberFormat="1" applyFont="1" applyFill="1" applyBorder="1" applyAlignment="1">
      <alignment horizontal="left" vertical="center"/>
    </xf>
    <xf numFmtId="1" fontId="13" fillId="3" borderId="30" xfId="2" applyNumberFormat="1" applyFont="1" applyFill="1" applyBorder="1" applyAlignment="1">
      <alignment horizontal="center" vertical="center"/>
    </xf>
    <xf numFmtId="3" fontId="11" fillId="4" borderId="30" xfId="4" applyNumberFormat="1" applyFont="1" applyFill="1" applyBorder="1" applyAlignment="1">
      <alignment horizontal="right" vertical="center" indent="1"/>
    </xf>
    <xf numFmtId="3" fontId="11" fillId="0" borderId="29" xfId="5" applyNumberFormat="1" applyFont="1" applyFill="1" applyBorder="1" applyAlignment="1">
      <alignment horizontal="right" indent="1"/>
    </xf>
    <xf numFmtId="3" fontId="11" fillId="0" borderId="24" xfId="5" applyNumberFormat="1" applyFont="1" applyFill="1" applyBorder="1" applyAlignment="1">
      <alignment horizontal="right" indent="1"/>
    </xf>
    <xf numFmtId="3" fontId="11" fillId="0" borderId="25" xfId="5" applyNumberFormat="1" applyFont="1" applyFill="1" applyBorder="1" applyAlignment="1">
      <alignment horizontal="right" indent="1"/>
    </xf>
    <xf numFmtId="3" fontId="11" fillId="0" borderId="26" xfId="5" applyNumberFormat="1" applyFont="1" applyFill="1" applyBorder="1" applyAlignment="1">
      <alignment horizontal="right" indent="1"/>
    </xf>
    <xf numFmtId="3" fontId="11" fillId="0" borderId="27" xfId="5" applyNumberFormat="1" applyFont="1" applyFill="1" applyBorder="1" applyAlignment="1">
      <alignment horizontal="right" indent="1"/>
    </xf>
    <xf numFmtId="3" fontId="11" fillId="0" borderId="28" xfId="5" applyNumberFormat="1" applyFont="1" applyFill="1" applyBorder="1" applyAlignment="1">
      <alignment horizontal="right" indent="1"/>
    </xf>
    <xf numFmtId="3" fontId="11" fillId="2" borderId="24" xfId="5" applyNumberFormat="1" applyFont="1" applyFill="1" applyBorder="1" applyAlignment="1">
      <alignment horizontal="right" indent="1"/>
    </xf>
    <xf numFmtId="3" fontId="11" fillId="2" borderId="29" xfId="5" applyNumberFormat="1" applyFont="1" applyFill="1" applyBorder="1" applyAlignment="1">
      <alignment horizontal="right" indent="1"/>
    </xf>
    <xf numFmtId="3" fontId="11" fillId="0" borderId="27" xfId="4" applyNumberFormat="1" applyFont="1" applyBorder="1" applyAlignment="1">
      <alignment horizontal="right" vertical="center" indent="1"/>
    </xf>
    <xf numFmtId="3" fontId="11" fillId="2" borderId="26" xfId="5" applyNumberFormat="1" applyFont="1" applyFill="1" applyBorder="1" applyAlignment="1">
      <alignment horizontal="right" indent="1"/>
    </xf>
    <xf numFmtId="3" fontId="11" fillId="2" borderId="27" xfId="5" applyNumberFormat="1" applyFont="1" applyFill="1" applyBorder="1" applyAlignment="1">
      <alignment horizontal="right" indent="1"/>
    </xf>
    <xf numFmtId="0" fontId="11" fillId="2" borderId="0" xfId="2" applyFont="1" applyFill="1" applyBorder="1" applyAlignment="1">
      <alignment horizontal="right" vertical="center"/>
    </xf>
    <xf numFmtId="167" fontId="11" fillId="0" borderId="0" xfId="5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 textRotation="90" wrapText="1"/>
    </xf>
    <xf numFmtId="0" fontId="13" fillId="2" borderId="0" xfId="2" applyFont="1" applyFill="1" applyBorder="1" applyAlignment="1">
      <alignment horizontal="left" vertical="center"/>
    </xf>
    <xf numFmtId="173" fontId="11" fillId="2" borderId="0" xfId="16" applyNumberFormat="1" applyFont="1" applyFill="1" applyBorder="1" applyAlignment="1">
      <alignment vertic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49" fontId="11" fillId="2" borderId="0" xfId="5" applyNumberFormat="1" applyFont="1" applyFill="1" applyBorder="1" applyAlignment="1">
      <alignment horizontal="left"/>
    </xf>
    <xf numFmtId="0" fontId="11" fillId="2" borderId="0" xfId="4" applyFont="1" applyFill="1" applyBorder="1" applyAlignment="1">
      <alignment vertical="center"/>
    </xf>
    <xf numFmtId="1" fontId="11" fillId="0" borderId="0" xfId="4" applyNumberFormat="1" applyFont="1" applyBorder="1" applyAlignment="1">
      <alignment horizontal="right" vertical="center"/>
    </xf>
    <xf numFmtId="1" fontId="11" fillId="0" borderId="0" xfId="4" applyNumberFormat="1" applyFont="1" applyFill="1" applyBorder="1" applyAlignment="1">
      <alignment horizontal="right" vertical="center"/>
    </xf>
    <xf numFmtId="1" fontId="11" fillId="0" borderId="0" xfId="4" applyNumberFormat="1" applyFont="1" applyAlignment="1">
      <alignment horizontal="right" vertical="center"/>
    </xf>
    <xf numFmtId="174" fontId="13" fillId="0" borderId="0" xfId="17" applyNumberFormat="1" applyFont="1" applyBorder="1" applyAlignment="1">
      <alignment vertical="center"/>
    </xf>
    <xf numFmtId="174" fontId="13" fillId="0" borderId="0" xfId="17" applyNumberFormat="1" applyFont="1" applyBorder="1" applyAlignment="1">
      <alignment horizontal="right" vertical="center"/>
    </xf>
    <xf numFmtId="174" fontId="13" fillId="0" borderId="0" xfId="17" applyNumberFormat="1" applyFont="1" applyBorder="1" applyAlignment="1">
      <alignment horizontal="left" vertical="center"/>
    </xf>
    <xf numFmtId="174" fontId="11" fillId="0" borderId="0" xfId="17" applyNumberFormat="1" applyFont="1" applyBorder="1" applyAlignment="1">
      <alignment vertical="center"/>
    </xf>
    <xf numFmtId="174" fontId="13" fillId="0" borderId="0" xfId="4" applyNumberFormat="1" applyFont="1" applyBorder="1" applyAlignment="1">
      <alignment horizontal="left" vertical="center"/>
    </xf>
    <xf numFmtId="174" fontId="15" fillId="0" borderId="0" xfId="17" applyNumberFormat="1" applyFont="1" applyAlignment="1">
      <alignment vertical="center"/>
    </xf>
    <xf numFmtId="174" fontId="11" fillId="0" borderId="0" xfId="17" applyNumberFormat="1" applyFont="1" applyFill="1" applyBorder="1" applyAlignment="1">
      <alignment vertical="center"/>
    </xf>
    <xf numFmtId="174" fontId="11" fillId="0" borderId="0" xfId="17" applyNumberFormat="1" applyFont="1" applyAlignment="1">
      <alignment vertical="center"/>
    </xf>
    <xf numFmtId="174" fontId="11" fillId="0" borderId="0" xfId="17" applyNumberFormat="1" applyFont="1" applyBorder="1" applyAlignment="1">
      <alignment horizontal="left" vertical="center"/>
    </xf>
    <xf numFmtId="43" fontId="15" fillId="0" borderId="0" xfId="4" applyNumberFormat="1" applyFont="1" applyBorder="1" applyAlignment="1">
      <alignment vertical="center"/>
    </xf>
    <xf numFmtId="3" fontId="15" fillId="0" borderId="0" xfId="4" applyNumberFormat="1" applyFont="1" applyAlignment="1">
      <alignment vertical="center"/>
    </xf>
    <xf numFmtId="174" fontId="13" fillId="0" borderId="0" xfId="4" applyNumberFormat="1" applyFont="1" applyBorder="1" applyAlignment="1">
      <alignment horizontal="right" vertical="center"/>
    </xf>
    <xf numFmtId="174" fontId="11" fillId="0" borderId="0" xfId="4" applyNumberFormat="1" applyFont="1" applyBorder="1" applyAlignment="1">
      <alignment vertical="center"/>
    </xf>
    <xf numFmtId="3" fontId="20" fillId="4" borderId="30" xfId="4" applyNumberFormat="1" applyFont="1" applyFill="1" applyBorder="1" applyAlignment="1">
      <alignment horizontal="right" vertical="center" indent="1"/>
    </xf>
    <xf numFmtId="3" fontId="20" fillId="0" borderId="24" xfId="5" applyNumberFormat="1" applyFont="1" applyFill="1" applyBorder="1" applyAlignment="1">
      <alignment horizontal="right" indent="1"/>
    </xf>
    <xf numFmtId="175" fontId="11" fillId="0" borderId="0" xfId="4" applyNumberFormat="1" applyFont="1" applyBorder="1" applyAlignment="1">
      <alignment horizontal="right" vertical="center"/>
    </xf>
    <xf numFmtId="43" fontId="11" fillId="0" borderId="0" xfId="4" applyNumberFormat="1" applyFont="1" applyAlignment="1">
      <alignment vertical="center"/>
    </xf>
    <xf numFmtId="3" fontId="20" fillId="0" borderId="24" xfId="5" applyNumberFormat="1" applyFont="1" applyFill="1" applyBorder="1" applyAlignment="1">
      <alignment horizontal="right" vertical="center" indent="1"/>
    </xf>
    <xf numFmtId="3" fontId="20" fillId="8" borderId="22" xfId="0" quotePrefix="1" applyNumberFormat="1" applyFont="1" applyFill="1" applyBorder="1" applyAlignment="1">
      <alignment horizontal="right" vertical="center" indent="1"/>
    </xf>
    <xf numFmtId="3" fontId="11" fillId="0" borderId="0" xfId="4" applyNumberFormat="1" applyFont="1" applyBorder="1" applyAlignment="1">
      <alignment vertical="center"/>
    </xf>
    <xf numFmtId="174" fontId="13" fillId="0" borderId="0" xfId="4" applyNumberFormat="1" applyFont="1" applyBorder="1" applyAlignment="1">
      <alignment vertical="center"/>
    </xf>
    <xf numFmtId="3" fontId="11" fillId="8" borderId="19" xfId="0" applyNumberFormat="1" applyFont="1" applyFill="1" applyBorder="1" applyAlignment="1">
      <alignment horizontal="right" vertical="center" indent="1"/>
    </xf>
    <xf numFmtId="3" fontId="11" fillId="0" borderId="7" xfId="5" applyNumberFormat="1" applyFont="1" applyFill="1" applyBorder="1" applyAlignment="1">
      <alignment horizontal="right" vertical="center" indent="1"/>
    </xf>
    <xf numFmtId="3" fontId="11" fillId="0" borderId="6" xfId="5" applyNumberFormat="1" applyFont="1" applyFill="1" applyBorder="1" applyAlignment="1">
      <alignment horizontal="right" vertical="center" indent="1"/>
    </xf>
    <xf numFmtId="3" fontId="11" fillId="0" borderId="8" xfId="5" applyNumberFormat="1" applyFont="1" applyFill="1" applyBorder="1" applyAlignment="1">
      <alignment horizontal="right" vertical="center" indent="1"/>
    </xf>
    <xf numFmtId="3" fontId="11" fillId="0" borderId="0" xfId="5" applyNumberFormat="1" applyFont="1" applyFill="1" applyBorder="1" applyAlignment="1">
      <alignment horizontal="right" vertical="center" indent="1"/>
    </xf>
    <xf numFmtId="3" fontId="11" fillId="0" borderId="33" xfId="5" applyNumberFormat="1" applyFont="1" applyFill="1" applyBorder="1" applyAlignment="1">
      <alignment horizontal="right" vertical="center" indent="1"/>
    </xf>
    <xf numFmtId="3" fontId="11" fillId="2" borderId="7" xfId="5" applyNumberFormat="1" applyFont="1" applyFill="1" applyBorder="1" applyAlignment="1">
      <alignment horizontal="right"/>
    </xf>
    <xf numFmtId="0" fontId="13" fillId="2" borderId="7" xfId="9" applyFont="1" applyFill="1" applyBorder="1">
      <alignment vertical="center"/>
    </xf>
    <xf numFmtId="0" fontId="13" fillId="3" borderId="5" xfId="2" applyFont="1" applyFill="1" applyBorder="1" applyAlignment="1">
      <alignment horizontal="left" vertical="center"/>
    </xf>
    <xf numFmtId="0" fontId="13" fillId="3" borderId="7" xfId="2" applyFont="1" applyFill="1" applyBorder="1" applyAlignment="1">
      <alignment horizontal="left" vertical="center"/>
    </xf>
    <xf numFmtId="0" fontId="13" fillId="3" borderId="7" xfId="2" applyFont="1" applyFill="1" applyBorder="1" applyAlignment="1">
      <alignment horizontal="left" wrapText="1"/>
    </xf>
    <xf numFmtId="0" fontId="13" fillId="3" borderId="8" xfId="2" applyFont="1" applyFill="1" applyBorder="1" applyAlignment="1">
      <alignment horizontal="left" wrapText="1"/>
    </xf>
    <xf numFmtId="0" fontId="11" fillId="0" borderId="21" xfId="2" applyFont="1" applyBorder="1" applyAlignment="1">
      <alignment vertical="center"/>
    </xf>
    <xf numFmtId="3" fontId="11" fillId="0" borderId="10" xfId="2" applyNumberFormat="1" applyFont="1" applyBorder="1" applyAlignment="1">
      <alignment vertical="center"/>
    </xf>
    <xf numFmtId="3" fontId="11" fillId="0" borderId="7" xfId="2" applyNumberFormat="1" applyFont="1" applyBorder="1" applyAlignment="1">
      <alignment vertical="center"/>
    </xf>
    <xf numFmtId="3" fontId="11" fillId="2" borderId="8" xfId="5" applyNumberFormat="1" applyFont="1" applyFill="1" applyBorder="1" applyAlignment="1">
      <alignment horizontal="right"/>
    </xf>
    <xf numFmtId="0" fontId="13" fillId="3" borderId="0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left" vertical="center"/>
    </xf>
    <xf numFmtId="0" fontId="13" fillId="0" borderId="7" xfId="9" applyFont="1" applyBorder="1" applyAlignment="1">
      <alignment horizontal="left" vertical="center"/>
    </xf>
    <xf numFmtId="0" fontId="13" fillId="2" borderId="7" xfId="9" applyFont="1" applyFill="1" applyBorder="1" applyAlignment="1">
      <alignment horizontal="left" vertical="center"/>
    </xf>
    <xf numFmtId="0" fontId="13" fillId="0" borderId="8" xfId="9" applyFont="1" applyFill="1" applyBorder="1" applyAlignment="1">
      <alignment horizontal="left" vertical="center"/>
    </xf>
    <xf numFmtId="0" fontId="13" fillId="3" borderId="30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1" fillId="2" borderId="0" xfId="10" applyFont="1" applyFill="1"/>
    <xf numFmtId="0" fontId="13" fillId="2" borderId="7" xfId="10" applyFont="1" applyFill="1" applyBorder="1" applyAlignment="1">
      <alignment horizontal="left"/>
    </xf>
    <xf numFmtId="0" fontId="13" fillId="2" borderId="6" xfId="10" applyFont="1" applyFill="1" applyBorder="1" applyAlignment="1">
      <alignment horizontal="left"/>
    </xf>
    <xf numFmtId="0" fontId="13" fillId="4" borderId="32" xfId="10" applyFont="1" applyFill="1" applyBorder="1" applyAlignment="1">
      <alignment horizontal="left"/>
    </xf>
    <xf numFmtId="0" fontId="13" fillId="2" borderId="10" xfId="10" applyFont="1" applyFill="1" applyBorder="1" applyAlignment="1">
      <alignment horizontal="left"/>
    </xf>
    <xf numFmtId="2" fontId="13" fillId="0" borderId="0" xfId="2" applyNumberFormat="1" applyFont="1" applyFill="1" applyBorder="1" applyAlignment="1">
      <alignment horizontal="left" vertical="center"/>
    </xf>
    <xf numFmtId="0" fontId="13" fillId="0" borderId="0" xfId="9" applyFont="1" applyFill="1" applyBorder="1">
      <alignment vertical="center"/>
    </xf>
    <xf numFmtId="0" fontId="14" fillId="0" borderId="0" xfId="10" applyFont="1" applyBorder="1"/>
    <xf numFmtId="0" fontId="21" fillId="0" borderId="0" xfId="9" applyFont="1" applyAlignment="1">
      <alignment horizontal="center" vertical="center"/>
    </xf>
    <xf numFmtId="1" fontId="11" fillId="0" borderId="0" xfId="0" applyNumberFormat="1" applyFont="1"/>
    <xf numFmtId="3" fontId="11" fillId="2" borderId="10" xfId="5" applyNumberFormat="1" applyFont="1" applyFill="1" applyBorder="1" applyAlignment="1">
      <alignment horizontal="right" vertical="center" indent="1"/>
    </xf>
    <xf numFmtId="0" fontId="13" fillId="2" borderId="18" xfId="9" applyFont="1" applyFill="1" applyBorder="1" applyAlignment="1">
      <alignment vertical="center"/>
    </xf>
    <xf numFmtId="3" fontId="11" fillId="2" borderId="7" xfId="5" applyNumberFormat="1" applyFont="1" applyFill="1" applyBorder="1" applyAlignment="1">
      <alignment horizontal="right" vertical="center" indent="1"/>
    </xf>
    <xf numFmtId="0" fontId="22" fillId="0" borderId="0" xfId="4" applyFont="1" applyBorder="1" applyAlignment="1">
      <alignment horizontal="left" vertical="center"/>
    </xf>
    <xf numFmtId="0" fontId="22" fillId="2" borderId="0" xfId="4" applyFont="1" applyFill="1" applyBorder="1" applyAlignment="1">
      <alignment vertical="center"/>
    </xf>
    <xf numFmtId="0" fontId="23" fillId="2" borderId="0" xfId="4" applyFont="1" applyFill="1" applyBorder="1" applyAlignment="1">
      <alignment vertical="center"/>
    </xf>
    <xf numFmtId="171" fontId="23" fillId="2" borderId="0" xfId="4" applyNumberFormat="1" applyFont="1" applyFill="1" applyBorder="1" applyAlignment="1">
      <alignment vertical="center"/>
    </xf>
    <xf numFmtId="0" fontId="23" fillId="0" borderId="0" xfId="4" applyFont="1" applyBorder="1" applyAlignment="1">
      <alignment vertical="center"/>
    </xf>
    <xf numFmtId="171" fontId="23" fillId="0" borderId="0" xfId="4" applyNumberFormat="1" applyFont="1" applyBorder="1" applyAlignment="1">
      <alignment vertical="center"/>
    </xf>
    <xf numFmtId="0" fontId="23" fillId="0" borderId="0" xfId="4" applyFont="1" applyAlignment="1">
      <alignment vertical="center"/>
    </xf>
    <xf numFmtId="172" fontId="22" fillId="0" borderId="0" xfId="4" applyNumberFormat="1" applyFont="1" applyBorder="1" applyAlignment="1">
      <alignment vertical="center"/>
    </xf>
    <xf numFmtId="9" fontId="23" fillId="0" borderId="0" xfId="16" applyFont="1" applyAlignment="1">
      <alignment vertical="center"/>
    </xf>
    <xf numFmtId="3" fontId="11" fillId="0" borderId="0" xfId="0" applyNumberFormat="1" applyFont="1"/>
    <xf numFmtId="0" fontId="21" fillId="0" borderId="0" xfId="4" applyFont="1" applyFill="1" applyBorder="1" applyAlignment="1">
      <alignment vertical="center"/>
    </xf>
    <xf numFmtId="0" fontId="13" fillId="0" borderId="7" xfId="9" applyFont="1" applyFill="1" applyBorder="1" applyAlignment="1">
      <alignment vertical="center"/>
    </xf>
    <xf numFmtId="0" fontId="13" fillId="2" borderId="7" xfId="10" applyFont="1" applyFill="1" applyBorder="1" applyAlignment="1">
      <alignment horizontal="left" wrapText="1"/>
    </xf>
    <xf numFmtId="0" fontId="13" fillId="2" borderId="10" xfId="10" applyFont="1" applyFill="1" applyBorder="1" applyAlignment="1">
      <alignment horizontal="left" wrapText="1"/>
    </xf>
    <xf numFmtId="0" fontId="14" fillId="0" borderId="0" xfId="0" applyFont="1"/>
    <xf numFmtId="0" fontId="26" fillId="0" borderId="0" xfId="9" applyFont="1">
      <alignment vertical="center"/>
    </xf>
    <xf numFmtId="0" fontId="28" fillId="0" borderId="0" xfId="0" applyFont="1"/>
    <xf numFmtId="0" fontId="11" fillId="2" borderId="0" xfId="2" applyFont="1" applyFill="1" applyBorder="1" applyAlignment="1">
      <alignment vertical="center"/>
    </xf>
    <xf numFmtId="0" fontId="17" fillId="0" borderId="0" xfId="4" applyFont="1" applyAlignment="1">
      <alignment horizontal="left"/>
    </xf>
    <xf numFmtId="0" fontId="17" fillId="0" borderId="0" xfId="4" applyFont="1" applyBorder="1" applyAlignment="1">
      <alignment horizontal="left"/>
    </xf>
    <xf numFmtId="0" fontId="21" fillId="0" borderId="0" xfId="0" applyFont="1"/>
    <xf numFmtId="0" fontId="29" fillId="0" borderId="0" xfId="9" applyFont="1" applyAlignment="1">
      <alignment horizontal="left"/>
    </xf>
    <xf numFmtId="3" fontId="11" fillId="8" borderId="19" xfId="0" applyNumberFormat="1" applyFont="1" applyFill="1" applyBorder="1" applyAlignment="1">
      <alignment horizontal="center" vertical="center"/>
    </xf>
    <xf numFmtId="1" fontId="11" fillId="0" borderId="10" xfId="5" applyNumberFormat="1" applyFont="1" applyFill="1" applyBorder="1" applyAlignment="1">
      <alignment horizontal="center" vertical="center"/>
    </xf>
    <xf numFmtId="1" fontId="11" fillId="0" borderId="7" xfId="5" applyNumberFormat="1" applyFont="1" applyFill="1" applyBorder="1" applyAlignment="1">
      <alignment horizontal="center" vertical="center"/>
    </xf>
    <xf numFmtId="1" fontId="11" fillId="0" borderId="6" xfId="5" applyNumberFormat="1" applyFont="1" applyFill="1" applyBorder="1" applyAlignment="1">
      <alignment horizontal="center" vertical="center"/>
    </xf>
    <xf numFmtId="1" fontId="11" fillId="0" borderId="8" xfId="5" applyNumberFormat="1" applyFont="1" applyFill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center" vertical="center"/>
    </xf>
    <xf numFmtId="1" fontId="11" fillId="0" borderId="11" xfId="5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72" fontId="11" fillId="2" borderId="0" xfId="3" applyNumberFormat="1" applyFont="1" applyFill="1"/>
    <xf numFmtId="0" fontId="17" fillId="3" borderId="0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3" fillId="3" borderId="6" xfId="9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0" fontId="13" fillId="0" borderId="10" xfId="4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15" fillId="0" borderId="10" xfId="17" applyNumberFormat="1" applyFont="1" applyFill="1" applyBorder="1" applyAlignment="1">
      <alignment horizontal="right" vertical="center"/>
    </xf>
    <xf numFmtId="3" fontId="11" fillId="0" borderId="8" xfId="9" applyNumberFormat="1" applyFont="1" applyFill="1" applyBorder="1" applyAlignment="1">
      <alignment horizontal="right" vertical="center"/>
    </xf>
    <xf numFmtId="3" fontId="11" fillId="0" borderId="0" xfId="9" applyNumberFormat="1" applyFont="1" applyAlignment="1">
      <alignment horizontal="right" vertical="center"/>
    </xf>
    <xf numFmtId="3" fontId="21" fillId="0" borderId="0" xfId="9" applyNumberFormat="1" applyFont="1" applyAlignment="1">
      <alignment horizontal="right" vertical="center"/>
    </xf>
    <xf numFmtId="0" fontId="13" fillId="0" borderId="10" xfId="9" applyFont="1" applyFill="1" applyBorder="1" applyAlignment="1">
      <alignment horizontal="left" vertical="center"/>
    </xf>
    <xf numFmtId="3" fontId="11" fillId="2" borderId="35" xfId="5" applyNumberFormat="1" applyFont="1" applyFill="1" applyBorder="1" applyAlignment="1">
      <alignment horizontal="right" vertical="center" indent="1"/>
    </xf>
    <xf numFmtId="3" fontId="11" fillId="0" borderId="35" xfId="5" applyNumberFormat="1" applyFont="1" applyFill="1" applyBorder="1" applyAlignment="1">
      <alignment horizontal="right" vertical="center" indent="1"/>
    </xf>
    <xf numFmtId="3" fontId="11" fillId="0" borderId="36" xfId="5" applyNumberFormat="1" applyFont="1" applyFill="1" applyBorder="1" applyAlignment="1">
      <alignment horizontal="right" vertical="center" indent="1"/>
    </xf>
    <xf numFmtId="3" fontId="11" fillId="0" borderId="37" xfId="5" applyNumberFormat="1" applyFont="1" applyFill="1" applyBorder="1" applyAlignment="1">
      <alignment horizontal="right" vertical="center" indent="1"/>
    </xf>
    <xf numFmtId="3" fontId="11" fillId="0" borderId="39" xfId="5" applyNumberFormat="1" applyFont="1" applyFill="1" applyBorder="1" applyAlignment="1">
      <alignment horizontal="right" vertical="center" indent="1"/>
    </xf>
    <xf numFmtId="0" fontId="13" fillId="7" borderId="3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3" fillId="7" borderId="43" xfId="0" applyFont="1" applyFill="1" applyBorder="1" applyAlignment="1">
      <alignment horizontal="center" vertical="center"/>
    </xf>
    <xf numFmtId="3" fontId="11" fillId="2" borderId="46" xfId="5" applyNumberFormat="1" applyFont="1" applyFill="1" applyBorder="1" applyAlignment="1">
      <alignment horizontal="right" vertical="center" indent="1"/>
    </xf>
    <xf numFmtId="3" fontId="11" fillId="0" borderId="46" xfId="5" applyNumberFormat="1" applyFont="1" applyFill="1" applyBorder="1" applyAlignment="1">
      <alignment horizontal="right" vertical="center" indent="1"/>
    </xf>
    <xf numFmtId="3" fontId="11" fillId="0" borderId="47" xfId="5" applyNumberFormat="1" applyFont="1" applyFill="1" applyBorder="1" applyAlignment="1">
      <alignment horizontal="right" vertical="center" indent="1"/>
    </xf>
    <xf numFmtId="3" fontId="11" fillId="0" borderId="48" xfId="5" applyNumberFormat="1" applyFont="1" applyFill="1" applyBorder="1" applyAlignment="1">
      <alignment horizontal="right" vertical="center" indent="1"/>
    </xf>
    <xf numFmtId="3" fontId="11" fillId="0" borderId="50" xfId="5" applyNumberFormat="1" applyFont="1" applyFill="1" applyBorder="1" applyAlignment="1">
      <alignment horizontal="right" vertical="center" indent="1"/>
    </xf>
    <xf numFmtId="0" fontId="13" fillId="7" borderId="17" xfId="0" applyFont="1" applyFill="1" applyBorder="1" applyAlignment="1">
      <alignment horizontal="center" vertical="center"/>
    </xf>
    <xf numFmtId="3" fontId="11" fillId="2" borderId="52" xfId="5" applyNumberFormat="1" applyFont="1" applyFill="1" applyBorder="1" applyAlignment="1">
      <alignment horizontal="right" vertical="center" indent="1"/>
    </xf>
    <xf numFmtId="3" fontId="11" fillId="2" borderId="53" xfId="5" applyNumberFormat="1" applyFont="1" applyFill="1" applyBorder="1" applyAlignment="1">
      <alignment horizontal="right" vertical="center" indent="1"/>
    </xf>
    <xf numFmtId="3" fontId="11" fillId="0" borderId="53" xfId="5" applyNumberFormat="1" applyFont="1" applyFill="1" applyBorder="1" applyAlignment="1">
      <alignment horizontal="right" vertical="center" indent="1"/>
    </xf>
    <xf numFmtId="3" fontId="11" fillId="0" borderId="54" xfId="5" applyNumberFormat="1" applyFont="1" applyFill="1" applyBorder="1" applyAlignment="1">
      <alignment horizontal="right" vertical="center" indent="1"/>
    </xf>
    <xf numFmtId="3" fontId="11" fillId="0" borderId="55" xfId="5" applyNumberFormat="1" applyFont="1" applyFill="1" applyBorder="1" applyAlignment="1">
      <alignment horizontal="right" vertical="center" indent="1"/>
    </xf>
    <xf numFmtId="3" fontId="11" fillId="0" borderId="56" xfId="5" applyNumberFormat="1" applyFont="1" applyFill="1" applyBorder="1" applyAlignment="1">
      <alignment horizontal="right" vertical="center" indent="1"/>
    </xf>
    <xf numFmtId="3" fontId="11" fillId="0" borderId="57" xfId="5" applyNumberFormat="1" applyFont="1" applyFill="1" applyBorder="1" applyAlignment="1">
      <alignment horizontal="right" vertical="center" indent="1"/>
    </xf>
    <xf numFmtId="3" fontId="11" fillId="2" borderId="34" xfId="5" applyNumberFormat="1" applyFont="1" applyFill="1" applyBorder="1" applyAlignment="1">
      <alignment horizontal="right" vertical="center" indent="1"/>
    </xf>
    <xf numFmtId="3" fontId="11" fillId="0" borderId="38" xfId="5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4" fontId="11" fillId="8" borderId="19" xfId="0" quotePrefix="1" applyNumberFormat="1" applyFont="1" applyFill="1" applyBorder="1" applyAlignment="1">
      <alignment horizontal="right" vertical="center" indent="1"/>
    </xf>
    <xf numFmtId="164" fontId="11" fillId="2" borderId="10" xfId="5" applyNumberFormat="1" applyFont="1" applyFill="1" applyBorder="1" applyAlignment="1">
      <alignment horizontal="right" vertical="center" indent="1"/>
    </xf>
    <xf numFmtId="164" fontId="11" fillId="2" borderId="7" xfId="5" applyNumberFormat="1" applyFont="1" applyFill="1" applyBorder="1" applyAlignment="1">
      <alignment horizontal="right" vertical="center" indent="1"/>
    </xf>
    <xf numFmtId="164" fontId="11" fillId="0" borderId="7" xfId="5" applyNumberFormat="1" applyFont="1" applyFill="1" applyBorder="1" applyAlignment="1">
      <alignment horizontal="right" vertical="center" indent="1"/>
    </xf>
    <xf numFmtId="164" fontId="11" fillId="0" borderId="6" xfId="5" applyNumberFormat="1" applyFont="1" applyFill="1" applyBorder="1" applyAlignment="1">
      <alignment horizontal="right" vertical="center" indent="1"/>
    </xf>
    <xf numFmtId="164" fontId="11" fillId="0" borderId="8" xfId="5" applyNumberFormat="1" applyFont="1" applyFill="1" applyBorder="1" applyAlignment="1">
      <alignment horizontal="right" vertical="center" indent="1"/>
    </xf>
    <xf numFmtId="3" fontId="11" fillId="0" borderId="32" xfId="5" applyNumberFormat="1" applyFont="1" applyFill="1" applyBorder="1" applyAlignment="1">
      <alignment horizontal="right" vertical="center" indent="1"/>
    </xf>
    <xf numFmtId="0" fontId="13" fillId="0" borderId="9" xfId="2" applyFont="1" applyFill="1" applyBorder="1" applyAlignment="1">
      <alignment horizontal="left" vertical="center"/>
    </xf>
    <xf numFmtId="3" fontId="11" fillId="0" borderId="9" xfId="5" applyNumberFormat="1" applyFont="1" applyFill="1" applyBorder="1" applyAlignment="1">
      <alignment horizontal="right" vertical="center" indent="1"/>
    </xf>
    <xf numFmtId="3" fontId="11" fillId="0" borderId="58" xfId="5" applyNumberFormat="1" applyFont="1" applyFill="1" applyBorder="1" applyAlignment="1">
      <alignment horizontal="right" vertical="center" indent="1"/>
    </xf>
    <xf numFmtId="0" fontId="11" fillId="0" borderId="0" xfId="2" applyFont="1" applyAlignment="1">
      <alignment vertical="center" wrapText="1"/>
    </xf>
    <xf numFmtId="0" fontId="11" fillId="2" borderId="0" xfId="2" applyFont="1" applyFill="1" applyAlignment="1">
      <alignment horizontal="right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3" fontId="11" fillId="0" borderId="59" xfId="5" applyNumberFormat="1" applyFont="1" applyFill="1" applyBorder="1" applyAlignment="1">
      <alignment horizontal="right" vertical="center" indent="1"/>
    </xf>
    <xf numFmtId="0" fontId="20" fillId="0" borderId="0" xfId="0" applyFont="1"/>
    <xf numFmtId="3" fontId="11" fillId="8" borderId="44" xfId="0" quotePrefix="1" applyNumberFormat="1" applyFont="1" applyFill="1" applyBorder="1" applyAlignment="1">
      <alignment horizontal="right" vertical="center" indent="1"/>
    </xf>
    <xf numFmtId="3" fontId="11" fillId="2" borderId="45" xfId="5" applyNumberFormat="1" applyFont="1" applyFill="1" applyBorder="1" applyAlignment="1">
      <alignment horizontal="right" vertical="center" indent="1"/>
    </xf>
    <xf numFmtId="3" fontId="11" fillId="0" borderId="49" xfId="5" applyNumberFormat="1" applyFont="1" applyFill="1" applyBorder="1" applyAlignment="1">
      <alignment horizontal="right" vertical="center" indent="1"/>
    </xf>
    <xf numFmtId="164" fontId="11" fillId="8" borderId="15" xfId="0" quotePrefix="1" applyNumberFormat="1" applyFont="1" applyFill="1" applyBorder="1" applyAlignment="1">
      <alignment horizontal="right" vertical="center" indent="1"/>
    </xf>
    <xf numFmtId="164" fontId="11" fillId="2" borderId="35" xfId="5" applyNumberFormat="1" applyFont="1" applyFill="1" applyBorder="1" applyAlignment="1">
      <alignment horizontal="right" vertical="center" indent="1"/>
    </xf>
    <xf numFmtId="164" fontId="11" fillId="0" borderId="35" xfId="5" applyNumberFormat="1" applyFont="1" applyFill="1" applyBorder="1" applyAlignment="1">
      <alignment horizontal="right" vertical="center" indent="1"/>
    </xf>
    <xf numFmtId="164" fontId="11" fillId="0" borderId="36" xfId="5" applyNumberFormat="1" applyFont="1" applyFill="1" applyBorder="1" applyAlignment="1">
      <alignment horizontal="right" vertical="center" indent="1"/>
    </xf>
    <xf numFmtId="164" fontId="11" fillId="0" borderId="37" xfId="5" applyNumberFormat="1" applyFont="1" applyFill="1" applyBorder="1" applyAlignment="1">
      <alignment horizontal="right" vertical="center" indent="1"/>
    </xf>
    <xf numFmtId="164" fontId="11" fillId="2" borderId="34" xfId="5" applyNumberFormat="1" applyFont="1" applyFill="1" applyBorder="1" applyAlignment="1">
      <alignment horizontal="right" vertical="center" indent="1"/>
    </xf>
    <xf numFmtId="0" fontId="20" fillId="2" borderId="0" xfId="2" applyFont="1" applyFill="1" applyAlignment="1">
      <alignment horizontal="right" vertical="center"/>
    </xf>
    <xf numFmtId="3" fontId="11" fillId="0" borderId="10" xfId="17" applyNumberFormat="1" applyFont="1" applyFill="1" applyBorder="1" applyAlignment="1">
      <alignment horizontal="right" vertical="center"/>
    </xf>
    <xf numFmtId="164" fontId="11" fillId="8" borderId="60" xfId="0" quotePrefix="1" applyNumberFormat="1" applyFont="1" applyFill="1" applyBorder="1" applyAlignment="1">
      <alignment horizontal="right" vertical="center" indent="1"/>
    </xf>
    <xf numFmtId="0" fontId="21" fillId="0" borderId="0" xfId="4" applyFont="1" applyFill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9" applyFont="1" applyAlignment="1">
      <alignment horizontal="left" vertical="center"/>
    </xf>
    <xf numFmtId="3" fontId="15" fillId="0" borderId="9" xfId="5" applyNumberFormat="1" applyFont="1" applyFill="1" applyBorder="1" applyAlignment="1">
      <alignment horizontal="right" vertical="center" indent="1"/>
    </xf>
    <xf numFmtId="164" fontId="15" fillId="2" borderId="7" xfId="5" applyNumberFormat="1" applyFont="1" applyFill="1" applyBorder="1" applyAlignment="1">
      <alignment horizontal="right" vertical="center" indent="1"/>
    </xf>
    <xf numFmtId="0" fontId="11" fillId="0" borderId="0" xfId="0" applyFont="1" applyBorder="1"/>
    <xf numFmtId="0" fontId="3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" fontId="15" fillId="8" borderId="44" xfId="0" quotePrefix="1" applyNumberFormat="1" applyFont="1" applyFill="1" applyBorder="1" applyAlignment="1">
      <alignment horizontal="right" vertical="center" indent="1"/>
    </xf>
    <xf numFmtId="3" fontId="15" fillId="2" borderId="46" xfId="5" applyNumberFormat="1" applyFont="1" applyFill="1" applyBorder="1" applyAlignment="1">
      <alignment horizontal="right" vertical="center" indent="1"/>
    </xf>
    <xf numFmtId="0" fontId="31" fillId="0" borderId="0" xfId="0" applyFont="1" applyBorder="1" applyAlignment="1">
      <alignment horizontal="left" vertical="center"/>
    </xf>
    <xf numFmtId="3" fontId="15" fillId="4" borderId="4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3" fillId="7" borderId="1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72" fontId="11" fillId="0" borderId="0" xfId="0" applyNumberFormat="1" applyFont="1"/>
    <xf numFmtId="2" fontId="11" fillId="0" borderId="0" xfId="0" applyNumberFormat="1" applyFont="1"/>
    <xf numFmtId="0" fontId="13" fillId="7" borderId="0" xfId="0" applyFont="1" applyFill="1" applyBorder="1" applyAlignment="1">
      <alignment horizontal="center" vertical="center"/>
    </xf>
    <xf numFmtId="172" fontId="11" fillId="8" borderId="51" xfId="0" applyNumberFormat="1" applyFont="1" applyFill="1" applyBorder="1"/>
    <xf numFmtId="172" fontId="11" fillId="0" borderId="62" xfId="0" applyNumberFormat="1" applyFont="1" applyBorder="1"/>
    <xf numFmtId="172" fontId="11" fillId="0" borderId="53" xfId="0" applyNumberFormat="1" applyFont="1" applyBorder="1"/>
    <xf numFmtId="172" fontId="11" fillId="0" borderId="55" xfId="0" applyNumberFormat="1" applyFont="1" applyBorder="1"/>
    <xf numFmtId="164" fontId="15" fillId="2" borderId="35" xfId="5" applyNumberFormat="1" applyFont="1" applyFill="1" applyBorder="1" applyAlignment="1">
      <alignment horizontal="right" vertical="center" indent="1"/>
    </xf>
    <xf numFmtId="172" fontId="32" fillId="0" borderId="0" xfId="4" applyNumberFormat="1" applyFont="1" applyFill="1" applyBorder="1" applyAlignment="1">
      <alignment vertical="center"/>
    </xf>
    <xf numFmtId="164" fontId="11" fillId="0" borderId="52" xfId="0" quotePrefix="1" applyNumberFormat="1" applyFont="1" applyFill="1" applyBorder="1" applyAlignment="1">
      <alignment horizontal="right" vertical="center" indent="1"/>
    </xf>
    <xf numFmtId="164" fontId="11" fillId="0" borderId="53" xfId="0" quotePrefix="1" applyNumberFormat="1" applyFont="1" applyFill="1" applyBorder="1" applyAlignment="1">
      <alignment horizontal="right" vertical="center" indent="1"/>
    </xf>
    <xf numFmtId="164" fontId="11" fillId="0" borderId="63" xfId="0" quotePrefix="1" applyNumberFormat="1" applyFont="1" applyFill="1" applyBorder="1" applyAlignment="1">
      <alignment horizontal="right" vertical="center" indent="1"/>
    </xf>
    <xf numFmtId="164" fontId="11" fillId="8" borderId="64" xfId="0" quotePrefix="1" applyNumberFormat="1" applyFont="1" applyFill="1" applyBorder="1" applyAlignment="1">
      <alignment horizontal="right" vertical="center" indent="1"/>
    </xf>
    <xf numFmtId="177" fontId="13" fillId="0" borderId="0" xfId="4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21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wrapText="1"/>
    </xf>
    <xf numFmtId="178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0" fillId="0" borderId="0" xfId="0" applyFill="1" applyBorder="1"/>
    <xf numFmtId="0" fontId="13" fillId="3" borderId="21" xfId="2" applyFont="1" applyFill="1" applyBorder="1" applyAlignment="1">
      <alignment horizontal="center" wrapText="1"/>
    </xf>
    <xf numFmtId="0" fontId="13" fillId="3" borderId="65" xfId="2" applyFont="1" applyFill="1" applyBorder="1" applyAlignment="1">
      <alignment horizontal="center" vertical="center"/>
    </xf>
    <xf numFmtId="0" fontId="13" fillId="0" borderId="6" xfId="9" applyFont="1" applyFill="1" applyBorder="1" applyAlignment="1">
      <alignment horizontal="left" vertical="center"/>
    </xf>
    <xf numFmtId="164" fontId="11" fillId="2" borderId="10" xfId="2" applyNumberFormat="1" applyFont="1" applyFill="1" applyBorder="1" applyAlignment="1">
      <alignment horizontal="right" vertical="center"/>
    </xf>
    <xf numFmtId="164" fontId="11" fillId="2" borderId="7" xfId="2" applyNumberFormat="1" applyFont="1" applyFill="1" applyBorder="1" applyAlignment="1">
      <alignment horizontal="right" vertical="center"/>
    </xf>
    <xf numFmtId="164" fontId="11" fillId="2" borderId="6" xfId="2" applyNumberFormat="1" applyFont="1" applyFill="1" applyBorder="1" applyAlignment="1">
      <alignment horizontal="right" vertical="center"/>
    </xf>
    <xf numFmtId="164" fontId="11" fillId="2" borderId="8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1" fontId="13" fillId="0" borderId="0" xfId="2" applyNumberFormat="1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34" fillId="0" borderId="0" xfId="0" applyNumberFormat="1" applyFont="1" applyFill="1" applyBorder="1" applyAlignment="1"/>
    <xf numFmtId="0" fontId="11" fillId="0" borderId="0" xfId="2" applyFont="1" applyAlignment="1">
      <alignment horizontal="center" vertical="center" wrapText="1"/>
    </xf>
    <xf numFmtId="2" fontId="10" fillId="0" borderId="0" xfId="0" applyNumberFormat="1" applyFont="1" applyFill="1" applyBorder="1" applyAlignment="1"/>
    <xf numFmtId="173" fontId="11" fillId="2" borderId="10" xfId="11" applyNumberFormat="1" applyFont="1" applyFill="1" applyBorder="1"/>
    <xf numFmtId="173" fontId="11" fillId="2" borderId="7" xfId="11" applyNumberFormat="1" applyFont="1" applyFill="1" applyBorder="1"/>
    <xf numFmtId="173" fontId="11" fillId="2" borderId="6" xfId="11" applyNumberFormat="1" applyFont="1" applyFill="1" applyBorder="1"/>
    <xf numFmtId="172" fontId="15" fillId="0" borderId="0" xfId="0" applyNumberFormat="1" applyFont="1"/>
    <xf numFmtId="2" fontId="11" fillId="0" borderId="0" xfId="2" applyNumberFormat="1" applyFont="1" applyFill="1" applyBorder="1" applyAlignment="1">
      <alignment vertical="center"/>
    </xf>
    <xf numFmtId="2" fontId="34" fillId="0" borderId="0" xfId="0" applyNumberFormat="1" applyFont="1" applyFill="1" applyBorder="1" applyAlignment="1"/>
    <xf numFmtId="4" fontId="13" fillId="0" borderId="0" xfId="2" applyNumberFormat="1" applyFont="1" applyAlignment="1">
      <alignment vertical="center"/>
    </xf>
    <xf numFmtId="172" fontId="10" fillId="0" borderId="0" xfId="0" applyNumberFormat="1" applyFont="1" applyFill="1" applyBorder="1" applyAlignment="1"/>
    <xf numFmtId="3" fontId="15" fillId="8" borderId="15" xfId="0" quotePrefix="1" applyNumberFormat="1" applyFont="1" applyFill="1" applyBorder="1" applyAlignment="1">
      <alignment horizontal="right" vertical="center" indent="1"/>
    </xf>
    <xf numFmtId="3" fontId="11" fillId="8" borderId="20" xfId="0" applyNumberFormat="1" applyFont="1" applyFill="1" applyBorder="1" applyAlignment="1">
      <alignment horizontal="right" vertical="center" indent="1"/>
    </xf>
    <xf numFmtId="172" fontId="15" fillId="0" borderId="53" xfId="0" applyNumberFormat="1" applyFont="1" applyBorder="1"/>
    <xf numFmtId="3" fontId="15" fillId="2" borderId="35" xfId="5" applyNumberFormat="1" applyFont="1" applyFill="1" applyBorder="1" applyAlignment="1">
      <alignment horizontal="right" vertical="center" indent="1"/>
    </xf>
    <xf numFmtId="173" fontId="11" fillId="4" borderId="32" xfId="11" applyNumberFormat="1" applyFont="1" applyFill="1" applyBorder="1"/>
    <xf numFmtId="0" fontId="20" fillId="0" borderId="0" xfId="0" applyFont="1" applyBorder="1"/>
    <xf numFmtId="179" fontId="11" fillId="0" borderId="0" xfId="0" applyNumberFormat="1" applyFont="1"/>
    <xf numFmtId="164" fontId="11" fillId="0" borderId="0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3" fontId="11" fillId="0" borderId="0" xfId="9" applyNumberFormat="1" applyFont="1" applyFill="1" applyBorder="1">
      <alignment vertical="center"/>
    </xf>
    <xf numFmtId="0" fontId="11" fillId="0" borderId="0" xfId="9" applyFont="1" applyFill="1" applyBorder="1">
      <alignment vertical="center"/>
    </xf>
    <xf numFmtId="9" fontId="11" fillId="2" borderId="0" xfId="11" applyFont="1" applyFill="1" applyBorder="1"/>
    <xf numFmtId="0" fontId="17" fillId="0" borderId="8" xfId="10" applyFont="1" applyBorder="1"/>
    <xf numFmtId="173" fontId="11" fillId="2" borderId="8" xfId="11" applyNumberFormat="1" applyFont="1" applyFill="1" applyBorder="1"/>
    <xf numFmtId="173" fontId="11" fillId="4" borderId="32" xfId="10" applyNumberFormat="1" applyFont="1" applyFill="1" applyBorder="1"/>
    <xf numFmtId="164" fontId="11" fillId="0" borderId="0" xfId="0" applyNumberFormat="1" applyFont="1"/>
    <xf numFmtId="164" fontId="11" fillId="4" borderId="32" xfId="10" applyNumberFormat="1" applyFont="1" applyFill="1" applyBorder="1" applyAlignment="1"/>
    <xf numFmtId="164" fontId="11" fillId="2" borderId="10" xfId="10" applyNumberFormat="1" applyFont="1" applyFill="1" applyBorder="1" applyAlignment="1"/>
    <xf numFmtId="164" fontId="11" fillId="2" borderId="7" xfId="10" applyNumberFormat="1" applyFont="1" applyFill="1" applyBorder="1" applyAlignment="1"/>
    <xf numFmtId="164" fontId="11" fillId="2" borderId="6" xfId="10" applyNumberFormat="1" applyFont="1" applyFill="1" applyBorder="1" applyAlignment="1"/>
    <xf numFmtId="164" fontId="14" fillId="0" borderId="8" xfId="10" applyNumberFormat="1" applyFont="1" applyBorder="1" applyAlignment="1"/>
    <xf numFmtId="164" fontId="14" fillId="0" borderId="0" xfId="10" applyNumberFormat="1" applyFont="1" applyBorder="1"/>
    <xf numFmtId="180" fontId="14" fillId="0" borderId="0" xfId="10" applyNumberFormat="1" applyFont="1" applyBorder="1"/>
    <xf numFmtId="172" fontId="33" fillId="0" borderId="0" xfId="0" applyNumberFormat="1" applyFont="1" applyFill="1" applyBorder="1" applyAlignment="1"/>
    <xf numFmtId="1" fontId="11" fillId="0" borderId="0" xfId="0" applyNumberFormat="1" applyFont="1" applyFill="1" applyBorder="1"/>
    <xf numFmtId="172" fontId="11" fillId="0" borderId="0" xfId="2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/>
    <xf numFmtId="0" fontId="20" fillId="0" borderId="0" xfId="0" applyFont="1" applyFill="1" applyBorder="1"/>
    <xf numFmtId="0" fontId="32" fillId="0" borderId="0" xfId="2" applyFont="1" applyFill="1" applyBorder="1" applyAlignment="1">
      <alignment vertical="center"/>
    </xf>
    <xf numFmtId="2" fontId="32" fillId="0" borderId="0" xfId="0" applyNumberFormat="1" applyFont="1" applyFill="1" applyBorder="1" applyAlignment="1"/>
    <xf numFmtId="0" fontId="37" fillId="2" borderId="0" xfId="0" applyFont="1" applyFill="1" applyAlignment="1">
      <alignment horizontal="left" vertical="center"/>
    </xf>
    <xf numFmtId="0" fontId="11" fillId="2" borderId="0" xfId="0" applyFont="1" applyFill="1"/>
    <xf numFmtId="0" fontId="15" fillId="2" borderId="0" xfId="0" applyFont="1" applyFill="1"/>
    <xf numFmtId="0" fontId="17" fillId="0" borderId="0" xfId="0" applyFont="1" applyFill="1" applyBorder="1" applyAlignment="1">
      <alignment horizontal="center"/>
    </xf>
    <xf numFmtId="0" fontId="13" fillId="0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/>
    <xf numFmtId="3" fontId="15" fillId="0" borderId="0" xfId="9" applyNumberFormat="1" applyFont="1" applyFill="1" applyBorder="1">
      <alignment vertical="center"/>
    </xf>
    <xf numFmtId="3" fontId="32" fillId="0" borderId="0" xfId="9" applyNumberFormat="1" applyFont="1" applyFill="1" applyBorder="1">
      <alignment vertical="center"/>
    </xf>
    <xf numFmtId="0" fontId="32" fillId="0" borderId="0" xfId="9" applyFont="1" applyFill="1" applyBorder="1">
      <alignment vertical="center"/>
    </xf>
    <xf numFmtId="0" fontId="21" fillId="0" borderId="0" xfId="9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left" vertical="center"/>
    </xf>
    <xf numFmtId="3" fontId="11" fillId="0" borderId="0" xfId="17" applyNumberFormat="1" applyFont="1" applyFill="1" applyBorder="1" applyAlignment="1">
      <alignment horizontal="right" vertical="center"/>
    </xf>
    <xf numFmtId="3" fontId="15" fillId="0" borderId="0" xfId="17" applyNumberFormat="1" applyFont="1" applyFill="1" applyBorder="1" applyAlignment="1">
      <alignment horizontal="right" vertical="center"/>
    </xf>
    <xf numFmtId="0" fontId="13" fillId="3" borderId="6" xfId="9" applyFont="1" applyFill="1" applyBorder="1" applyAlignment="1">
      <alignment horizontal="left" vertical="center"/>
    </xf>
    <xf numFmtId="0" fontId="13" fillId="3" borderId="6" xfId="9" applyFont="1" applyFill="1" applyBorder="1" applyAlignment="1">
      <alignment horizontal="right" vertical="center"/>
    </xf>
    <xf numFmtId="0" fontId="11" fillId="0" borderId="0" xfId="9" applyFont="1" applyFill="1" applyBorder="1" applyAlignment="1">
      <alignment horizontal="left"/>
    </xf>
    <xf numFmtId="3" fontId="20" fillId="0" borderId="0" xfId="5" applyNumberFormat="1" applyFont="1" applyFill="1" applyBorder="1" applyAlignment="1">
      <alignment horizontal="right" vertical="center" indent="1"/>
    </xf>
    <xf numFmtId="173" fontId="11" fillId="0" borderId="0" xfId="16" applyNumberFormat="1" applyFont="1"/>
    <xf numFmtId="0" fontId="13" fillId="0" borderId="0" xfId="9" applyFont="1" applyFill="1" applyBorder="1" applyAlignment="1">
      <alignment vertical="center"/>
    </xf>
    <xf numFmtId="3" fontId="11" fillId="8" borderId="19" xfId="0" quotePrefix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/>
    </xf>
    <xf numFmtId="0" fontId="14" fillId="0" borderId="0" xfId="54" applyFont="1"/>
    <xf numFmtId="0" fontId="14" fillId="0" borderId="0" xfId="54" applyFont="1" applyAlignment="1">
      <alignment horizontal="left"/>
    </xf>
    <xf numFmtId="165" fontId="11" fillId="0" borderId="21" xfId="5" applyNumberFormat="1" applyFont="1" applyBorder="1">
      <alignment horizontal="right"/>
    </xf>
    <xf numFmtId="166" fontId="11" fillId="0" borderId="21" xfId="5" applyNumberFormat="1" applyFont="1" applyBorder="1">
      <alignment horizontal="right"/>
    </xf>
    <xf numFmtId="0" fontId="17" fillId="0" borderId="21" xfId="54" applyFont="1" applyBorder="1" applyAlignment="1">
      <alignment horizontal="left"/>
    </xf>
    <xf numFmtId="165" fontId="11" fillId="0" borderId="8" xfId="5" applyNumberFormat="1" applyFont="1" applyBorder="1">
      <alignment horizontal="right"/>
    </xf>
    <xf numFmtId="166" fontId="11" fillId="0" borderId="8" xfId="5" applyNumberFormat="1" applyFont="1" applyBorder="1">
      <alignment horizontal="right"/>
    </xf>
    <xf numFmtId="0" fontId="17" fillId="0" borderId="8" xfId="54" applyFont="1" applyBorder="1" applyAlignment="1">
      <alignment horizontal="left"/>
    </xf>
    <xf numFmtId="165" fontId="11" fillId="0" borderId="0" xfId="5" applyNumberFormat="1" applyFont="1" applyBorder="1">
      <alignment horizontal="right"/>
    </xf>
    <xf numFmtId="166" fontId="11" fillId="0" borderId="27" xfId="5" applyNumberFormat="1" applyFont="1" applyBorder="1">
      <alignment horizontal="right"/>
    </xf>
    <xf numFmtId="0" fontId="17" fillId="0" borderId="0" xfId="54" applyFont="1" applyBorder="1" applyAlignment="1">
      <alignment horizontal="left"/>
    </xf>
    <xf numFmtId="165" fontId="11" fillId="0" borderId="6" xfId="5" applyNumberFormat="1" applyFont="1" applyBorder="1">
      <alignment horizontal="right"/>
    </xf>
    <xf numFmtId="166" fontId="11" fillId="0" borderId="25" xfId="5" applyNumberFormat="1" applyFont="1" applyBorder="1">
      <alignment horizontal="right"/>
    </xf>
    <xf numFmtId="0" fontId="17" fillId="0" borderId="6" xfId="54" applyFont="1" applyBorder="1" applyAlignment="1">
      <alignment horizontal="left"/>
    </xf>
    <xf numFmtId="165" fontId="11" fillId="0" borderId="7" xfId="5" applyNumberFormat="1" applyFont="1" applyBorder="1">
      <alignment horizontal="right"/>
    </xf>
    <xf numFmtId="166" fontId="11" fillId="0" borderId="24" xfId="5" applyNumberFormat="1" applyFont="1" applyBorder="1">
      <alignment horizontal="right"/>
    </xf>
    <xf numFmtId="0" fontId="17" fillId="0" borderId="7" xfId="54" applyFont="1" applyBorder="1" applyAlignment="1">
      <alignment horizontal="left"/>
    </xf>
    <xf numFmtId="174" fontId="39" fillId="0" borderId="0" xfId="55" applyNumberFormat="1" applyFont="1"/>
    <xf numFmtId="165" fontId="11" fillId="0" borderId="5" xfId="5" applyNumberFormat="1" applyFont="1" applyBorder="1">
      <alignment horizontal="right"/>
    </xf>
    <xf numFmtId="166" fontId="11" fillId="0" borderId="29" xfId="5" applyNumberFormat="1" applyFont="1" applyBorder="1">
      <alignment horizontal="right"/>
    </xf>
    <xf numFmtId="0" fontId="17" fillId="0" borderId="5" xfId="54" applyFont="1" applyBorder="1" applyAlignment="1">
      <alignment horizontal="left"/>
    </xf>
    <xf numFmtId="166" fontId="14" fillId="0" borderId="0" xfId="54" applyNumberFormat="1" applyFont="1"/>
    <xf numFmtId="165" fontId="11" fillId="4" borderId="4" xfId="5" applyNumberFormat="1" applyFont="1" applyFill="1" applyBorder="1">
      <alignment horizontal="right"/>
    </xf>
    <xf numFmtId="166" fontId="11" fillId="4" borderId="30" xfId="5" applyNumberFormat="1" applyFont="1" applyFill="1" applyBorder="1">
      <alignment horizontal="right"/>
    </xf>
    <xf numFmtId="0" fontId="17" fillId="4" borderId="4" xfId="54" applyFont="1" applyFill="1" applyBorder="1" applyAlignment="1">
      <alignment horizontal="left"/>
    </xf>
    <xf numFmtId="0" fontId="17" fillId="3" borderId="6" xfId="54" applyFont="1" applyFill="1" applyBorder="1" applyAlignment="1">
      <alignment horizontal="center"/>
    </xf>
    <xf numFmtId="0" fontId="17" fillId="3" borderId="25" xfId="54" applyFont="1" applyFill="1" applyBorder="1" applyAlignment="1">
      <alignment horizontal="center"/>
    </xf>
    <xf numFmtId="0" fontId="17" fillId="3" borderId="0" xfId="54" applyFont="1" applyFill="1" applyBorder="1" applyAlignment="1">
      <alignment horizontal="center"/>
    </xf>
    <xf numFmtId="0" fontId="17" fillId="3" borderId="4" xfId="54" applyFont="1" applyFill="1" applyBorder="1" applyAlignment="1">
      <alignment horizontal="center"/>
    </xf>
    <xf numFmtId="0" fontId="17" fillId="2" borderId="0" xfId="54" applyFont="1" applyFill="1"/>
    <xf numFmtId="0" fontId="11" fillId="0" borderId="0" xfId="3" applyFont="1" applyFill="1" applyBorder="1" applyAlignment="1">
      <alignment vertical="center"/>
    </xf>
    <xf numFmtId="0" fontId="13" fillId="0" borderId="10" xfId="9" applyFont="1" applyFill="1" applyBorder="1" applyAlignment="1">
      <alignment vertical="center"/>
    </xf>
    <xf numFmtId="0" fontId="21" fillId="0" borderId="0" xfId="3" applyFont="1" applyFill="1" applyBorder="1"/>
    <xf numFmtId="0" fontId="39" fillId="0" borderId="0" xfId="3" applyFont="1" applyFill="1" applyBorder="1"/>
    <xf numFmtId="0" fontId="40" fillId="0" borderId="0" xfId="9" applyFont="1" applyFill="1" applyBorder="1" applyAlignment="1">
      <alignment horizontal="left"/>
    </xf>
    <xf numFmtId="0" fontId="11" fillId="0" borderId="0" xfId="3" applyFont="1" applyFill="1" applyBorder="1"/>
    <xf numFmtId="0" fontId="13" fillId="0" borderId="66" xfId="9" applyFont="1" applyFill="1" applyBorder="1">
      <alignment vertical="center"/>
    </xf>
    <xf numFmtId="0" fontId="39" fillId="0" borderId="0" xfId="0" applyFont="1" applyFill="1" applyBorder="1"/>
    <xf numFmtId="165" fontId="11" fillId="0" borderId="0" xfId="5" applyFont="1" applyFill="1" applyBorder="1">
      <alignment horizontal="right"/>
    </xf>
    <xf numFmtId="172" fontId="39" fillId="0" borderId="0" xfId="0" applyNumberFormat="1" applyFont="1" applyFill="1" applyBorder="1"/>
    <xf numFmtId="0" fontId="13" fillId="9" borderId="67" xfId="4" applyNumberFormat="1" applyFont="1" applyFill="1" applyBorder="1" applyAlignment="1">
      <alignment horizontal="left" vertical="center"/>
    </xf>
    <xf numFmtId="165" fontId="11" fillId="9" borderId="66" xfId="5" applyFont="1" applyFill="1" applyBorder="1">
      <alignment horizontal="right"/>
    </xf>
    <xf numFmtId="0" fontId="4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4" applyFont="1" applyAlignment="1">
      <alignment horizontal="left" vertical="top"/>
    </xf>
    <xf numFmtId="0" fontId="11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7" fillId="3" borderId="29" xfId="54" applyFont="1" applyFill="1" applyBorder="1" applyAlignment="1">
      <alignment horizontal="center"/>
    </xf>
    <xf numFmtId="0" fontId="17" fillId="3" borderId="5" xfId="54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1" fillId="0" borderId="0" xfId="4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4" xfId="4" applyFont="1" applyFill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3" borderId="4" xfId="2" applyFont="1" applyFill="1" applyBorder="1" applyAlignment="1">
      <alignment horizontal="center" wrapText="1"/>
    </xf>
    <xf numFmtId="0" fontId="13" fillId="3" borderId="0" xfId="2" applyFont="1" applyFill="1" applyBorder="1" applyAlignment="1">
      <alignment horizontal="center" wrapText="1"/>
    </xf>
    <xf numFmtId="0" fontId="13" fillId="3" borderId="21" xfId="2" applyFont="1" applyFill="1" applyBorder="1" applyAlignment="1">
      <alignment horizontal="center" wrapText="1"/>
    </xf>
    <xf numFmtId="0" fontId="13" fillId="3" borderId="30" xfId="2" applyFont="1" applyFill="1" applyBorder="1" applyAlignment="1">
      <alignment horizontal="center" wrapText="1"/>
    </xf>
    <xf numFmtId="0" fontId="13" fillId="3" borderId="27" xfId="2" applyFont="1" applyFill="1" applyBorder="1" applyAlignment="1">
      <alignment horizontal="center" wrapText="1"/>
    </xf>
    <xf numFmtId="0" fontId="13" fillId="3" borderId="65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7" fillId="3" borderId="4" xfId="1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7" borderId="61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left" vertical="center" wrapText="1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35" fillId="0" borderId="66" xfId="4" applyFont="1" applyBorder="1" applyAlignment="1">
      <alignment horizontal="left" vertical="top"/>
    </xf>
    <xf numFmtId="0" fontId="13" fillId="3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1" fontId="13" fillId="0" borderId="0" xfId="4" applyNumberFormat="1" applyFont="1" applyBorder="1" applyAlignment="1">
      <alignment horizontal="center" vertical="center"/>
    </xf>
    <xf numFmtId="0" fontId="17" fillId="0" borderId="0" xfId="56" applyFont="1" applyAlignment="1">
      <alignment horizontal="left"/>
    </xf>
    <xf numFmtId="0" fontId="14" fillId="0" borderId="0" xfId="56" applyFont="1"/>
    <xf numFmtId="0" fontId="14" fillId="0" borderId="0" xfId="56" applyFont="1" applyAlignment="1">
      <alignment horizontal="left"/>
    </xf>
    <xf numFmtId="4" fontId="14" fillId="0" borderId="0" xfId="56" applyNumberFormat="1" applyFont="1"/>
    <xf numFmtId="0" fontId="14" fillId="2" borderId="0" xfId="56" applyFont="1" applyFill="1" applyAlignment="1">
      <alignment horizontal="left"/>
    </xf>
    <xf numFmtId="0" fontId="11" fillId="0" borderId="0" xfId="57" applyFont="1"/>
    <xf numFmtId="3" fontId="11" fillId="2" borderId="0" xfId="56" applyNumberFormat="1" applyFont="1" applyFill="1" applyBorder="1" applyAlignment="1"/>
    <xf numFmtId="3" fontId="14" fillId="0" borderId="0" xfId="56" applyNumberFormat="1" applyFont="1"/>
    <xf numFmtId="3" fontId="14" fillId="2" borderId="0" xfId="8" applyNumberFormat="1" applyFont="1" applyFill="1" applyBorder="1">
      <alignment horizontal="right"/>
    </xf>
    <xf numFmtId="0" fontId="43" fillId="0" borderId="0" xfId="56" applyFont="1"/>
    <xf numFmtId="4" fontId="21" fillId="0" borderId="0" xfId="0" applyNumberFormat="1" applyFont="1" applyFill="1" applyBorder="1" applyAlignment="1"/>
    <xf numFmtId="2" fontId="51" fillId="0" borderId="0" xfId="2" applyNumberFormat="1" applyFont="1" applyFill="1" applyBorder="1" applyAlignment="1">
      <alignment horizontal="left" vertical="center"/>
    </xf>
    <xf numFmtId="173" fontId="51" fillId="0" borderId="0" xfId="16" applyNumberFormat="1" applyFont="1" applyBorder="1" applyAlignment="1">
      <alignment vertical="center"/>
    </xf>
    <xf numFmtId="0" fontId="51" fillId="0" borderId="0" xfId="4" applyFont="1" applyBorder="1" applyAlignment="1">
      <alignment vertical="center"/>
    </xf>
    <xf numFmtId="177" fontId="51" fillId="0" borderId="0" xfId="4" applyNumberFormat="1" applyFont="1" applyFill="1" applyBorder="1" applyAlignment="1">
      <alignment horizontal="right" vertical="center"/>
    </xf>
    <xf numFmtId="0" fontId="51" fillId="0" borderId="0" xfId="2" applyFont="1" applyFill="1" applyBorder="1" applyAlignment="1">
      <alignment horizontal="left" vertical="center"/>
    </xf>
    <xf numFmtId="0" fontId="51" fillId="0" borderId="0" xfId="9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</cellXfs>
  <cellStyles count="69">
    <cellStyle name="Banner" xfId="58"/>
    <cellStyle name="Column header" xfId="59"/>
    <cellStyle name="Comma" xfId="17" builtinId="3"/>
    <cellStyle name="Comma 2" xfId="34"/>
    <cellStyle name="Comma 3" xfId="55"/>
    <cellStyle name="Criteria" xfId="60"/>
    <cellStyle name="Data" xfId="61"/>
    <cellStyle name="Heading 1 2" xfId="62"/>
    <cellStyle name="Heading 2 2" xfId="63"/>
    <cellStyle name="Heading 3 2" xfId="64"/>
    <cellStyle name="Heading 4 2" xfId="65"/>
    <cellStyle name="Normal" xfId="0" builtinId="0"/>
    <cellStyle name="Normal 10" xfId="56"/>
    <cellStyle name="Normal 2" xfId="1"/>
    <cellStyle name="Normal 2 2" xfId="2"/>
    <cellStyle name="Normal 2 2 2" xfId="57"/>
    <cellStyle name="Normal 2 3" xfId="26"/>
    <cellStyle name="Normal 2 3 2" xfId="46"/>
    <cellStyle name="Normal 2 4" xfId="53"/>
    <cellStyle name="Normal 2 5" xfId="36"/>
    <cellStyle name="Normal 3" xfId="3"/>
    <cellStyle name="Normal 3 2" xfId="9"/>
    <cellStyle name="Normal 4" xfId="4"/>
    <cellStyle name="Normal 5" xfId="7"/>
    <cellStyle name="Normal 5 2" xfId="15"/>
    <cellStyle name="Normal 5 3" xfId="27"/>
    <cellStyle name="Normal 5 3 2" xfId="47"/>
    <cellStyle name="Normal 5 4" xfId="37"/>
    <cellStyle name="Normal 6" xfId="10"/>
    <cellStyle name="Normal 6 2" xfId="12"/>
    <cellStyle name="Normal 6 2 2" xfId="24"/>
    <cellStyle name="Normal 6 2 2 2" xfId="44"/>
    <cellStyle name="Normal 6 2 3" xfId="31"/>
    <cellStyle name="Normal 6 2 3 2" xfId="50"/>
    <cellStyle name="Normal 6 2 4" xfId="40"/>
    <cellStyle name="Normal 6 3" xfId="21"/>
    <cellStyle name="Normal 6 3 2" xfId="42"/>
    <cellStyle name="Normal 6 4" xfId="29"/>
    <cellStyle name="Normal 6 4 2" xfId="48"/>
    <cellStyle name="Normal 6 5" xfId="38"/>
    <cellStyle name="Normal 7" xfId="19"/>
    <cellStyle name="Normal 7 2" xfId="35"/>
    <cellStyle name="Normal 8" xfId="52"/>
    <cellStyle name="Normal 9" xfId="54"/>
    <cellStyle name="NumberCellStyle" xfId="5"/>
    <cellStyle name="NumberCellStyle 2" xfId="8"/>
    <cellStyle name="NumberCellStyle 2 2" xfId="18"/>
    <cellStyle name="NumberCellStyle 2 3" xfId="28"/>
    <cellStyle name="NumberCellStyle 3" xfId="20"/>
    <cellStyle name="Percent" xfId="16" builtinId="5"/>
    <cellStyle name="Percent 2" xfId="11"/>
    <cellStyle name="Percent 2 2" xfId="13"/>
    <cellStyle name="Percent 2 2 2" xfId="25"/>
    <cellStyle name="Percent 2 2 2 2" xfId="45"/>
    <cellStyle name="Percent 2 2 3" xfId="32"/>
    <cellStyle name="Percent 2 2 3 2" xfId="51"/>
    <cellStyle name="Percent 2 2 4" xfId="41"/>
    <cellStyle name="Percent 2 3" xfId="22"/>
    <cellStyle name="Percent 2 3 2" xfId="43"/>
    <cellStyle name="Percent 2 4" xfId="30"/>
    <cellStyle name="Percent 2 4 2" xfId="49"/>
    <cellStyle name="Percent 2 5" xfId="39"/>
    <cellStyle name="Percent 3" xfId="14"/>
    <cellStyle name="Percent 3 2" xfId="23"/>
    <cellStyle name="Percent 3 3" xfId="33"/>
    <cellStyle name="Report" xfId="66"/>
    <cellStyle name="Standard_DATA ENTRY_1" xfId="6"/>
    <cellStyle name="Sub-Title" xfId="67"/>
    <cellStyle name="Title 2" xfId="6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C1E1B3"/>
      <color rgb="FF9DC890"/>
      <color rgb="FF609B3F"/>
      <color rgb="FFB6C7A7"/>
      <color rgb="FFA88D4A"/>
      <color rgb="FF02584F"/>
      <color rgb="FFD7C77A"/>
      <color rgb="FFB25921"/>
      <color rgb="FFE0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09287781938173E-2"/>
          <c:y val="3.1272210376687988E-2"/>
          <c:w val="0.90924997612437719"/>
          <c:h val="0.80750040573286552"/>
        </c:manualLayout>
      </c:layout>
      <c:areaChart>
        <c:grouping val="stacked"/>
        <c:varyColors val="0"/>
        <c:ser>
          <c:idx val="1"/>
          <c:order val="0"/>
          <c:tx>
            <c:strRef>
              <c:f>'Figure 1'!$A$45</c:f>
              <c:strCache>
                <c:ptCount val="1"/>
                <c:pt idx="0">
                  <c:v>Aquaculture</c:v>
                </c:pt>
              </c:strCache>
            </c:strRef>
          </c:tx>
          <c:cat>
            <c:strRef>
              <c:f>'Figure 1'!$B$42:$Q$43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'Figure 1'!$B$45:$Q$45</c:f>
              <c:numCache>
                <c:formatCode>General</c:formatCode>
                <c:ptCount val="16"/>
                <c:pt idx="0">
                  <c:v>1398.5070000000001</c:v>
                </c:pt>
                <c:pt idx="1">
                  <c:v>1385.5160000000001</c:v>
                </c:pt>
                <c:pt idx="2">
                  <c:v>1276.203</c:v>
                </c:pt>
                <c:pt idx="3">
                  <c:v>1346.8340000000001</c:v>
                </c:pt>
                <c:pt idx="4">
                  <c:v>1315.1310000000001</c:v>
                </c:pt>
                <c:pt idx="5">
                  <c:v>1266.884</c:v>
                </c:pt>
                <c:pt idx="6">
                  <c:v>1283.3620000000001</c:v>
                </c:pt>
                <c:pt idx="7">
                  <c:v>1305.9780000000001</c:v>
                </c:pt>
                <c:pt idx="8">
                  <c:v>1271.6708100000001</c:v>
                </c:pt>
                <c:pt idx="9">
                  <c:v>1318.08672</c:v>
                </c:pt>
                <c:pt idx="10">
                  <c:v>1270.5066499999998</c:v>
                </c:pt>
                <c:pt idx="11">
                  <c:v>1247.982</c:v>
                </c:pt>
                <c:pt idx="12">
                  <c:v>1221.3040000000001</c:v>
                </c:pt>
                <c:pt idx="13">
                  <c:v>1178.1969999999999</c:v>
                </c:pt>
                <c:pt idx="14">
                  <c:v>1250.2072000000001</c:v>
                </c:pt>
                <c:pt idx="15">
                  <c:v>1259.83285</c:v>
                </c:pt>
              </c:numCache>
            </c:numRef>
          </c:val>
        </c:ser>
        <c:ser>
          <c:idx val="0"/>
          <c:order val="1"/>
          <c:tx>
            <c:strRef>
              <c:f>'Figure 1'!$A$44</c:f>
              <c:strCache>
                <c:ptCount val="1"/>
                <c:pt idx="0">
                  <c:v>Catches</c:v>
                </c:pt>
              </c:strCache>
            </c:strRef>
          </c:tx>
          <c:cat>
            <c:strRef>
              <c:f>'Figure 1'!$B$42:$Q$43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'Figure 1'!$B$44:$Q$44</c:f>
              <c:numCache>
                <c:formatCode>General</c:formatCode>
                <c:ptCount val="16"/>
                <c:pt idx="0">
                  <c:v>6548.6289999999999</c:v>
                </c:pt>
                <c:pt idx="1">
                  <c:v>6726.0420000000004</c:v>
                </c:pt>
                <c:pt idx="2">
                  <c:v>6135.1879300000001</c:v>
                </c:pt>
                <c:pt idx="3">
                  <c:v>5707.3610399999998</c:v>
                </c:pt>
                <c:pt idx="4">
                  <c:v>5711.09735</c:v>
                </c:pt>
                <c:pt idx="5">
                  <c:v>5496.08043</c:v>
                </c:pt>
                <c:pt idx="6">
                  <c:v>5253.8113099999991</c:v>
                </c:pt>
                <c:pt idx="7">
                  <c:v>4910.1704200000004</c:v>
                </c:pt>
                <c:pt idx="8">
                  <c:v>4910.2102599999998</c:v>
                </c:pt>
                <c:pt idx="9">
                  <c:v>4804.3237600000002</c:v>
                </c:pt>
                <c:pt idx="10">
                  <c:v>4998.9052799999999</c:v>
                </c:pt>
                <c:pt idx="11">
                  <c:v>4832.69182</c:v>
                </c:pt>
                <c:pt idx="12">
                  <c:v>4419.3396399999992</c:v>
                </c:pt>
                <c:pt idx="13">
                  <c:v>4828.9902999999995</c:v>
                </c:pt>
                <c:pt idx="14">
                  <c:v>5382.3096999999998</c:v>
                </c:pt>
                <c:pt idx="15">
                  <c:v>5144.2193699999998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12320"/>
        <c:axId val="130713856"/>
      </c:areaChart>
      <c:catAx>
        <c:axId val="13071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0713856"/>
        <c:crosses val="autoZero"/>
        <c:auto val="1"/>
        <c:lblAlgn val="ctr"/>
        <c:lblOffset val="100"/>
        <c:noMultiLvlLbl val="0"/>
      </c:catAx>
      <c:valAx>
        <c:axId val="13071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712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552695466753589"/>
          <c:y val="0.90067301288831447"/>
          <c:w val="0.64924101822330427"/>
          <c:h val="9.660709608751134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509210699312"/>
          <c:y val="0.13960361891179787"/>
          <c:w val="0.6278577515472904"/>
          <c:h val="0.652052655267802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A-4CC4-A4C9-332B90A41659}"/>
              </c:ext>
            </c:extLst>
          </c:dPt>
          <c:dPt>
            <c:idx val="1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A-4CC4-A4C9-332B90A41659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2'!$C$39:$C$40</c:f>
              <c:strCache>
                <c:ptCount val="2"/>
                <c:pt idx="0">
                  <c:v>Catches</c:v>
                </c:pt>
                <c:pt idx="1">
                  <c:v>Aquaculture</c:v>
                </c:pt>
              </c:strCache>
            </c:strRef>
          </c:cat>
          <c:val>
            <c:numRef>
              <c:f>'Figure 2'!$D$39:$D$40</c:f>
              <c:numCache>
                <c:formatCode>#,##0</c:formatCode>
                <c:ptCount val="2"/>
                <c:pt idx="0">
                  <c:v>5144219</c:v>
                </c:pt>
                <c:pt idx="1">
                  <c:v>1259833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AA-4CC4-A4C9-332B90A4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  <a:extLst/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'[3]Figure 6'!$D$44:$D$45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'[3]Figure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'[3]Figure 6'!$D$46:$D$54</c:f>
              <c:numCache>
                <c:formatCode>General</c:formatCode>
                <c:ptCount val="9"/>
                <c:pt idx="0">
                  <c:v>148.13879999999997</c:v>
                </c:pt>
                <c:pt idx="1">
                  <c:v>105.9344</c:v>
                </c:pt>
                <c:pt idx="2">
                  <c:v>293.50995</c:v>
                </c:pt>
                <c:pt idx="3">
                  <c:v>163.30000000000001</c:v>
                </c:pt>
                <c:pt idx="4">
                  <c:v>211.56797</c:v>
                </c:pt>
                <c:pt idx="6">
                  <c:v>1259.8330000000001</c:v>
                </c:pt>
                <c:pt idx="8">
                  <c:v>1380.83755</c:v>
                </c:pt>
              </c:numCache>
            </c:numRef>
          </c:val>
        </c:ser>
        <c:ser>
          <c:idx val="1"/>
          <c:order val="1"/>
          <c:tx>
            <c:strRef>
              <c:f>'[3]Figure 6'!$E$44:$E$45</c:f>
              <c:strCache>
                <c:ptCount val="1"/>
                <c:pt idx="0">
                  <c:v>Tonnage</c:v>
                </c:pt>
              </c:strCache>
            </c:strRef>
          </c:tx>
          <c:invertIfNegative val="0"/>
          <c:cat>
            <c:strRef>
              <c:f>'[3]Figure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'[3]Figure 6'!$E$46:$E$54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83072"/>
        <c:axId val="139284864"/>
      </c:barChart>
      <c:barChart>
        <c:barDir val="col"/>
        <c:grouping val="clustered"/>
        <c:varyColors val="0"/>
        <c:ser>
          <c:idx val="2"/>
          <c:order val="2"/>
          <c:tx>
            <c:strRef>
              <c:f>'[3]Figure 6'!$F$44:$F$45</c:f>
              <c:strCache>
                <c:ptCount val="1"/>
                <c:pt idx="0">
                  <c:v>Tonnage</c:v>
                </c:pt>
              </c:strCache>
            </c:strRef>
          </c:tx>
          <c:invertIfNegative val="0"/>
          <c:cat>
            <c:strRef>
              <c:f>'[3]Figure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'[3]Figure 6'!$F$46:$F$54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'[3]Figure 6'!$G$44:$G$45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'[3]Figure 6'!$C$46:$C$54</c:f>
              <c:strCache>
                <c:ptCount val="9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6">
                  <c:v>EU-28</c:v>
                </c:pt>
                <c:pt idx="8">
                  <c:v>Norway</c:v>
                </c:pt>
              </c:strCache>
            </c:strRef>
          </c:cat>
          <c:val>
            <c:numRef>
              <c:f>'[3]Figure 6'!$G$46:$G$54</c:f>
              <c:numCache>
                <c:formatCode>General</c:formatCode>
                <c:ptCount val="9"/>
                <c:pt idx="0">
                  <c:v>437.16579639999998</c:v>
                </c:pt>
                <c:pt idx="1">
                  <c:v>463.35812493999998</c:v>
                </c:pt>
                <c:pt idx="2">
                  <c:v>513.39696947000004</c:v>
                </c:pt>
                <c:pt idx="3">
                  <c:v>619.6</c:v>
                </c:pt>
                <c:pt idx="4">
                  <c:v>995.33481099999995</c:v>
                </c:pt>
                <c:pt idx="6">
                  <c:v>4128.4258837000007</c:v>
                </c:pt>
                <c:pt idx="8">
                  <c:v>5236.43486665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88960"/>
        <c:axId val="139286784"/>
      </c:barChart>
      <c:catAx>
        <c:axId val="13928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9284864"/>
        <c:crosses val="autoZero"/>
        <c:auto val="1"/>
        <c:lblAlgn val="ctr"/>
        <c:lblOffset val="100"/>
        <c:noMultiLvlLbl val="0"/>
      </c:catAx>
      <c:valAx>
        <c:axId val="139284864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1 000 tonnes</a:t>
                </a:r>
              </a:p>
            </c:rich>
          </c:tx>
          <c:layout/>
          <c:overlay val="0"/>
        </c:title>
        <c:numFmt formatCode="#\ ###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39283072"/>
        <c:crosses val="autoZero"/>
        <c:crossBetween val="between"/>
        <c:majorUnit val="300"/>
      </c:valAx>
      <c:valAx>
        <c:axId val="1392867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million EUR</a:t>
                </a:r>
              </a:p>
            </c:rich>
          </c:tx>
          <c:layout/>
          <c:overlay val="0"/>
        </c:title>
        <c:numFmt formatCode="#\ ###" sourceLinked="0"/>
        <c:majorTickMark val="out"/>
        <c:minorTickMark val="none"/>
        <c:tickLblPos val="nextTo"/>
        <c:spPr>
          <a:ln>
            <a:noFill/>
          </a:ln>
        </c:spPr>
        <c:crossAx val="139288960"/>
        <c:crosses val="max"/>
        <c:crossBetween val="between"/>
      </c:valAx>
      <c:catAx>
        <c:axId val="1392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86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3020555014892799"/>
          <c:y val="0.92134959384959592"/>
          <c:w val="0.52627208115839452"/>
          <c:h val="4.454832600407130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8797912588895"/>
          <c:y val="0.14604422484915283"/>
          <c:w val="0.70890342393149763"/>
          <c:h val="0.738291291081173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0.16501147236366623"/>
                  <c:y val="5.5696191429045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501147236366623"/>
                  <c:y val="-3.03797407794795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889993635019711"/>
                  <c:y val="-7.08860618187856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704865103482261"/>
                  <c:y val="-0.1215189631179182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644417039668203"/>
                  <c:y val="-0.1645569292221809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8915592148489E-2"/>
                  <c:y val="-0.1924050249367038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911656383459268E-2"/>
                  <c:y val="-0.1620252841572243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3175">
                <a:noFill/>
                <a:round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4'!$B$60:$B$66</c:f>
              <c:strCache>
                <c:ptCount val="7"/>
                <c:pt idx="0">
                  <c:v> North East 
 Atlantic</c:v>
                </c:pt>
                <c:pt idx="1">
                  <c:v> Mediterranean
 and Black Sea</c:v>
                </c:pt>
                <c:pt idx="2">
                  <c:v> Eastern Central 
 Atlantic</c:v>
                </c:pt>
                <c:pt idx="3">
                  <c:v> Western 
 Indian Ocean</c:v>
                </c:pt>
                <c:pt idx="4">
                  <c:v> South West 
 Atlantic</c:v>
                </c:pt>
                <c:pt idx="5">
                  <c:v> South East 
 Atlantic</c:v>
                </c:pt>
                <c:pt idx="6">
                  <c:v> North West 
 Atlantic</c:v>
                </c:pt>
              </c:strCache>
            </c:strRef>
          </c:cat>
          <c:val>
            <c:numRef>
              <c:f>'Figure 4'!$C$60:$C$66</c:f>
              <c:numCache>
                <c:formatCode>#,##0</c:formatCode>
                <c:ptCount val="7"/>
                <c:pt idx="0">
                  <c:v>3723.3235600000003</c:v>
                </c:pt>
                <c:pt idx="1">
                  <c:v>450.59525000000002</c:v>
                </c:pt>
                <c:pt idx="2">
                  <c:v>399.47791999999993</c:v>
                </c:pt>
                <c:pt idx="3">
                  <c:v>212.45270000000002</c:v>
                </c:pt>
                <c:pt idx="4">
                  <c:v>116.20869</c:v>
                </c:pt>
                <c:pt idx="5">
                  <c:v>62.314239999999998</c:v>
                </c:pt>
                <c:pt idx="6">
                  <c:v>46.778010000000002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5'!$C$55</c:f>
              <c:strCache>
                <c:ptCount val="1"/>
                <c:pt idx="0">
                  <c:v> North East 
 Atlantic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5'!$C$58:$C$80</c:f>
              <c:numCache>
                <c:formatCode>#\ ##0.0</c:formatCode>
                <c:ptCount val="23"/>
                <c:pt idx="0">
                  <c:v>325.55513000000002</c:v>
                </c:pt>
                <c:pt idx="1">
                  <c:v>695.93916000000002</c:v>
                </c:pt>
                <c:pt idx="2">
                  <c:v>664.12760000000003</c:v>
                </c:pt>
                <c:pt idx="3">
                  <c:v>416.34625</c:v>
                </c:pt>
                <c:pt idx="4">
                  <c:v>329.10149999999999</c:v>
                </c:pt>
                <c:pt idx="5">
                  <c:v>217.98121</c:v>
                </c:pt>
                <c:pt idx="6">
                  <c:v>230.27261999999999</c:v>
                </c:pt>
                <c:pt idx="7">
                  <c:v>197.97287</c:v>
                </c:pt>
                <c:pt idx="8">
                  <c:v>146.21942999999999</c:v>
                </c:pt>
                <c:pt idx="9">
                  <c:v>0</c:v>
                </c:pt>
                <c:pt idx="10">
                  <c:v>142.98238000000001</c:v>
                </c:pt>
                <c:pt idx="11">
                  <c:v>162.58642</c:v>
                </c:pt>
                <c:pt idx="12">
                  <c:v>66.912589999999994</c:v>
                </c:pt>
                <c:pt idx="13">
                  <c:v>30.932970000000001</c:v>
                </c:pt>
                <c:pt idx="14">
                  <c:v>0</c:v>
                </c:pt>
                <c:pt idx="15">
                  <c:v>69.533419999999992</c:v>
                </c:pt>
                <c:pt idx="16">
                  <c:v>0</c:v>
                </c:pt>
                <c:pt idx="17">
                  <c:v>26.86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5'!$D$55</c:f>
              <c:strCache>
                <c:ptCount val="1"/>
                <c:pt idx="0">
                  <c:v> Eastern Central 
 Atlantic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5'!$D$58:$D$80</c:f>
              <c:numCache>
                <c:formatCode>#\ ##0.0</c:formatCode>
                <c:ptCount val="23"/>
                <c:pt idx="0">
                  <c:v>138.28910999999999</c:v>
                </c:pt>
                <c:pt idx="1">
                  <c:v>5.1999999999999998E-3</c:v>
                </c:pt>
                <c:pt idx="2">
                  <c:v>3.1642299999999999</c:v>
                </c:pt>
                <c:pt idx="3">
                  <c:v>36.438890000000001</c:v>
                </c:pt>
                <c:pt idx="4">
                  <c:v>39.247800000000005</c:v>
                </c:pt>
                <c:pt idx="5">
                  <c:v>20.689799999999998</c:v>
                </c:pt>
                <c:pt idx="6">
                  <c:v>0</c:v>
                </c:pt>
                <c:pt idx="7">
                  <c:v>0</c:v>
                </c:pt>
                <c:pt idx="8">
                  <c:v>30.487560000000002</c:v>
                </c:pt>
                <c:pt idx="9">
                  <c:v>0.37060000000000004</c:v>
                </c:pt>
                <c:pt idx="10">
                  <c:v>10.792579999999999</c:v>
                </c:pt>
                <c:pt idx="11">
                  <c:v>0</c:v>
                </c:pt>
                <c:pt idx="12">
                  <c:v>47.742190000000001</c:v>
                </c:pt>
                <c:pt idx="13">
                  <c:v>71.56307000000001</c:v>
                </c:pt>
                <c:pt idx="14">
                  <c:v>0.68689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5'!$E$55</c:f>
              <c:strCache>
                <c:ptCount val="1"/>
                <c:pt idx="0">
                  <c:v> Mediterranean
 and Black Sea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5'!$E$58:$E$80</c:f>
              <c:numCache>
                <c:formatCode>#\ ##0.0</c:formatCode>
                <c:ptCount val="23"/>
                <c:pt idx="0">
                  <c:v>81.774100000000004</c:v>
                </c:pt>
                <c:pt idx="1">
                  <c:v>0</c:v>
                </c:pt>
                <c:pt idx="2">
                  <c:v>0</c:v>
                </c:pt>
                <c:pt idx="3">
                  <c:v>14.25717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188.2662</c:v>
                </c:pt>
                <c:pt idx="10">
                  <c:v>0.11481999999999999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74.58832000000001</c:v>
                </c:pt>
                <c:pt idx="15">
                  <c:v>0</c:v>
                </c:pt>
                <c:pt idx="16">
                  <c:v>71.864350000000002</c:v>
                </c:pt>
                <c:pt idx="17">
                  <c:v>0</c:v>
                </c:pt>
                <c:pt idx="18">
                  <c:v>8.6265800000000006</c:v>
                </c:pt>
                <c:pt idx="19">
                  <c:v>7.1740000000000004</c:v>
                </c:pt>
                <c:pt idx="20">
                  <c:v>2.3018100000000001</c:v>
                </c:pt>
                <c:pt idx="21">
                  <c:v>1.4818</c:v>
                </c:pt>
                <c:pt idx="22">
                  <c:v>0.14610000000000001</c:v>
                </c:pt>
              </c:numCache>
            </c:numRef>
          </c:val>
        </c:ser>
        <c:ser>
          <c:idx val="3"/>
          <c:order val="3"/>
          <c:tx>
            <c:strRef>
              <c:f>'Figure 5'!$F$55</c:f>
              <c:strCache>
                <c:ptCount val="1"/>
                <c:pt idx="0">
                  <c:v> Western 
 Indian Ocean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5'!$F$58:$F$80</c:f>
              <c:numCache>
                <c:formatCode>#\ ##0.0</c:formatCode>
                <c:ptCount val="23"/>
                <c:pt idx="0">
                  <c:v>148.77822</c:v>
                </c:pt>
                <c:pt idx="1">
                  <c:v>0.35194999999999999</c:v>
                </c:pt>
                <c:pt idx="2">
                  <c:v>0</c:v>
                </c:pt>
                <c:pt idx="3">
                  <c:v>56.316769999999998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3.9658000000000002</c:v>
                </c:pt>
                <c:pt idx="10">
                  <c:v>3.0399600000000002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5'!$G$55</c:f>
              <c:strCache>
                <c:ptCount val="1"/>
                <c:pt idx="0">
                  <c:v> South West 
 Atlantic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5'!$G$58:$G$80</c:f>
              <c:numCache>
                <c:formatCode>#\ ##0.0</c:formatCode>
                <c:ptCount val="23"/>
                <c:pt idx="0">
                  <c:v>109.33006</c:v>
                </c:pt>
                <c:pt idx="1">
                  <c:v>2.34104</c:v>
                </c:pt>
                <c:pt idx="2">
                  <c:v>0</c:v>
                </c:pt>
                <c:pt idx="3">
                  <c:v>7.7280000000000001E-2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4.4603100000000007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5'!$H$55</c:f>
              <c:strCache>
                <c:ptCount val="1"/>
                <c:pt idx="0">
                  <c:v> South East 
 Atlantic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5'!$H$58:$H$80</c:f>
              <c:numCache>
                <c:formatCode>#\ ##0.0</c:formatCode>
                <c:ptCount val="23"/>
                <c:pt idx="0">
                  <c:v>36.377569999999999</c:v>
                </c:pt>
                <c:pt idx="1">
                  <c:v>0</c:v>
                </c:pt>
                <c:pt idx="2">
                  <c:v>0</c:v>
                </c:pt>
                <c:pt idx="3">
                  <c:v>1.3919000000000001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20.220590000000001</c:v>
                </c:pt>
                <c:pt idx="9">
                  <c:v>0</c:v>
                </c:pt>
                <c:pt idx="10">
                  <c:v>1.08148</c:v>
                </c:pt>
                <c:pt idx="11">
                  <c:v>0</c:v>
                </c:pt>
                <c:pt idx="12">
                  <c:v>0</c:v>
                </c:pt>
                <c:pt idx="13">
                  <c:v>3.2426999999999997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5'!$I$55</c:f>
              <c:strCache>
                <c:ptCount val="1"/>
                <c:pt idx="0">
                  <c:v> North West 
 Atlantic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5'!$B$58:$B$80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Denmark</c:v>
                </c:pt>
                <c:pt idx="3">
                  <c:v>France</c:v>
                </c:pt>
                <c:pt idx="4">
                  <c:v>Netherlands</c:v>
                </c:pt>
                <c:pt idx="5">
                  <c:v>Germany</c:v>
                </c:pt>
                <c:pt idx="6">
                  <c:v>Ireland</c:v>
                </c:pt>
                <c:pt idx="7">
                  <c:v>Sweden</c:v>
                </c:pt>
                <c:pt idx="8">
                  <c:v>Poland</c:v>
                </c:pt>
                <c:pt idx="9">
                  <c:v>Italy</c:v>
                </c:pt>
                <c:pt idx="10">
                  <c:v>Portugal</c:v>
                </c:pt>
                <c:pt idx="11">
                  <c:v>Finland</c:v>
                </c:pt>
                <c:pt idx="12">
                  <c:v>Latvia</c:v>
                </c:pt>
                <c:pt idx="13">
                  <c:v>Lithuania</c:v>
                </c:pt>
                <c:pt idx="14">
                  <c:v>Greece (¹)</c:v>
                </c:pt>
                <c:pt idx="15">
                  <c:v>Estonia</c:v>
                </c:pt>
                <c:pt idx="16">
                  <c:v>Croatia</c:v>
                </c:pt>
                <c:pt idx="17">
                  <c:v>Belgium</c:v>
                </c:pt>
                <c:pt idx="18">
                  <c:v>Bulgaria</c:v>
                </c:pt>
                <c:pt idx="19">
                  <c:v>Romania</c:v>
                </c:pt>
                <c:pt idx="20">
                  <c:v>Malta</c:v>
                </c:pt>
                <c:pt idx="21">
                  <c:v>Cyprus</c:v>
                </c:pt>
                <c:pt idx="22">
                  <c:v>Slovenia</c:v>
                </c:pt>
              </c:strCache>
            </c:strRef>
          </c:cat>
          <c:val>
            <c:numRef>
              <c:f>'Figure 5'!$I$58:$I$80</c:f>
              <c:numCache>
                <c:formatCode>#\ ##0.0</c:formatCode>
                <c:ptCount val="23"/>
                <c:pt idx="0">
                  <c:v>19.640759999999997</c:v>
                </c:pt>
                <c:pt idx="1">
                  <c:v>1.2096</c:v>
                </c:pt>
                <c:pt idx="2">
                  <c:v>2.9209999999999998</c:v>
                </c:pt>
                <c:pt idx="3">
                  <c:v>0</c:v>
                </c:pt>
                <c:pt idx="4">
                  <c:v>0</c:v>
                </c:pt>
                <c:pt idx="5">
                  <c:v>1.8987100000000001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18.219540000000002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2.8884000000000003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67712"/>
        <c:axId val="139685888"/>
      </c:barChart>
      <c:catAx>
        <c:axId val="139667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9685888"/>
        <c:crosses val="autoZero"/>
        <c:auto val="1"/>
        <c:lblAlgn val="ctr"/>
        <c:lblOffset val="100"/>
        <c:noMultiLvlLbl val="0"/>
      </c:catAx>
      <c:valAx>
        <c:axId val="1396858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6677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0336712541417"/>
          <c:y val="5.5004904177191116E-2"/>
          <c:w val="0.60713731299767149"/>
          <c:h val="0.81063300315292963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/>
              </a:solidFill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12486498022151822"/>
                  <c:y val="-0.1059829059829059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00050026960581"/>
                  <c:y val="-1.24565583148260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49577778236171"/>
                  <c:y val="0.134247257554344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77142421455262E-3"/>
                  <c:y val="0.17002624671916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89551074056674E-2"/>
                  <c:y val="0.1492086950669626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10664494911806"/>
                  <c:y val="0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6'!$B$58:$B$63</c:f>
              <c:strCache>
                <c:ptCount val="6"/>
                <c:pt idx="0">
                  <c:v>Atlantic 
herring</c:v>
                </c:pt>
                <c:pt idx="1">
                  <c:v>Atlantic 
mackerel</c:v>
                </c:pt>
                <c:pt idx="2">
                  <c:v>European 
sprat</c:v>
                </c:pt>
                <c:pt idx="3">
                  <c:v>Blue 
whiting</c:v>
                </c:pt>
                <c:pt idx="4">
                  <c:v>Atlantic cod</c:v>
                </c:pt>
                <c:pt idx="5">
                  <c:v>Other</c:v>
                </c:pt>
              </c:strCache>
            </c:strRef>
          </c:cat>
          <c:val>
            <c:numRef>
              <c:f>('Figure 6'!$D$58:$D$62,'Figure 6'!$D$63)</c:f>
              <c:numCache>
                <c:formatCode>0.0%</c:formatCode>
                <c:ptCount val="6"/>
                <c:pt idx="0">
                  <c:v>0.22564707484084459</c:v>
                </c:pt>
                <c:pt idx="1">
                  <c:v>0.1227125853118175</c:v>
                </c:pt>
                <c:pt idx="2">
                  <c:v>0.11925530855556375</c:v>
                </c:pt>
                <c:pt idx="3">
                  <c:v>5.9741423600585493E-2</c:v>
                </c:pt>
                <c:pt idx="4">
                  <c:v>3.514092661879753E-2</c:v>
                </c:pt>
                <c:pt idx="5">
                  <c:v>0.43750268107239115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43044619422567E-2"/>
          <c:y val="2.7751995494124826E-2"/>
          <c:w val="0.81551391076115487"/>
          <c:h val="0.75065171872367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7'!$E$48</c:f>
              <c:strCache>
                <c:ptCount val="1"/>
                <c:pt idx="0">
                  <c:v>Tonnage (1 000 tonnes)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7'!$E$49:$E$61</c:f>
              <c:numCache>
                <c:formatCode>#,##0</c:formatCode>
                <c:ptCount val="13"/>
                <c:pt idx="0">
                  <c:v>897.10523000000001</c:v>
                </c:pt>
                <c:pt idx="1">
                  <c:v>413.47186999999997</c:v>
                </c:pt>
                <c:pt idx="2">
                  <c:v>192.6026</c:v>
                </c:pt>
                <c:pt idx="3">
                  <c:v>460.10413</c:v>
                </c:pt>
                <c:pt idx="4">
                  <c:v>401.49559999999997</c:v>
                </c:pt>
                <c:pt idx="5">
                  <c:v>799.59911999999997</c:v>
                </c:pt>
                <c:pt idx="7">
                  <c:v>4375.0790299999999</c:v>
                </c:pt>
                <c:pt idx="9">
                  <c:v>1128.2729999999999</c:v>
                </c:pt>
                <c:pt idx="10">
                  <c:v>1761.1406000000002</c:v>
                </c:pt>
                <c:pt idx="12">
                  <c:v>300.65609999999998</c:v>
                </c:pt>
              </c:numCache>
            </c:numRef>
          </c:val>
        </c:ser>
        <c:ser>
          <c:idx val="1"/>
          <c:order val="1"/>
          <c:tx>
            <c:strRef>
              <c:f>'Figure 7'!$F$48</c:f>
              <c:strCache>
                <c:ptCount val="1"/>
              </c:strCache>
            </c:strRef>
          </c:tx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7'!$F$49:$F$61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89152"/>
        <c:axId val="134690688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7'!$G$48</c:f>
              <c:strCache>
                <c:ptCount val="1"/>
              </c:strCache>
            </c:strRef>
          </c:tx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7'!$G$49:$G$61</c:f>
              <c:numCache>
                <c:formatCode>#,##0</c:formatCode>
                <c:ptCount val="13"/>
              </c:numCache>
            </c:numRef>
          </c:val>
        </c:ser>
        <c:ser>
          <c:idx val="3"/>
          <c:order val="3"/>
          <c:tx>
            <c:strRef>
              <c:f>'Figure 7'!$H$48</c:f>
              <c:strCache>
                <c:ptCount val="1"/>
                <c:pt idx="0">
                  <c:v>Value (million EUR)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7'!$D$49:$D$61</c:f>
              <c:strCache>
                <c:ptCount val="13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United Kingdom</c:v>
                </c:pt>
                <c:pt idx="4">
                  <c:v>France</c:v>
                </c:pt>
                <c:pt idx="5">
                  <c:v>Spain</c:v>
                </c:pt>
                <c:pt idx="7">
                  <c:v>EU-28</c:v>
                </c:pt>
                <c:pt idx="9">
                  <c:v>Iceland</c:v>
                </c:pt>
                <c:pt idx="10">
                  <c:v>Norway</c:v>
                </c:pt>
                <c:pt idx="12">
                  <c:v>Turkey</c:v>
                </c:pt>
              </c:strCache>
            </c:strRef>
          </c:cat>
          <c:val>
            <c:numRef>
              <c:f>'Figure 7'!$H$49:$H$61</c:f>
              <c:numCache>
                <c:formatCode>#,##0</c:formatCode>
                <c:ptCount val="13"/>
                <c:pt idx="0">
                  <c:v>559.81102885999996</c:v>
                </c:pt>
                <c:pt idx="1">
                  <c:v>585.87426565999999</c:v>
                </c:pt>
                <c:pt idx="2">
                  <c:v>923.3664143200001</c:v>
                </c:pt>
                <c:pt idx="3">
                  <c:v>935.28732090999995</c:v>
                </c:pt>
                <c:pt idx="4">
                  <c:v>956.70948159</c:v>
                </c:pt>
                <c:pt idx="5">
                  <c:v>2034.4915278699998</c:v>
                </c:pt>
                <c:pt idx="7">
                  <c:v>7497.738236799999</c:v>
                </c:pt>
                <c:pt idx="9">
                  <c:v>1058.30395217</c:v>
                </c:pt>
                <c:pt idx="10">
                  <c:v>2153.99139259</c:v>
                </c:pt>
                <c:pt idx="12">
                  <c:v>364.28200372000003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07072"/>
        <c:axId val="134705152"/>
      </c:barChart>
      <c:catAx>
        <c:axId val="1346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34690688"/>
        <c:crosses val="autoZero"/>
        <c:auto val="1"/>
        <c:lblAlgn val="ctr"/>
        <c:lblOffset val="100"/>
        <c:noMultiLvlLbl val="0"/>
      </c:catAx>
      <c:valAx>
        <c:axId val="134690688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LU"/>
                  <a:t>1 000 tonnes</a:t>
                </a:r>
              </a:p>
            </c:rich>
          </c:tx>
          <c:layout>
            <c:manualLayout>
              <c:xMode val="edge"/>
              <c:yMode val="edge"/>
              <c:x val="1.851662927966289E-2"/>
              <c:y val="0.233864898468911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34689152"/>
        <c:crosses val="autoZero"/>
        <c:crossBetween val="between"/>
        <c:majorUnit val="500"/>
        <c:minorUnit val="500"/>
      </c:valAx>
      <c:valAx>
        <c:axId val="134705152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LU"/>
                  <a:t>million EUR</a:t>
                </a:r>
              </a:p>
            </c:rich>
          </c:tx>
          <c:layout>
            <c:manualLayout>
              <c:xMode val="edge"/>
              <c:yMode val="edge"/>
              <c:x val="0.96364311478042619"/>
              <c:y val="0.24072539243654051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spPr>
          <a:ln>
            <a:noFill/>
          </a:ln>
        </c:spPr>
        <c:crossAx val="134707072"/>
        <c:crosses val="max"/>
        <c:crossBetween val="between"/>
        <c:majorUnit val="1000"/>
      </c:valAx>
      <c:catAx>
        <c:axId val="13470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7051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485854736560432"/>
          <c:y val="0.89988886706655202"/>
          <c:w val="0.31946439147345207"/>
          <c:h val="4.66036776609965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11</xdr:col>
      <xdr:colOff>504825</xdr:colOff>
      <xdr:row>32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4</xdr:row>
      <xdr:rowOff>0</xdr:rowOff>
    </xdr:from>
    <xdr:to>
      <xdr:col>11</xdr:col>
      <xdr:colOff>38100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209549</xdr:colOff>
      <xdr:row>13</xdr:row>
      <xdr:rowOff>91440</xdr:rowOff>
    </xdr:from>
    <xdr:to>
      <xdr:col>6</xdr:col>
      <xdr:colOff>495300</xdr:colOff>
      <xdr:row>18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499" y="2053590"/>
          <a:ext cx="971551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/>
            <a:t>EU-28 </a:t>
          </a:r>
        </a:p>
        <a:p>
          <a:pPr algn="ctr"/>
          <a:r>
            <a:rPr lang="en-GB" sz="1000" b="1"/>
            <a:t>Total fisheries </a:t>
          </a:r>
        </a:p>
        <a:p>
          <a:pPr algn="ctr"/>
          <a:r>
            <a:rPr lang="en-GB" sz="1000" b="1"/>
            <a:t>6.4 </a:t>
          </a:r>
        </a:p>
        <a:p>
          <a:pPr algn="ctr"/>
          <a:r>
            <a:rPr lang="en-GB" sz="1000" b="0"/>
            <a:t>million tonnes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0.41557</cdr:x>
      <cdr:y>0.44489</cdr:y>
    </cdr:from>
    <cdr:to>
      <cdr:x>0.51393</cdr:x>
      <cdr:y>0.61875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5" y="1243013"/>
          <a:ext cx="3810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0.37625</cdr:x>
      <cdr:y>0.46357</cdr:y>
    </cdr:from>
    <cdr:to>
      <cdr:x>0.52875</cdr:x>
      <cdr:y>0.61607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67025" y="2547938"/>
          <a:ext cx="116205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0.3825</cdr:x>
      <cdr:y>0.45143</cdr:y>
    </cdr:from>
    <cdr:to>
      <cdr:x>0.525</cdr:x>
      <cdr:y>0.61607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4650" y="2481263"/>
          <a:ext cx="108585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76200</xdr:colOff>
      <xdr:row>26</xdr:row>
      <xdr:rowOff>29472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52388</xdr:colOff>
      <xdr:row>4</xdr:row>
      <xdr:rowOff>136523</xdr:rowOff>
    </xdr:from>
    <xdr:to>
      <xdr:col>8</xdr:col>
      <xdr:colOff>476250</xdr:colOff>
      <xdr:row>37</xdr:row>
      <xdr:rowOff>123824</xdr:rowOff>
    </xdr:to>
    <xdr:grpSp>
      <xdr:nvGrpSpPr>
        <xdr:cNvPr id="3" name="Group 2"/>
        <xdr:cNvGrpSpPr/>
      </xdr:nvGrpSpPr>
      <xdr:grpSpPr>
        <a:xfrm>
          <a:off x="738188" y="784223"/>
          <a:ext cx="6338887" cy="5016501"/>
          <a:chOff x="738188" y="746123"/>
          <a:chExt cx="6234112" cy="5016501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738188" y="746123"/>
          <a:ext cx="6234112" cy="50165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209925" y="3086101"/>
            <a:ext cx="1619249" cy="6572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100" b="1"/>
              <a:t>EU-28 total </a:t>
            </a:r>
          </a:p>
          <a:p>
            <a:pPr algn="ctr"/>
            <a:r>
              <a:rPr lang="en-GB" sz="1100" b="1"/>
              <a:t>5 011 </a:t>
            </a:r>
          </a:p>
          <a:p>
            <a:pPr algn="ctr"/>
            <a:r>
              <a:rPr lang="en-GB" sz="1100" b="0"/>
              <a:t>1 000 tonnes live weight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617765</xdr:colOff>
      <xdr:row>3</xdr:row>
      <xdr:rowOff>85725</xdr:rowOff>
    </xdr:from>
    <xdr:to>
      <xdr:col>11</xdr:col>
      <xdr:colOff>265340</xdr:colOff>
      <xdr:row>32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85725</xdr:rowOff>
    </xdr:from>
    <xdr:to>
      <xdr:col>6</xdr:col>
      <xdr:colOff>476250</xdr:colOff>
      <xdr:row>27</xdr:row>
      <xdr:rowOff>142875</xdr:rowOff>
    </xdr:to>
    <xdr:grpSp>
      <xdr:nvGrpSpPr>
        <xdr:cNvPr id="2" name="Group 1"/>
        <xdr:cNvGrpSpPr/>
      </xdr:nvGrpSpPr>
      <xdr:grpSpPr>
        <a:xfrm>
          <a:off x="971550" y="581025"/>
          <a:ext cx="6057900" cy="3714750"/>
          <a:chOff x="762000" y="542925"/>
          <a:chExt cx="5172075" cy="3714750"/>
        </a:xfrm>
      </xdr:grpSpPr>
      <xdr:graphicFrame macro="">
        <xdr:nvGraphicFramePr>
          <xdr:cNvPr id="3" name="Chart 2" title="Top 5 species caught by EU countries in North East Atlantic in 2013"/>
          <xdr:cNvGraphicFramePr>
            <a:graphicFrameLocks/>
          </xdr:cNvGraphicFramePr>
        </xdr:nvGraphicFramePr>
        <xdr:xfrm>
          <a:off x="762000" y="542925"/>
          <a:ext cx="51720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314576" y="1933575"/>
            <a:ext cx="1695450" cy="74295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100" b="1"/>
              <a:t>EU-28 total </a:t>
            </a:r>
          </a:p>
          <a:p>
            <a:pPr algn="ctr"/>
            <a:r>
              <a:rPr lang="en-GB" sz="1100" b="1"/>
              <a:t>3 723</a:t>
            </a:r>
          </a:p>
          <a:p>
            <a:pPr algn="ctr"/>
            <a:r>
              <a:rPr lang="en-GB" sz="1100" b="0"/>
              <a:t>1 000 tonnes live weight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14</xdr:col>
      <xdr:colOff>57150</xdr:colOff>
      <xdr:row>44</xdr:row>
      <xdr:rowOff>67361</xdr:rowOff>
    </xdr:to>
    <xdr:pic>
      <xdr:nvPicPr>
        <xdr:cNvPr id="3" name="Picture 2" descr="http://ec.europa.eu/eurostat/statistics-explained/images/5/53/Fishing_areas_of_the_worl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66801"/>
          <a:ext cx="8972550" cy="631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544919</xdr:colOff>
      <xdr:row>4</xdr:row>
      <xdr:rowOff>48295</xdr:rowOff>
    </xdr:from>
    <xdr:to>
      <xdr:col>12</xdr:col>
      <xdr:colOff>28575</xdr:colOff>
      <xdr:row>28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Data\Data_To%20be%20PROCESSED\CATCH_To%20Be%20Processed\2014\R27%20NE%20Atl%20218_2009\FRA\FISH_C27_A_FR_2014_0000_V0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M691-FISHERY%20STATISTICS/250%20PUBLICATIONS/_FISH_Publications/_Pocket_FISH/Pocket_FISH_2013/AgriPB13_Fisher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swen\AppData\Local\Temp\1\SE%20article_Fishery_Aquaculture%20section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tiro\Downloads\AQ_section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ccant\AppData\Local\Microsoft\Windows\Temporary%20Internet%20Files\Content.Outlook\0Q8MQ3X3\AQ2A_EUROBASE_v3_20170622_163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ENTRY"/>
      <sheetName val="RULES"/>
      <sheetName val="CL_AGRI_FREQ"/>
      <sheetName val="CL_REPORTING_AREA"/>
      <sheetName val="CL_PRODUCTION_AREA"/>
      <sheetName val="CL_SPECIES_27"/>
      <sheetName val="CL_UNIT"/>
      <sheetName val="CL_AGRI_OBS_STATUS"/>
      <sheetName val="TIME_PERI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27_1_A</v>
          </cell>
        </row>
        <row r="3">
          <cell r="A3" t="str">
            <v>27_1_B</v>
          </cell>
        </row>
        <row r="4">
          <cell r="A4" t="str">
            <v>27_1_NK</v>
          </cell>
        </row>
        <row r="5">
          <cell r="A5" t="str">
            <v>27_2_A_1</v>
          </cell>
        </row>
        <row r="6">
          <cell r="A6" t="str">
            <v>27_2_A_2</v>
          </cell>
        </row>
        <row r="7">
          <cell r="A7" t="str">
            <v>27_2_A_NK</v>
          </cell>
        </row>
        <row r="8">
          <cell r="A8" t="str">
            <v>27_2_B_1</v>
          </cell>
        </row>
        <row r="9">
          <cell r="A9" t="str">
            <v>27_2_B_2</v>
          </cell>
        </row>
        <row r="10">
          <cell r="A10" t="str">
            <v>27_2_B_NK</v>
          </cell>
        </row>
        <row r="11">
          <cell r="A11" t="str">
            <v>27_2_NK</v>
          </cell>
        </row>
        <row r="12">
          <cell r="A12" t="str">
            <v>27_3_A</v>
          </cell>
        </row>
        <row r="13">
          <cell r="A13" t="str">
            <v>27_3_B_23</v>
          </cell>
        </row>
        <row r="14">
          <cell r="A14" t="str">
            <v>27_3_C_22</v>
          </cell>
        </row>
        <row r="15">
          <cell r="A15" t="str">
            <v>27_3_D_24</v>
          </cell>
        </row>
        <row r="16">
          <cell r="A16" t="str">
            <v>27_3_D_25</v>
          </cell>
        </row>
        <row r="17">
          <cell r="A17" t="str">
            <v>27_3_D_26</v>
          </cell>
        </row>
        <row r="18">
          <cell r="A18" t="str">
            <v>27_3_D_27</v>
          </cell>
        </row>
        <row r="19">
          <cell r="A19" t="str">
            <v>27_3_D_28_1</v>
          </cell>
        </row>
        <row r="20">
          <cell r="A20" t="str">
            <v>27_3_D_28_2</v>
          </cell>
        </row>
        <row r="21">
          <cell r="A21" t="str">
            <v>27_3_D_28_NK</v>
          </cell>
        </row>
        <row r="22">
          <cell r="A22" t="str">
            <v>27_3_D_29</v>
          </cell>
        </row>
        <row r="23">
          <cell r="A23" t="str">
            <v>27_3_D_30</v>
          </cell>
        </row>
        <row r="24">
          <cell r="A24" t="str">
            <v>27_3_D_31</v>
          </cell>
        </row>
        <row r="25">
          <cell r="A25" t="str">
            <v>27_3_D_32</v>
          </cell>
        </row>
        <row r="26">
          <cell r="A26" t="str">
            <v>27_3_D_NK</v>
          </cell>
        </row>
        <row r="27">
          <cell r="A27" t="str">
            <v>27_3_NK</v>
          </cell>
        </row>
        <row r="28">
          <cell r="A28" t="str">
            <v>27_4_A</v>
          </cell>
        </row>
        <row r="29">
          <cell r="A29" t="str">
            <v>27_4_B</v>
          </cell>
        </row>
        <row r="30">
          <cell r="A30" t="str">
            <v>27_4_C</v>
          </cell>
        </row>
        <row r="31">
          <cell r="A31" t="str">
            <v>27_4_NK</v>
          </cell>
        </row>
        <row r="32">
          <cell r="A32" t="str">
            <v>27_5_A_1</v>
          </cell>
        </row>
        <row r="33">
          <cell r="A33" t="str">
            <v>27_5_A_2</v>
          </cell>
        </row>
        <row r="34">
          <cell r="A34" t="str">
            <v>27_5_A_NK</v>
          </cell>
        </row>
        <row r="35">
          <cell r="A35" t="str">
            <v>27_5_B_1_A</v>
          </cell>
        </row>
        <row r="36">
          <cell r="A36" t="str">
            <v>27_5_B_1_B</v>
          </cell>
        </row>
        <row r="37">
          <cell r="A37" t="str">
            <v>27_5_B_1_NK</v>
          </cell>
        </row>
        <row r="38">
          <cell r="A38" t="str">
            <v>27_5_B_2</v>
          </cell>
        </row>
        <row r="39">
          <cell r="A39" t="str">
            <v>27_5_B_NK</v>
          </cell>
        </row>
        <row r="40">
          <cell r="A40" t="str">
            <v>27_5_NK</v>
          </cell>
        </row>
        <row r="41">
          <cell r="A41" t="str">
            <v>27_6_A</v>
          </cell>
        </row>
        <row r="42">
          <cell r="A42" t="str">
            <v>27_6_B_1</v>
          </cell>
        </row>
        <row r="43">
          <cell r="A43" t="str">
            <v>27_6_B_2</v>
          </cell>
        </row>
        <row r="44">
          <cell r="A44" t="str">
            <v>27_6_B_NK</v>
          </cell>
        </row>
        <row r="45">
          <cell r="A45" t="str">
            <v>27_6_NK</v>
          </cell>
        </row>
        <row r="46">
          <cell r="A46" t="str">
            <v>27_7_A</v>
          </cell>
        </row>
        <row r="47">
          <cell r="A47" t="str">
            <v>27_7_B</v>
          </cell>
        </row>
        <row r="48">
          <cell r="A48" t="str">
            <v>27_7_C_1</v>
          </cell>
        </row>
        <row r="49">
          <cell r="A49" t="str">
            <v>27_7_C_2</v>
          </cell>
        </row>
        <row r="50">
          <cell r="A50" t="str">
            <v>27_7_C_NK</v>
          </cell>
        </row>
        <row r="51">
          <cell r="A51" t="str">
            <v>27_7_D</v>
          </cell>
        </row>
        <row r="52">
          <cell r="A52" t="str">
            <v>27_7_E</v>
          </cell>
        </row>
        <row r="53">
          <cell r="A53" t="str">
            <v>27_7_F</v>
          </cell>
        </row>
        <row r="54">
          <cell r="A54" t="str">
            <v>27_7_G</v>
          </cell>
        </row>
        <row r="55">
          <cell r="A55" t="str">
            <v>27_7_H</v>
          </cell>
        </row>
        <row r="56">
          <cell r="A56" t="str">
            <v>27_7_J_1</v>
          </cell>
        </row>
        <row r="57">
          <cell r="A57" t="str">
            <v>27_7_J_2</v>
          </cell>
        </row>
        <row r="58">
          <cell r="A58" t="str">
            <v>27_7_J_NK</v>
          </cell>
        </row>
        <row r="59">
          <cell r="A59" t="str">
            <v>27_7_K_1</v>
          </cell>
        </row>
        <row r="60">
          <cell r="A60" t="str">
            <v>27_7_K_2</v>
          </cell>
        </row>
        <row r="61">
          <cell r="A61" t="str">
            <v>27_7_K_NK</v>
          </cell>
        </row>
        <row r="62">
          <cell r="A62" t="str">
            <v>27_7_NK</v>
          </cell>
        </row>
        <row r="63">
          <cell r="A63" t="str">
            <v>27_8_A</v>
          </cell>
        </row>
        <row r="64">
          <cell r="A64" t="str">
            <v>27_8_B</v>
          </cell>
        </row>
        <row r="65">
          <cell r="A65" t="str">
            <v>27_8_C</v>
          </cell>
        </row>
        <row r="66">
          <cell r="A66" t="str">
            <v>27_8_D_1</v>
          </cell>
        </row>
        <row r="67">
          <cell r="A67" t="str">
            <v>27_8_D_2</v>
          </cell>
        </row>
        <row r="68">
          <cell r="A68" t="str">
            <v>27_8_D_NK</v>
          </cell>
        </row>
        <row r="69">
          <cell r="A69" t="str">
            <v>27_8_E_1</v>
          </cell>
        </row>
        <row r="70">
          <cell r="A70" t="str">
            <v>27_8_E_2</v>
          </cell>
        </row>
        <row r="71">
          <cell r="A71" t="str">
            <v>27_8_E_NK</v>
          </cell>
        </row>
        <row r="72">
          <cell r="A72" t="str">
            <v>27_8_NK</v>
          </cell>
        </row>
        <row r="73">
          <cell r="A73" t="str">
            <v>27_9_A</v>
          </cell>
        </row>
        <row r="74">
          <cell r="A74" t="str">
            <v>27_9_B</v>
          </cell>
        </row>
        <row r="75">
          <cell r="A75" t="str">
            <v>27_9_B_1</v>
          </cell>
        </row>
        <row r="76">
          <cell r="A76" t="str">
            <v>27_9_B_2</v>
          </cell>
        </row>
        <row r="77">
          <cell r="A77" t="str">
            <v>27_9_B_NK</v>
          </cell>
        </row>
        <row r="78">
          <cell r="A78" t="str">
            <v>27_9_NK</v>
          </cell>
        </row>
        <row r="79">
          <cell r="A79" t="str">
            <v>27_10_A_1</v>
          </cell>
        </row>
        <row r="80">
          <cell r="A80" t="str">
            <v>27_10_A_2</v>
          </cell>
        </row>
        <row r="81">
          <cell r="A81" t="str">
            <v>27_10_A_NK</v>
          </cell>
        </row>
        <row r="82">
          <cell r="A82" t="str">
            <v>27_10_B</v>
          </cell>
        </row>
        <row r="83">
          <cell r="A83" t="str">
            <v>27_10_NK</v>
          </cell>
        </row>
        <row r="84">
          <cell r="A84" t="str">
            <v>27_12_A_1</v>
          </cell>
        </row>
        <row r="85">
          <cell r="A85" t="str">
            <v>27_12_A_2</v>
          </cell>
        </row>
        <row r="86">
          <cell r="A86" t="str">
            <v>27_12_A_3</v>
          </cell>
        </row>
        <row r="87">
          <cell r="A87" t="str">
            <v>27_12_A_4</v>
          </cell>
        </row>
        <row r="88">
          <cell r="A88" t="str">
            <v>27_12_A_NK</v>
          </cell>
        </row>
        <row r="89">
          <cell r="A89" t="str">
            <v>27_12_B</v>
          </cell>
        </row>
        <row r="90">
          <cell r="A90" t="str">
            <v>27_12_C</v>
          </cell>
        </row>
        <row r="91">
          <cell r="A91" t="str">
            <v>27_12_NK</v>
          </cell>
        </row>
        <row r="92">
          <cell r="A92" t="str">
            <v>27_14_A</v>
          </cell>
        </row>
        <row r="93">
          <cell r="A93" t="str">
            <v>27_14_B_1</v>
          </cell>
        </row>
        <row r="94">
          <cell r="A94" t="str">
            <v>27_14_B_2</v>
          </cell>
        </row>
        <row r="95">
          <cell r="A95" t="str">
            <v>27_14_B_NK</v>
          </cell>
        </row>
        <row r="96">
          <cell r="A96" t="str">
            <v>27_14_NK</v>
          </cell>
        </row>
        <row r="97">
          <cell r="A97" t="str">
            <v>27_NK</v>
          </cell>
        </row>
      </sheetData>
      <sheetData sheetId="6">
        <row r="2">
          <cell r="A2" t="str">
            <v>AAS</v>
          </cell>
        </row>
        <row r="3">
          <cell r="A3" t="str">
            <v>ABK</v>
          </cell>
        </row>
        <row r="4">
          <cell r="A4" t="str">
            <v>ABV</v>
          </cell>
        </row>
        <row r="5">
          <cell r="A5" t="str">
            <v>ABX</v>
          </cell>
        </row>
        <row r="6">
          <cell r="A6" t="str">
            <v>ABZ</v>
          </cell>
        </row>
        <row r="7">
          <cell r="A7" t="str">
            <v>ACC</v>
          </cell>
        </row>
        <row r="8">
          <cell r="A8" t="str">
            <v>ACH</v>
          </cell>
        </row>
        <row r="9">
          <cell r="A9" t="str">
            <v>ADD</v>
          </cell>
        </row>
        <row r="10">
          <cell r="A10" t="str">
            <v>ADN</v>
          </cell>
        </row>
        <row r="11">
          <cell r="A11" t="str">
            <v>AEE</v>
          </cell>
        </row>
        <row r="12">
          <cell r="A12" t="str">
            <v>AEG</v>
          </cell>
        </row>
        <row r="13">
          <cell r="A13" t="str">
            <v>AEK</v>
          </cell>
        </row>
        <row r="14">
          <cell r="A14" t="str">
            <v>AEO</v>
          </cell>
        </row>
        <row r="15">
          <cell r="A15" t="str">
            <v>AES</v>
          </cell>
        </row>
        <row r="16">
          <cell r="A16" t="str">
            <v>AFI</v>
          </cell>
        </row>
        <row r="17">
          <cell r="A17" t="str">
            <v>AFN</v>
          </cell>
        </row>
        <row r="18">
          <cell r="A18" t="str">
            <v>AFT</v>
          </cell>
        </row>
        <row r="19">
          <cell r="A19" t="str">
            <v>AGA</v>
          </cell>
        </row>
        <row r="20">
          <cell r="A20" t="str">
            <v>AGD</v>
          </cell>
        </row>
        <row r="21">
          <cell r="A21" t="str">
            <v>AGK</v>
          </cell>
        </row>
        <row r="22">
          <cell r="A22" t="str">
            <v>AGN</v>
          </cell>
        </row>
        <row r="23">
          <cell r="A23" t="str">
            <v>AGW</v>
          </cell>
        </row>
        <row r="24">
          <cell r="A24" t="str">
            <v>AHH</v>
          </cell>
        </row>
        <row r="25">
          <cell r="A25" t="str">
            <v>AHN</v>
          </cell>
        </row>
        <row r="26">
          <cell r="A26" t="str">
            <v>AHR</v>
          </cell>
        </row>
        <row r="27">
          <cell r="A27" t="str">
            <v>AIX</v>
          </cell>
        </row>
        <row r="28">
          <cell r="A28" t="str">
            <v>AIY</v>
          </cell>
        </row>
        <row r="29">
          <cell r="A29" t="str">
            <v>AJC</v>
          </cell>
        </row>
        <row r="30">
          <cell r="A30" t="str">
            <v>AKJ</v>
          </cell>
        </row>
        <row r="31">
          <cell r="A31" t="str">
            <v>AKL</v>
          </cell>
        </row>
        <row r="32">
          <cell r="A32" t="str">
            <v>AKO</v>
          </cell>
        </row>
        <row r="33">
          <cell r="A33" t="str">
            <v>ALA</v>
          </cell>
        </row>
        <row r="34">
          <cell r="A34" t="str">
            <v>ALB</v>
          </cell>
        </row>
        <row r="35">
          <cell r="A35" t="str">
            <v>ALC</v>
          </cell>
        </row>
        <row r="36">
          <cell r="A36" t="str">
            <v>ALD</v>
          </cell>
        </row>
        <row r="37">
          <cell r="A37" t="str">
            <v>ALE</v>
          </cell>
        </row>
        <row r="38">
          <cell r="A38" t="str">
            <v>ALF</v>
          </cell>
        </row>
        <row r="39">
          <cell r="A39" t="str">
            <v>ALK</v>
          </cell>
        </row>
        <row r="40">
          <cell r="A40" t="str">
            <v>ALM</v>
          </cell>
        </row>
        <row r="41">
          <cell r="A41" t="str">
            <v>ALN</v>
          </cell>
        </row>
        <row r="42">
          <cell r="A42" t="str">
            <v>ALO</v>
          </cell>
        </row>
        <row r="43">
          <cell r="A43" t="str">
            <v>ALR</v>
          </cell>
        </row>
        <row r="44">
          <cell r="A44" t="str">
            <v>ALV</v>
          </cell>
        </row>
        <row r="45">
          <cell r="A45" t="str">
            <v>ALX</v>
          </cell>
        </row>
        <row r="46">
          <cell r="A46" t="str">
            <v>AMB</v>
          </cell>
        </row>
        <row r="47">
          <cell r="A47" t="str">
            <v>AMT</v>
          </cell>
        </row>
        <row r="48">
          <cell r="A48" t="str">
            <v>AMX</v>
          </cell>
        </row>
        <row r="49">
          <cell r="A49" t="str">
            <v>ANE</v>
          </cell>
        </row>
        <row r="50">
          <cell r="A50" t="str">
            <v>ANF</v>
          </cell>
        </row>
        <row r="51">
          <cell r="A51" t="str">
            <v>ANG</v>
          </cell>
        </row>
        <row r="52">
          <cell r="A52" t="str">
            <v>ANK</v>
          </cell>
        </row>
        <row r="53">
          <cell r="A53" t="str">
            <v>ANM</v>
          </cell>
        </row>
        <row r="54">
          <cell r="A54" t="str">
            <v>ANN</v>
          </cell>
        </row>
        <row r="55">
          <cell r="A55" t="str">
            <v>ANP</v>
          </cell>
        </row>
        <row r="56">
          <cell r="A56" t="str">
            <v>ANT</v>
          </cell>
        </row>
        <row r="57">
          <cell r="A57" t="str">
            <v>ANU</v>
          </cell>
        </row>
        <row r="58">
          <cell r="A58" t="str">
            <v>ANV</v>
          </cell>
        </row>
        <row r="59">
          <cell r="A59" t="str">
            <v>AOM</v>
          </cell>
        </row>
        <row r="60">
          <cell r="A60" t="str">
            <v>APA</v>
          </cell>
        </row>
        <row r="61">
          <cell r="A61" t="str">
            <v>APB</v>
          </cell>
        </row>
        <row r="62">
          <cell r="A62" t="str">
            <v>APF</v>
          </cell>
        </row>
        <row r="63">
          <cell r="A63" t="str">
            <v>APG</v>
          </cell>
        </row>
        <row r="64">
          <cell r="A64" t="str">
            <v>APH</v>
          </cell>
        </row>
        <row r="65">
          <cell r="A65" t="str">
            <v>API</v>
          </cell>
        </row>
        <row r="66">
          <cell r="A66" t="str">
            <v>APL</v>
          </cell>
        </row>
        <row r="67">
          <cell r="A67" t="str">
            <v>APO</v>
          </cell>
        </row>
        <row r="68">
          <cell r="A68" t="str">
            <v>APQ</v>
          </cell>
        </row>
        <row r="69">
          <cell r="A69" t="str">
            <v>APR</v>
          </cell>
        </row>
        <row r="70">
          <cell r="A70" t="str">
            <v>APU</v>
          </cell>
        </row>
        <row r="71">
          <cell r="A71" t="str">
            <v>APX</v>
          </cell>
        </row>
        <row r="72">
          <cell r="A72" t="str">
            <v>ARA</v>
          </cell>
        </row>
        <row r="73">
          <cell r="A73" t="str">
            <v>ARB</v>
          </cell>
        </row>
        <row r="74">
          <cell r="A74" t="str">
            <v>ARG</v>
          </cell>
        </row>
        <row r="75">
          <cell r="A75" t="str">
            <v>ARI</v>
          </cell>
        </row>
        <row r="76">
          <cell r="A76" t="str">
            <v>ARS</v>
          </cell>
        </row>
        <row r="77">
          <cell r="A77" t="str">
            <v>ARU</v>
          </cell>
        </row>
        <row r="78">
          <cell r="A78" t="str">
            <v>ARV</v>
          </cell>
        </row>
        <row r="79">
          <cell r="A79" t="str">
            <v>ARY</v>
          </cell>
        </row>
        <row r="80">
          <cell r="A80" t="str">
            <v>ASB</v>
          </cell>
        </row>
        <row r="81">
          <cell r="A81" t="str">
            <v>ASD</v>
          </cell>
        </row>
        <row r="82">
          <cell r="A82" t="str">
            <v>ASK</v>
          </cell>
        </row>
        <row r="83">
          <cell r="A83" t="str">
            <v>ASN</v>
          </cell>
        </row>
        <row r="84">
          <cell r="A84" t="str">
            <v>ASQ</v>
          </cell>
        </row>
        <row r="85">
          <cell r="A85" t="str">
            <v>ASR</v>
          </cell>
        </row>
        <row r="86">
          <cell r="A86" t="str">
            <v>ASU</v>
          </cell>
        </row>
        <row r="87">
          <cell r="A87" t="str">
            <v>ATB</v>
          </cell>
        </row>
        <row r="88">
          <cell r="A88" t="str">
            <v>ATG</v>
          </cell>
        </row>
        <row r="89">
          <cell r="A89" t="str">
            <v>ATP</v>
          </cell>
        </row>
        <row r="90">
          <cell r="A90" t="str">
            <v>ATV</v>
          </cell>
        </row>
        <row r="91">
          <cell r="A91" t="str">
            <v>AUU</v>
          </cell>
        </row>
        <row r="92">
          <cell r="A92" t="str">
            <v>AWM</v>
          </cell>
        </row>
        <row r="93">
          <cell r="A93" t="str">
            <v>AXC</v>
          </cell>
        </row>
        <row r="94">
          <cell r="A94" t="str">
            <v>AXH</v>
          </cell>
        </row>
        <row r="95">
          <cell r="A95" t="str">
            <v>AYD</v>
          </cell>
        </row>
        <row r="96">
          <cell r="A96" t="str">
            <v>AYM</v>
          </cell>
        </row>
        <row r="97">
          <cell r="A97" t="str">
            <v>BAH</v>
          </cell>
        </row>
        <row r="98">
          <cell r="A98" t="str">
            <v>BAR</v>
          </cell>
        </row>
        <row r="99">
          <cell r="A99" t="str">
            <v>BAS</v>
          </cell>
        </row>
        <row r="100">
          <cell r="A100" t="str">
            <v>BBE</v>
          </cell>
        </row>
        <row r="101">
          <cell r="A101" t="str">
            <v>BBH</v>
          </cell>
        </row>
        <row r="102">
          <cell r="A102" t="str">
            <v>BBS</v>
          </cell>
        </row>
        <row r="103">
          <cell r="A103" t="str">
            <v>BDL</v>
          </cell>
        </row>
        <row r="104">
          <cell r="A104" t="str">
            <v>BDU</v>
          </cell>
        </row>
        <row r="105">
          <cell r="A105" t="str">
            <v>BDY</v>
          </cell>
        </row>
        <row r="106">
          <cell r="A106" t="str">
            <v>BEL</v>
          </cell>
        </row>
        <row r="107">
          <cell r="A107" t="str">
            <v>BEN</v>
          </cell>
        </row>
        <row r="108">
          <cell r="A108" t="str">
            <v>BER</v>
          </cell>
        </row>
        <row r="109">
          <cell r="A109" t="str">
            <v>BET</v>
          </cell>
        </row>
        <row r="110">
          <cell r="A110" t="str">
            <v>BFT</v>
          </cell>
        </row>
        <row r="111">
          <cell r="A111" t="str">
            <v>BGN</v>
          </cell>
        </row>
        <row r="112">
          <cell r="A112" t="str">
            <v>BGR</v>
          </cell>
        </row>
        <row r="113">
          <cell r="A113" t="str">
            <v>BGX</v>
          </cell>
        </row>
        <row r="114">
          <cell r="A114" t="str">
            <v>BHD</v>
          </cell>
        </row>
        <row r="115">
          <cell r="A115" t="str">
            <v>BHF</v>
          </cell>
        </row>
        <row r="116">
          <cell r="A116" t="str">
            <v>BHG</v>
          </cell>
        </row>
        <row r="117">
          <cell r="A117" t="str">
            <v>BHY</v>
          </cell>
        </row>
        <row r="118">
          <cell r="A118" t="str">
            <v>BIB</v>
          </cell>
        </row>
        <row r="119">
          <cell r="A119" t="str">
            <v>BII</v>
          </cell>
        </row>
        <row r="120">
          <cell r="A120" t="str">
            <v>BIL</v>
          </cell>
        </row>
        <row r="121">
          <cell r="A121" t="str">
            <v>BIS</v>
          </cell>
        </row>
        <row r="122">
          <cell r="A122" t="str">
            <v>BLB</v>
          </cell>
        </row>
        <row r="123">
          <cell r="A123" t="str">
            <v>BLE</v>
          </cell>
        </row>
        <row r="124">
          <cell r="A124" t="str">
            <v>BLF</v>
          </cell>
        </row>
        <row r="125">
          <cell r="A125" t="str">
            <v>BLI</v>
          </cell>
        </row>
        <row r="126">
          <cell r="A126" t="str">
            <v>BLL</v>
          </cell>
        </row>
        <row r="127">
          <cell r="A127" t="str">
            <v>BLM</v>
          </cell>
        </row>
        <row r="128">
          <cell r="A128" t="str">
            <v>BLT</v>
          </cell>
        </row>
        <row r="129">
          <cell r="A129" t="str">
            <v>BLU</v>
          </cell>
        </row>
        <row r="130">
          <cell r="A130" t="str">
            <v>BLV</v>
          </cell>
        </row>
        <row r="131">
          <cell r="A131" t="str">
            <v>BME</v>
          </cell>
        </row>
        <row r="132">
          <cell r="A132" t="str">
            <v>BNS</v>
          </cell>
        </row>
        <row r="133">
          <cell r="A133" t="str">
            <v>BOA</v>
          </cell>
        </row>
        <row r="134">
          <cell r="A134" t="str">
            <v>BOC</v>
          </cell>
        </row>
        <row r="135">
          <cell r="A135" t="str">
            <v>BOG</v>
          </cell>
        </row>
        <row r="136">
          <cell r="A136" t="str">
            <v>BON</v>
          </cell>
        </row>
        <row r="137">
          <cell r="A137" t="str">
            <v>BOP</v>
          </cell>
        </row>
        <row r="138">
          <cell r="A138" t="str">
            <v>BOR</v>
          </cell>
        </row>
        <row r="139">
          <cell r="A139" t="str">
            <v>BOY</v>
          </cell>
        </row>
        <row r="140">
          <cell r="A140" t="str">
            <v>BPB</v>
          </cell>
        </row>
        <row r="141">
          <cell r="A141" t="str">
            <v>BPG</v>
          </cell>
        </row>
        <row r="142">
          <cell r="A142" t="str">
            <v>BPI</v>
          </cell>
        </row>
        <row r="143">
          <cell r="A143" t="str">
            <v>BPO</v>
          </cell>
        </row>
        <row r="144">
          <cell r="A144" t="str">
            <v>BRA</v>
          </cell>
        </row>
        <row r="145">
          <cell r="A145" t="str">
            <v>BRB</v>
          </cell>
        </row>
        <row r="146">
          <cell r="A146" t="str">
            <v>BRD</v>
          </cell>
        </row>
        <row r="147">
          <cell r="A147" t="str">
            <v>BRF</v>
          </cell>
        </row>
        <row r="148">
          <cell r="A148" t="str">
            <v>BRI</v>
          </cell>
        </row>
        <row r="149">
          <cell r="A149" t="str">
            <v>BRO</v>
          </cell>
        </row>
        <row r="150">
          <cell r="A150" t="str">
            <v>BRT</v>
          </cell>
        </row>
        <row r="151">
          <cell r="A151" t="str">
            <v>BRX</v>
          </cell>
        </row>
        <row r="152">
          <cell r="A152" t="str">
            <v>BSB</v>
          </cell>
        </row>
        <row r="153">
          <cell r="A153" t="str">
            <v>BSC</v>
          </cell>
        </row>
        <row r="154">
          <cell r="A154" t="str">
            <v>BSE</v>
          </cell>
        </row>
        <row r="155">
          <cell r="A155" t="str">
            <v>BSF</v>
          </cell>
        </row>
        <row r="156">
          <cell r="A156" t="str">
            <v>BSH</v>
          </cell>
        </row>
        <row r="157">
          <cell r="A157" t="str">
            <v>BSK</v>
          </cell>
        </row>
        <row r="158">
          <cell r="A158" t="str">
            <v>BSS</v>
          </cell>
        </row>
        <row r="159">
          <cell r="A159" t="str">
            <v>BSX</v>
          </cell>
        </row>
        <row r="160">
          <cell r="A160" t="str">
            <v>BTB</v>
          </cell>
        </row>
        <row r="161">
          <cell r="A161" t="str">
            <v>BTH</v>
          </cell>
        </row>
        <row r="162">
          <cell r="A162" t="str">
            <v>BTN</v>
          </cell>
        </row>
        <row r="163">
          <cell r="A163" t="str">
            <v>BTP</v>
          </cell>
        </row>
        <row r="164">
          <cell r="A164" t="str">
            <v>BTU</v>
          </cell>
        </row>
        <row r="165">
          <cell r="A165" t="str">
            <v>BTV</v>
          </cell>
        </row>
        <row r="166">
          <cell r="A166" t="str">
            <v>BUA</v>
          </cell>
        </row>
        <row r="167">
          <cell r="A167" t="str">
            <v>BUM</v>
          </cell>
        </row>
        <row r="168">
          <cell r="A168" t="str">
            <v>BUR</v>
          </cell>
        </row>
        <row r="169">
          <cell r="A169" t="str">
            <v>BUT</v>
          </cell>
        </row>
        <row r="170">
          <cell r="A170" t="str">
            <v>BUX</v>
          </cell>
        </row>
        <row r="171">
          <cell r="A171" t="str">
            <v>BVC</v>
          </cell>
        </row>
        <row r="172">
          <cell r="A172" t="str">
            <v>BVV</v>
          </cell>
        </row>
        <row r="173">
          <cell r="A173" t="str">
            <v>BXD</v>
          </cell>
        </row>
        <row r="174">
          <cell r="A174" t="str">
            <v>BYP</v>
          </cell>
        </row>
        <row r="175">
          <cell r="A175" t="str">
            <v>BYQ</v>
          </cell>
        </row>
        <row r="176">
          <cell r="A176" t="str">
            <v>BYS</v>
          </cell>
        </row>
        <row r="177">
          <cell r="A177" t="str">
            <v>BZX</v>
          </cell>
        </row>
        <row r="178">
          <cell r="A178" t="str">
            <v>CAA</v>
          </cell>
        </row>
        <row r="179">
          <cell r="A179" t="str">
            <v>CAB</v>
          </cell>
        </row>
        <row r="180">
          <cell r="A180" t="str">
            <v>CAJ</v>
          </cell>
        </row>
        <row r="181">
          <cell r="A181" t="str">
            <v>CAP</v>
          </cell>
        </row>
        <row r="182">
          <cell r="A182" t="str">
            <v>CAR</v>
          </cell>
        </row>
        <row r="183">
          <cell r="A183" t="str">
            <v>CAS</v>
          </cell>
        </row>
        <row r="184">
          <cell r="A184" t="str">
            <v>CAT</v>
          </cell>
        </row>
        <row r="185">
          <cell r="A185" t="str">
            <v>CAX</v>
          </cell>
        </row>
        <row r="186">
          <cell r="A186" t="str">
            <v>CBC</v>
          </cell>
        </row>
        <row r="187">
          <cell r="A187" t="str">
            <v>CBG</v>
          </cell>
        </row>
        <row r="188">
          <cell r="A188" t="str">
            <v>CBM</v>
          </cell>
        </row>
        <row r="189">
          <cell r="A189" t="str">
            <v>CBO</v>
          </cell>
        </row>
        <row r="190">
          <cell r="A190" t="str">
            <v>CBR</v>
          </cell>
        </row>
        <row r="191">
          <cell r="A191" t="str">
            <v>CCP</v>
          </cell>
        </row>
        <row r="192">
          <cell r="A192" t="str">
            <v>CCT</v>
          </cell>
        </row>
        <row r="193">
          <cell r="A193" t="str">
            <v>CDN</v>
          </cell>
        </row>
        <row r="194">
          <cell r="A194" t="str">
            <v>CDX</v>
          </cell>
        </row>
        <row r="195">
          <cell r="A195" t="str">
            <v>CDZ</v>
          </cell>
        </row>
        <row r="196">
          <cell r="A196" t="str">
            <v>CEK</v>
          </cell>
        </row>
        <row r="197">
          <cell r="A197" t="str">
            <v>CEM</v>
          </cell>
        </row>
        <row r="198">
          <cell r="A198" t="str">
            <v>CEN</v>
          </cell>
        </row>
        <row r="199">
          <cell r="A199" t="str">
            <v>CEO</v>
          </cell>
        </row>
        <row r="200">
          <cell r="A200" t="str">
            <v>CEP</v>
          </cell>
        </row>
        <row r="201">
          <cell r="A201" t="str">
            <v>CET</v>
          </cell>
        </row>
        <row r="202">
          <cell r="A202" t="str">
            <v>CFB</v>
          </cell>
        </row>
        <row r="203">
          <cell r="A203" t="str">
            <v>CFW</v>
          </cell>
        </row>
        <row r="204">
          <cell r="A204" t="str">
            <v>CGO</v>
          </cell>
        </row>
        <row r="205">
          <cell r="A205" t="str">
            <v>CGX</v>
          </cell>
        </row>
        <row r="206">
          <cell r="A206" t="str">
            <v>CGZ</v>
          </cell>
        </row>
        <row r="207">
          <cell r="A207" t="str">
            <v>CHR</v>
          </cell>
        </row>
        <row r="208">
          <cell r="A208" t="str">
            <v>CHU</v>
          </cell>
        </row>
        <row r="209">
          <cell r="A209" t="str">
            <v>CIA</v>
          </cell>
        </row>
        <row r="210">
          <cell r="A210" t="str">
            <v>CIJ</v>
          </cell>
        </row>
        <row r="211">
          <cell r="A211" t="str">
            <v>CIL</v>
          </cell>
        </row>
        <row r="212">
          <cell r="A212" t="str">
            <v>CIN</v>
          </cell>
        </row>
        <row r="213">
          <cell r="A213" t="str">
            <v>CIQ</v>
          </cell>
        </row>
        <row r="214">
          <cell r="A214" t="str">
            <v>CIW</v>
          </cell>
        </row>
        <row r="215">
          <cell r="A215" t="str">
            <v>CKA</v>
          </cell>
        </row>
        <row r="216">
          <cell r="A216" t="str">
            <v>CKH</v>
          </cell>
        </row>
        <row r="217">
          <cell r="A217" t="str">
            <v>CKP</v>
          </cell>
        </row>
        <row r="218">
          <cell r="A218" t="str">
            <v>CKW</v>
          </cell>
        </row>
        <row r="219">
          <cell r="A219" t="str">
            <v>CLB</v>
          </cell>
        </row>
        <row r="220">
          <cell r="A220" t="str">
            <v>CLE</v>
          </cell>
        </row>
        <row r="221">
          <cell r="A221" t="str">
            <v>CLH</v>
          </cell>
        </row>
        <row r="222">
          <cell r="A222" t="str">
            <v>CLJ</v>
          </cell>
        </row>
        <row r="223">
          <cell r="A223" t="str">
            <v>CLP</v>
          </cell>
        </row>
        <row r="224">
          <cell r="A224" t="str">
            <v>CLQ</v>
          </cell>
        </row>
        <row r="225">
          <cell r="A225" t="str">
            <v>CLS</v>
          </cell>
        </row>
        <row r="226">
          <cell r="A226" t="str">
            <v>CLU</v>
          </cell>
        </row>
        <row r="227">
          <cell r="A227" t="str">
            <v>CLV</v>
          </cell>
        </row>
        <row r="228">
          <cell r="A228" t="str">
            <v>CLX</v>
          </cell>
        </row>
        <row r="229">
          <cell r="A229" t="str">
            <v>CMK</v>
          </cell>
        </row>
        <row r="230">
          <cell r="A230" t="str">
            <v>CMM</v>
          </cell>
        </row>
        <row r="231">
          <cell r="A231" t="str">
            <v>CMO</v>
          </cell>
        </row>
        <row r="232">
          <cell r="A232" t="str">
            <v>CMY</v>
          </cell>
        </row>
        <row r="233">
          <cell r="A233" t="str">
            <v>CNK</v>
          </cell>
        </row>
        <row r="234">
          <cell r="A234" t="str">
            <v>CNZ</v>
          </cell>
        </row>
        <row r="235">
          <cell r="A235" t="str">
            <v>COB</v>
          </cell>
        </row>
        <row r="236">
          <cell r="A236" t="str">
            <v>COC</v>
          </cell>
        </row>
        <row r="237">
          <cell r="A237" t="str">
            <v>COD</v>
          </cell>
        </row>
        <row r="238">
          <cell r="A238" t="str">
            <v>COE</v>
          </cell>
        </row>
        <row r="239">
          <cell r="A239" t="str">
            <v>COH</v>
          </cell>
        </row>
        <row r="240">
          <cell r="A240" t="str">
            <v>COL</v>
          </cell>
        </row>
        <row r="241">
          <cell r="A241" t="str">
            <v>COU</v>
          </cell>
        </row>
        <row r="242">
          <cell r="A242" t="str">
            <v>COW</v>
          </cell>
        </row>
        <row r="243">
          <cell r="A243" t="str">
            <v>COX</v>
          </cell>
        </row>
        <row r="244">
          <cell r="A244" t="str">
            <v>COZ</v>
          </cell>
        </row>
        <row r="245">
          <cell r="A245" t="str">
            <v>CPL</v>
          </cell>
        </row>
        <row r="246">
          <cell r="A246" t="str">
            <v>CPR</v>
          </cell>
        </row>
        <row r="247">
          <cell r="A247" t="str">
            <v>CPU</v>
          </cell>
        </row>
        <row r="248">
          <cell r="A248" t="str">
            <v>CPW</v>
          </cell>
        </row>
        <row r="249">
          <cell r="A249" t="str">
            <v>CQL</v>
          </cell>
        </row>
        <row r="250">
          <cell r="A250" t="str">
            <v>CQV</v>
          </cell>
        </row>
        <row r="251">
          <cell r="A251" t="str">
            <v>CRA</v>
          </cell>
        </row>
        <row r="252">
          <cell r="A252" t="str">
            <v>CRB</v>
          </cell>
        </row>
        <row r="253">
          <cell r="A253" t="str">
            <v>CRE</v>
          </cell>
        </row>
        <row r="254">
          <cell r="A254" t="str">
            <v>CRG</v>
          </cell>
        </row>
        <row r="255">
          <cell r="A255" t="str">
            <v>CRQ</v>
          </cell>
        </row>
        <row r="256">
          <cell r="A256" t="str">
            <v>CRR</v>
          </cell>
        </row>
        <row r="257">
          <cell r="A257" t="str">
            <v>CRS</v>
          </cell>
        </row>
        <row r="258">
          <cell r="A258" t="str">
            <v>CRU</v>
          </cell>
        </row>
        <row r="259">
          <cell r="A259" t="str">
            <v>CRW</v>
          </cell>
        </row>
        <row r="260">
          <cell r="A260" t="str">
            <v>CSH</v>
          </cell>
        </row>
        <row r="261">
          <cell r="A261" t="str">
            <v>CSU</v>
          </cell>
        </row>
        <row r="262">
          <cell r="A262" t="str">
            <v>CTB</v>
          </cell>
        </row>
        <row r="263">
          <cell r="A263" t="str">
            <v>CTC</v>
          </cell>
        </row>
        <row r="264">
          <cell r="A264" t="str">
            <v>CTG</v>
          </cell>
        </row>
        <row r="265">
          <cell r="A265" t="str">
            <v>CTL</v>
          </cell>
        </row>
        <row r="266">
          <cell r="A266" t="str">
            <v>CTQ</v>
          </cell>
        </row>
        <row r="267">
          <cell r="A267" t="str">
            <v>CTS</v>
          </cell>
        </row>
        <row r="268">
          <cell r="A268" t="str">
            <v>CTZ</v>
          </cell>
        </row>
        <row r="269">
          <cell r="A269" t="str">
            <v>CUD</v>
          </cell>
        </row>
        <row r="270">
          <cell r="A270" t="str">
            <v>CUS</v>
          </cell>
        </row>
        <row r="271">
          <cell r="A271" t="str">
            <v>CUT</v>
          </cell>
        </row>
        <row r="272">
          <cell r="A272" t="str">
            <v>CUX</v>
          </cell>
        </row>
        <row r="273">
          <cell r="A273" t="str">
            <v>CVJ</v>
          </cell>
        </row>
        <row r="274">
          <cell r="A274" t="str">
            <v>CVN</v>
          </cell>
        </row>
        <row r="275">
          <cell r="A275" t="str">
            <v>CVP</v>
          </cell>
        </row>
        <row r="276">
          <cell r="A276" t="str">
            <v>CWZ</v>
          </cell>
        </row>
        <row r="277">
          <cell r="A277" t="str">
            <v>CXF</v>
          </cell>
        </row>
        <row r="278">
          <cell r="A278" t="str">
            <v>CXL</v>
          </cell>
        </row>
        <row r="279">
          <cell r="A279" t="str">
            <v>CYA</v>
          </cell>
        </row>
        <row r="280">
          <cell r="A280" t="str">
            <v>CYH</v>
          </cell>
        </row>
        <row r="281">
          <cell r="A281" t="str">
            <v>CYO</v>
          </cell>
        </row>
        <row r="282">
          <cell r="A282" t="str">
            <v>CYP</v>
          </cell>
        </row>
        <row r="283">
          <cell r="A283" t="str">
            <v>CYY</v>
          </cell>
        </row>
        <row r="284">
          <cell r="A284" t="str">
            <v>CYZ</v>
          </cell>
        </row>
        <row r="285">
          <cell r="A285" t="str">
            <v>DAB</v>
          </cell>
        </row>
        <row r="286">
          <cell r="A286" t="str">
            <v>DCA</v>
          </cell>
        </row>
        <row r="287">
          <cell r="A287" t="str">
            <v>DCP</v>
          </cell>
        </row>
        <row r="288">
          <cell r="A288" t="str">
            <v>DCX</v>
          </cell>
        </row>
        <row r="289">
          <cell r="A289" t="str">
            <v>DEA</v>
          </cell>
        </row>
        <row r="290">
          <cell r="A290" t="str">
            <v>DEC</v>
          </cell>
        </row>
        <row r="291">
          <cell r="A291" t="str">
            <v>DEL</v>
          </cell>
        </row>
        <row r="292">
          <cell r="A292" t="str">
            <v>DEM</v>
          </cell>
        </row>
        <row r="293">
          <cell r="A293" t="str">
            <v>DEN</v>
          </cell>
        </row>
        <row r="294">
          <cell r="A294" t="str">
            <v>DEP</v>
          </cell>
        </row>
        <row r="295">
          <cell r="A295" t="str">
            <v>DEQ</v>
          </cell>
        </row>
        <row r="296">
          <cell r="A296" t="str">
            <v>DEX</v>
          </cell>
        </row>
        <row r="297">
          <cell r="A297" t="str">
            <v>DGA</v>
          </cell>
        </row>
        <row r="298">
          <cell r="A298" t="str">
            <v>DGH</v>
          </cell>
        </row>
        <row r="299">
          <cell r="A299" t="str">
            <v>DGS</v>
          </cell>
        </row>
        <row r="300">
          <cell r="A300" t="str">
            <v>DGX</v>
          </cell>
        </row>
        <row r="301">
          <cell r="A301" t="str">
            <v>DGZ</v>
          </cell>
        </row>
        <row r="302">
          <cell r="A302" t="str">
            <v>DHZ</v>
          </cell>
        </row>
        <row r="303">
          <cell r="A303" t="str">
            <v>DIA</v>
          </cell>
        </row>
        <row r="304">
          <cell r="A304" t="str">
            <v>DIN</v>
          </cell>
        </row>
        <row r="305">
          <cell r="A305" t="str">
            <v>DLT</v>
          </cell>
        </row>
        <row r="306">
          <cell r="A306" t="str">
            <v>DOL</v>
          </cell>
        </row>
        <row r="307">
          <cell r="A307" t="str">
            <v>DON</v>
          </cell>
        </row>
        <row r="308">
          <cell r="A308" t="str">
            <v>DOP</v>
          </cell>
        </row>
        <row r="309">
          <cell r="A309" t="str">
            <v>DOR</v>
          </cell>
        </row>
        <row r="310">
          <cell r="A310" t="str">
            <v>DPB</v>
          </cell>
        </row>
        <row r="311">
          <cell r="A311" t="str">
            <v>DPD</v>
          </cell>
        </row>
        <row r="312">
          <cell r="A312" t="str">
            <v>DPE</v>
          </cell>
        </row>
        <row r="313">
          <cell r="A313" t="str">
            <v>DPF</v>
          </cell>
        </row>
        <row r="314">
          <cell r="A314" t="str">
            <v>DPO</v>
          </cell>
        </row>
        <row r="315">
          <cell r="A315" t="str">
            <v>DPP</v>
          </cell>
        </row>
        <row r="316">
          <cell r="A316" t="str">
            <v>DPS</v>
          </cell>
        </row>
        <row r="317">
          <cell r="A317" t="str">
            <v>DPT</v>
          </cell>
        </row>
        <row r="318">
          <cell r="A318" t="str">
            <v>DPU</v>
          </cell>
        </row>
        <row r="319">
          <cell r="A319" t="str">
            <v>DPX</v>
          </cell>
        </row>
        <row r="320">
          <cell r="A320" t="str">
            <v>DRS</v>
          </cell>
        </row>
        <row r="321">
          <cell r="A321" t="str">
            <v>DSX</v>
          </cell>
        </row>
        <row r="322">
          <cell r="A322" t="str">
            <v>DUS</v>
          </cell>
        </row>
        <row r="323">
          <cell r="A323" t="str">
            <v>DUU</v>
          </cell>
        </row>
        <row r="324">
          <cell r="A324" t="str">
            <v>DXL</v>
          </cell>
        </row>
        <row r="325">
          <cell r="A325" t="str">
            <v>DYL</v>
          </cell>
        </row>
        <row r="326">
          <cell r="A326" t="str">
            <v>EAG</v>
          </cell>
        </row>
        <row r="327">
          <cell r="A327" t="str">
            <v>ECE</v>
          </cell>
        </row>
        <row r="328">
          <cell r="A328" t="str">
            <v>ECH</v>
          </cell>
        </row>
        <row r="329">
          <cell r="A329" t="str">
            <v>ECR</v>
          </cell>
        </row>
        <row r="330">
          <cell r="A330" t="str">
            <v>EDH</v>
          </cell>
        </row>
        <row r="331">
          <cell r="A331" t="str">
            <v>EDT</v>
          </cell>
        </row>
        <row r="332">
          <cell r="A332" t="str">
            <v>EEO</v>
          </cell>
        </row>
        <row r="333">
          <cell r="A333" t="str">
            <v>EFJ</v>
          </cell>
        </row>
        <row r="334">
          <cell r="A334" t="str">
            <v>EGD</v>
          </cell>
        </row>
        <row r="335">
          <cell r="A335" t="str">
            <v>EHI</v>
          </cell>
        </row>
        <row r="336">
          <cell r="A336" t="str">
            <v>EIK</v>
          </cell>
        </row>
        <row r="337">
          <cell r="A337" t="str">
            <v>EJE</v>
          </cell>
        </row>
        <row r="338">
          <cell r="A338" t="str">
            <v>ELE</v>
          </cell>
        </row>
        <row r="339">
          <cell r="A339" t="str">
            <v>ELP</v>
          </cell>
        </row>
        <row r="340">
          <cell r="A340" t="str">
            <v>ELR</v>
          </cell>
        </row>
        <row r="341">
          <cell r="A341" t="str">
            <v>ELX</v>
          </cell>
        </row>
        <row r="342">
          <cell r="A342" t="str">
            <v>ELZ</v>
          </cell>
        </row>
        <row r="343">
          <cell r="A343" t="str">
            <v>EMM</v>
          </cell>
        </row>
        <row r="344">
          <cell r="A344" t="str">
            <v>ENC</v>
          </cell>
        </row>
        <row r="345">
          <cell r="A345" t="str">
            <v>ENQ</v>
          </cell>
        </row>
        <row r="346">
          <cell r="A346" t="str">
            <v>ENX</v>
          </cell>
        </row>
        <row r="347">
          <cell r="A347" t="str">
            <v>EOG</v>
          </cell>
        </row>
        <row r="348">
          <cell r="A348" t="str">
            <v>EOI</v>
          </cell>
        </row>
        <row r="349">
          <cell r="A349" t="str">
            <v>EPI</v>
          </cell>
        </row>
        <row r="350">
          <cell r="A350" t="str">
            <v>EPK</v>
          </cell>
        </row>
        <row r="351">
          <cell r="A351" t="str">
            <v>EQE</v>
          </cell>
        </row>
        <row r="352">
          <cell r="A352" t="str">
            <v>EQI</v>
          </cell>
        </row>
        <row r="353">
          <cell r="A353" t="str">
            <v>ERL</v>
          </cell>
        </row>
        <row r="354">
          <cell r="A354" t="str">
            <v>ERO</v>
          </cell>
        </row>
        <row r="355">
          <cell r="A355" t="str">
            <v>ERS</v>
          </cell>
        </row>
        <row r="356">
          <cell r="A356" t="str">
            <v>ETP</v>
          </cell>
        </row>
        <row r="357">
          <cell r="A357" t="str">
            <v>ETR</v>
          </cell>
        </row>
        <row r="358">
          <cell r="A358" t="str">
            <v>ETX</v>
          </cell>
        </row>
        <row r="359">
          <cell r="A359" t="str">
            <v>EUJ</v>
          </cell>
        </row>
        <row r="360">
          <cell r="A360" t="str">
            <v>EUN</v>
          </cell>
        </row>
        <row r="361">
          <cell r="A361" t="str">
            <v>EUQ</v>
          </cell>
        </row>
        <row r="362">
          <cell r="A362" t="str">
            <v>EUR</v>
          </cell>
        </row>
        <row r="363">
          <cell r="A363" t="str">
            <v>EVO</v>
          </cell>
        </row>
        <row r="364">
          <cell r="A364" t="str">
            <v>EZS</v>
          </cell>
        </row>
        <row r="365">
          <cell r="A365" t="str">
            <v>FAL</v>
          </cell>
        </row>
        <row r="366">
          <cell r="A366" t="str">
            <v>FAM</v>
          </cell>
        </row>
        <row r="367">
          <cell r="A367" t="str">
            <v>FAV</v>
          </cell>
        </row>
        <row r="368">
          <cell r="A368" t="str">
            <v>FBM</v>
          </cell>
        </row>
        <row r="369">
          <cell r="A369" t="str">
            <v>FBR</v>
          </cell>
        </row>
        <row r="370">
          <cell r="A370" t="str">
            <v>FBU</v>
          </cell>
        </row>
        <row r="371">
          <cell r="A371" t="str">
            <v>FCC</v>
          </cell>
        </row>
        <row r="372">
          <cell r="A372" t="str">
            <v>FCG</v>
          </cell>
        </row>
        <row r="373">
          <cell r="A373" t="str">
            <v>FCP</v>
          </cell>
        </row>
        <row r="374">
          <cell r="A374" t="str">
            <v>FCY</v>
          </cell>
        </row>
        <row r="375">
          <cell r="A375" t="str">
            <v>FGN</v>
          </cell>
        </row>
        <row r="376">
          <cell r="A376" t="str">
            <v>FGU</v>
          </cell>
        </row>
        <row r="377">
          <cell r="A377" t="str">
            <v>FID</v>
          </cell>
        </row>
        <row r="378">
          <cell r="A378" t="str">
            <v>FIE</v>
          </cell>
        </row>
        <row r="379">
          <cell r="A379" t="str">
            <v>FIM</v>
          </cell>
        </row>
        <row r="380">
          <cell r="A380" t="str">
            <v>FIN</v>
          </cell>
        </row>
        <row r="381">
          <cell r="A381" t="str">
            <v>FLE</v>
          </cell>
        </row>
        <row r="382">
          <cell r="A382" t="str">
            <v>FLW</v>
          </cell>
        </row>
        <row r="383">
          <cell r="A383" t="str">
            <v>FLX</v>
          </cell>
        </row>
        <row r="384">
          <cell r="A384" t="str">
            <v>FLY</v>
          </cell>
        </row>
        <row r="385">
          <cell r="A385" t="str">
            <v>FMS</v>
          </cell>
        </row>
        <row r="386">
          <cell r="A386" t="str">
            <v>FOR</v>
          </cell>
        </row>
        <row r="387">
          <cell r="A387" t="str">
            <v>FOX</v>
          </cell>
        </row>
        <row r="388">
          <cell r="A388" t="str">
            <v>FPE</v>
          </cell>
        </row>
        <row r="389">
          <cell r="A389" t="str">
            <v>FPI</v>
          </cell>
        </row>
        <row r="390">
          <cell r="A390" t="str">
            <v>FPP</v>
          </cell>
        </row>
        <row r="391">
          <cell r="A391" t="str">
            <v>FRF</v>
          </cell>
        </row>
        <row r="392">
          <cell r="A392" t="str">
            <v>FRI</v>
          </cell>
        </row>
        <row r="393">
          <cell r="A393" t="str">
            <v>FRL</v>
          </cell>
        </row>
        <row r="394">
          <cell r="A394" t="str">
            <v>FRN</v>
          </cell>
        </row>
        <row r="395">
          <cell r="A395" t="str">
            <v>FRO</v>
          </cell>
        </row>
        <row r="396">
          <cell r="A396" t="str">
            <v>FRX</v>
          </cell>
        </row>
        <row r="397">
          <cell r="A397" t="str">
            <v>FRZ</v>
          </cell>
        </row>
        <row r="398">
          <cell r="A398" t="str">
            <v>FSC</v>
          </cell>
        </row>
        <row r="399">
          <cell r="A399" t="str">
            <v>FTE</v>
          </cell>
        </row>
        <row r="400">
          <cell r="A400" t="str">
            <v>FUV</v>
          </cell>
        </row>
        <row r="401">
          <cell r="A401" t="str">
            <v>FVE</v>
          </cell>
        </row>
        <row r="402">
          <cell r="A402" t="str">
            <v>GAD</v>
          </cell>
        </row>
        <row r="403">
          <cell r="A403" t="str">
            <v>GAG</v>
          </cell>
        </row>
        <row r="404">
          <cell r="A404" t="str">
            <v>GAM</v>
          </cell>
        </row>
        <row r="405">
          <cell r="A405" t="str">
            <v>GAR</v>
          </cell>
        </row>
        <row r="406">
          <cell r="A406" t="str">
            <v>GAS</v>
          </cell>
        </row>
        <row r="407">
          <cell r="A407" t="str">
            <v>GAU</v>
          </cell>
        </row>
        <row r="408">
          <cell r="A408" t="str">
            <v>GBC</v>
          </cell>
        </row>
        <row r="409">
          <cell r="A409" t="str">
            <v>GBF</v>
          </cell>
        </row>
        <row r="410">
          <cell r="A410" t="str">
            <v>GBN</v>
          </cell>
        </row>
        <row r="411">
          <cell r="A411" t="str">
            <v>GBR</v>
          </cell>
        </row>
        <row r="412">
          <cell r="A412" t="str">
            <v>GCR</v>
          </cell>
        </row>
        <row r="413">
          <cell r="A413" t="str">
            <v>GCS</v>
          </cell>
        </row>
        <row r="414">
          <cell r="A414" t="str">
            <v>GDB</v>
          </cell>
        </row>
        <row r="415">
          <cell r="A415" t="str">
            <v>GDE</v>
          </cell>
        </row>
        <row r="416">
          <cell r="A416" t="str">
            <v>GDG</v>
          </cell>
        </row>
        <row r="417">
          <cell r="A417" t="str">
            <v>GDL</v>
          </cell>
        </row>
        <row r="418">
          <cell r="A418" t="str">
            <v>GDT</v>
          </cell>
        </row>
        <row r="419">
          <cell r="A419" t="str">
            <v>GEL</v>
          </cell>
        </row>
        <row r="420">
          <cell r="A420" t="str">
            <v>GEP</v>
          </cell>
        </row>
        <row r="421">
          <cell r="A421" t="str">
            <v>GEQ</v>
          </cell>
        </row>
        <row r="422">
          <cell r="A422" t="str">
            <v>GER</v>
          </cell>
        </row>
        <row r="423">
          <cell r="A423" t="str">
            <v>GES</v>
          </cell>
        </row>
        <row r="424">
          <cell r="A424" t="str">
            <v>GEY</v>
          </cell>
        </row>
        <row r="425">
          <cell r="A425" t="str">
            <v>GFB</v>
          </cell>
        </row>
        <row r="426">
          <cell r="A426" t="str">
            <v>GGD</v>
          </cell>
        </row>
        <row r="427">
          <cell r="A427" t="str">
            <v>GGR</v>
          </cell>
        </row>
        <row r="428">
          <cell r="A428" t="str">
            <v>GGU</v>
          </cell>
        </row>
        <row r="429">
          <cell r="A429" t="str">
            <v>GGY</v>
          </cell>
        </row>
        <row r="430">
          <cell r="A430" t="str">
            <v>GHE</v>
          </cell>
        </row>
        <row r="431">
          <cell r="A431" t="str">
            <v>GHL</v>
          </cell>
        </row>
        <row r="432">
          <cell r="A432" t="str">
            <v>GKL</v>
          </cell>
        </row>
        <row r="433">
          <cell r="A433" t="str">
            <v>GLG</v>
          </cell>
        </row>
        <row r="434">
          <cell r="A434" t="str">
            <v>GLI</v>
          </cell>
        </row>
        <row r="435">
          <cell r="A435" t="str">
            <v>GLP</v>
          </cell>
        </row>
        <row r="436">
          <cell r="A436" t="str">
            <v>GLR</v>
          </cell>
        </row>
        <row r="437">
          <cell r="A437" t="str">
            <v>GMF</v>
          </cell>
        </row>
        <row r="438">
          <cell r="A438" t="str">
            <v>GMG</v>
          </cell>
        </row>
        <row r="439">
          <cell r="A439" t="str">
            <v>GNC</v>
          </cell>
        </row>
        <row r="440">
          <cell r="A440" t="str">
            <v>GOA</v>
          </cell>
        </row>
        <row r="441">
          <cell r="A441" t="str">
            <v>GOB</v>
          </cell>
        </row>
        <row r="442">
          <cell r="A442" t="str">
            <v>GOF</v>
          </cell>
        </row>
        <row r="443">
          <cell r="A443" t="str">
            <v>GOG</v>
          </cell>
        </row>
        <row r="444">
          <cell r="A444" t="str">
            <v>GON</v>
          </cell>
        </row>
        <row r="445">
          <cell r="A445" t="str">
            <v>GOO</v>
          </cell>
        </row>
        <row r="446">
          <cell r="A446" t="str">
            <v>GPA</v>
          </cell>
        </row>
        <row r="447">
          <cell r="A447" t="str">
            <v>GPB</v>
          </cell>
        </row>
        <row r="448">
          <cell r="A448" t="str">
            <v>GPC</v>
          </cell>
        </row>
        <row r="449">
          <cell r="A449" t="str">
            <v>GPD</v>
          </cell>
        </row>
        <row r="450">
          <cell r="A450" t="str">
            <v>GPT</v>
          </cell>
        </row>
        <row r="451">
          <cell r="A451" t="str">
            <v>GPW</v>
          </cell>
        </row>
        <row r="452">
          <cell r="A452" t="str">
            <v>GPX</v>
          </cell>
        </row>
        <row r="453">
          <cell r="A453" t="str">
            <v>GRA</v>
          </cell>
        </row>
        <row r="454">
          <cell r="A454" t="str">
            <v>GRB</v>
          </cell>
        </row>
        <row r="455">
          <cell r="A455" t="str">
            <v>GRC</v>
          </cell>
        </row>
        <row r="456">
          <cell r="A456" t="str">
            <v>GRO</v>
          </cell>
        </row>
        <row r="457">
          <cell r="A457" t="str">
            <v>GRV</v>
          </cell>
        </row>
        <row r="458">
          <cell r="A458" t="str">
            <v>GRX</v>
          </cell>
        </row>
        <row r="459">
          <cell r="A459" t="str">
            <v>GSD</v>
          </cell>
        </row>
        <row r="460">
          <cell r="A460" t="str">
            <v>GSK</v>
          </cell>
        </row>
        <row r="461">
          <cell r="A461" t="str">
            <v>GSL</v>
          </cell>
        </row>
        <row r="462">
          <cell r="A462" t="str">
            <v>GSM</v>
          </cell>
        </row>
        <row r="463">
          <cell r="A463" t="str">
            <v>GSQ</v>
          </cell>
        </row>
        <row r="464">
          <cell r="A464" t="str">
            <v>GSS</v>
          </cell>
        </row>
        <row r="465">
          <cell r="A465" t="str">
            <v>GSY</v>
          </cell>
        </row>
        <row r="466">
          <cell r="A466" t="str">
            <v>GTA</v>
          </cell>
        </row>
        <row r="467">
          <cell r="A467" t="str">
            <v>GUG</v>
          </cell>
        </row>
        <row r="468">
          <cell r="A468" t="str">
            <v>GUI</v>
          </cell>
        </row>
        <row r="469">
          <cell r="A469" t="str">
            <v>GUM</v>
          </cell>
        </row>
        <row r="470">
          <cell r="A470" t="str">
            <v>GUN</v>
          </cell>
        </row>
        <row r="471">
          <cell r="A471" t="str">
            <v>GUP</v>
          </cell>
        </row>
        <row r="472">
          <cell r="A472" t="str">
            <v>GUQ</v>
          </cell>
        </row>
        <row r="473">
          <cell r="A473" t="str">
            <v>GUR</v>
          </cell>
        </row>
        <row r="474">
          <cell r="A474" t="str">
            <v>GUU</v>
          </cell>
        </row>
        <row r="475">
          <cell r="A475" t="str">
            <v>GUX</v>
          </cell>
        </row>
        <row r="476">
          <cell r="A476" t="str">
            <v>GUY</v>
          </cell>
        </row>
        <row r="477">
          <cell r="A477" t="str">
            <v>GUZ</v>
          </cell>
        </row>
        <row r="478">
          <cell r="A478" t="str">
            <v>HAD</v>
          </cell>
        </row>
        <row r="479">
          <cell r="A479" t="str">
            <v>HAL</v>
          </cell>
        </row>
        <row r="480">
          <cell r="A480" t="str">
            <v>HCR</v>
          </cell>
        </row>
        <row r="481">
          <cell r="A481" t="str">
            <v>HDR</v>
          </cell>
        </row>
        <row r="482">
          <cell r="A482" t="str">
            <v>HDV</v>
          </cell>
        </row>
        <row r="483">
          <cell r="A483" t="str">
            <v>HEP</v>
          </cell>
        </row>
        <row r="484">
          <cell r="A484" t="str">
            <v>HER</v>
          </cell>
        </row>
        <row r="485">
          <cell r="A485" t="str">
            <v>HHV</v>
          </cell>
        </row>
        <row r="486">
          <cell r="A486" t="str">
            <v>HIB</v>
          </cell>
        </row>
        <row r="487">
          <cell r="A487" t="str">
            <v>HIE</v>
          </cell>
        </row>
        <row r="488">
          <cell r="A488" t="str">
            <v>HIH</v>
          </cell>
        </row>
        <row r="489">
          <cell r="A489" t="str">
            <v>HKB</v>
          </cell>
        </row>
        <row r="490">
          <cell r="A490" t="str">
            <v>HKE</v>
          </cell>
        </row>
        <row r="491">
          <cell r="A491" t="str">
            <v>HKK</v>
          </cell>
        </row>
        <row r="492">
          <cell r="A492" t="str">
            <v>HKM</v>
          </cell>
        </row>
        <row r="493">
          <cell r="A493" t="str">
            <v>HKN</v>
          </cell>
        </row>
        <row r="494">
          <cell r="A494" t="str">
            <v>HKP</v>
          </cell>
        </row>
        <row r="495">
          <cell r="A495" t="str">
            <v>HKR</v>
          </cell>
        </row>
        <row r="496">
          <cell r="A496" t="str">
            <v>HKS</v>
          </cell>
        </row>
        <row r="497">
          <cell r="A497" t="str">
            <v>HKW</v>
          </cell>
        </row>
        <row r="498">
          <cell r="A498" t="str">
            <v>HKX</v>
          </cell>
        </row>
        <row r="499">
          <cell r="A499" t="str">
            <v>HLT</v>
          </cell>
        </row>
        <row r="500">
          <cell r="A500" t="str">
            <v>HLZ</v>
          </cell>
        </row>
        <row r="501">
          <cell r="A501" t="str">
            <v>HMM</v>
          </cell>
        </row>
        <row r="502">
          <cell r="A502" t="str">
            <v>HMY</v>
          </cell>
        </row>
        <row r="503">
          <cell r="A503" t="str">
            <v>HMZ</v>
          </cell>
        </row>
        <row r="504">
          <cell r="A504" t="str">
            <v>HNG</v>
          </cell>
        </row>
        <row r="505">
          <cell r="A505" t="str">
            <v>HNQ</v>
          </cell>
        </row>
        <row r="506">
          <cell r="A506" t="str">
            <v>HOL</v>
          </cell>
        </row>
        <row r="507">
          <cell r="A507" t="str">
            <v>HOM</v>
          </cell>
        </row>
        <row r="508">
          <cell r="A508" t="str">
            <v>HOU</v>
          </cell>
        </row>
        <row r="509">
          <cell r="A509" t="str">
            <v>HPH</v>
          </cell>
        </row>
        <row r="510">
          <cell r="A510" t="str">
            <v>HPL</v>
          </cell>
        </row>
        <row r="511">
          <cell r="A511" t="str">
            <v>HPR</v>
          </cell>
        </row>
        <row r="512">
          <cell r="A512" t="str">
            <v>HTU</v>
          </cell>
        </row>
        <row r="513">
          <cell r="A513" t="str">
            <v>HWB</v>
          </cell>
        </row>
        <row r="514">
          <cell r="A514" t="str">
            <v>HXC</v>
          </cell>
        </row>
        <row r="515">
          <cell r="A515" t="str">
            <v>HXN</v>
          </cell>
        </row>
        <row r="516">
          <cell r="A516" t="str">
            <v>HXT</v>
          </cell>
        </row>
        <row r="517">
          <cell r="A517" t="str">
            <v>HYB</v>
          </cell>
        </row>
        <row r="518">
          <cell r="A518" t="str">
            <v>HYD</v>
          </cell>
        </row>
        <row r="519">
          <cell r="A519" t="str">
            <v>HYS</v>
          </cell>
        </row>
        <row r="520">
          <cell r="A520" t="str">
            <v>HYW</v>
          </cell>
        </row>
        <row r="521">
          <cell r="A521" t="str">
            <v>IAR</v>
          </cell>
        </row>
        <row r="522">
          <cell r="A522" t="str">
            <v>IAX</v>
          </cell>
        </row>
        <row r="523">
          <cell r="A523" t="str">
            <v>IBI</v>
          </cell>
        </row>
        <row r="524">
          <cell r="A524" t="str">
            <v>IDF</v>
          </cell>
        </row>
        <row r="525">
          <cell r="A525" t="str">
            <v>IHO</v>
          </cell>
        </row>
        <row r="526">
          <cell r="A526" t="str">
            <v>ILI</v>
          </cell>
        </row>
        <row r="527">
          <cell r="A527" t="str">
            <v>ILL</v>
          </cell>
        </row>
        <row r="528">
          <cell r="A528" t="str">
            <v>IMS</v>
          </cell>
        </row>
        <row r="529">
          <cell r="A529" t="str">
            <v>INV</v>
          </cell>
        </row>
        <row r="530">
          <cell r="A530" t="str">
            <v>IOD</v>
          </cell>
        </row>
        <row r="531">
          <cell r="A531" t="str">
            <v>ISC</v>
          </cell>
        </row>
        <row r="532">
          <cell r="A532" t="str">
            <v>ITW</v>
          </cell>
        </row>
        <row r="533">
          <cell r="A533" t="str">
            <v>JAA</v>
          </cell>
        </row>
        <row r="534">
          <cell r="A534" t="str">
            <v>JAD</v>
          </cell>
        </row>
        <row r="535">
          <cell r="A535" t="str">
            <v>JAI</v>
          </cell>
        </row>
        <row r="536">
          <cell r="A536" t="str">
            <v>JAT</v>
          </cell>
        </row>
        <row r="537">
          <cell r="A537" t="str">
            <v>JAX</v>
          </cell>
        </row>
        <row r="538">
          <cell r="A538" t="str">
            <v>JCM</v>
          </cell>
        </row>
        <row r="539">
          <cell r="A539" t="str">
            <v>JCN</v>
          </cell>
        </row>
        <row r="540">
          <cell r="A540" t="str">
            <v>JCR</v>
          </cell>
        </row>
        <row r="541">
          <cell r="A541" t="str">
            <v>JCX</v>
          </cell>
        </row>
        <row r="542">
          <cell r="A542" t="str">
            <v>JDP</v>
          </cell>
        </row>
        <row r="543">
          <cell r="A543" t="str">
            <v>JFT</v>
          </cell>
        </row>
        <row r="544">
          <cell r="A544" t="str">
            <v>JFV</v>
          </cell>
        </row>
        <row r="545">
          <cell r="A545" t="str">
            <v>JOD</v>
          </cell>
        </row>
        <row r="546">
          <cell r="A546" t="str">
            <v>JOS</v>
          </cell>
        </row>
        <row r="547">
          <cell r="A547" t="str">
            <v>JRH</v>
          </cell>
        </row>
        <row r="548">
          <cell r="A548" t="str">
            <v>JRS</v>
          </cell>
        </row>
        <row r="549">
          <cell r="A549" t="str">
            <v>JRW</v>
          </cell>
        </row>
        <row r="550">
          <cell r="A550" t="str">
            <v>JUX</v>
          </cell>
        </row>
        <row r="551">
          <cell r="A551" t="str">
            <v>KCB</v>
          </cell>
        </row>
        <row r="552">
          <cell r="A552" t="str">
            <v>KCD</v>
          </cell>
        </row>
        <row r="553">
          <cell r="A553" t="str">
            <v>KCS</v>
          </cell>
        </row>
        <row r="554">
          <cell r="A554" t="str">
            <v>KCT</v>
          </cell>
        </row>
        <row r="555">
          <cell r="A555" t="str">
            <v>KCX</v>
          </cell>
        </row>
        <row r="556">
          <cell r="A556" t="str">
            <v>KCZ</v>
          </cell>
        </row>
        <row r="557">
          <cell r="A557" t="str">
            <v>KDF</v>
          </cell>
        </row>
        <row r="558">
          <cell r="A558" t="str">
            <v>KEF</v>
          </cell>
        </row>
        <row r="559">
          <cell r="A559" t="str">
            <v>KFA</v>
          </cell>
        </row>
        <row r="560">
          <cell r="A560" t="str">
            <v>KGX</v>
          </cell>
        </row>
        <row r="561">
          <cell r="A561" t="str">
            <v>KIM</v>
          </cell>
        </row>
        <row r="562">
          <cell r="A562" t="str">
            <v>KLK</v>
          </cell>
        </row>
        <row r="563">
          <cell r="A563" t="str">
            <v>KRJ</v>
          </cell>
        </row>
        <row r="564">
          <cell r="A564" t="str">
            <v>KTG</v>
          </cell>
        </row>
        <row r="565">
          <cell r="A565" t="str">
            <v>KTT</v>
          </cell>
        </row>
        <row r="566">
          <cell r="A566" t="str">
            <v>KUP</v>
          </cell>
        </row>
        <row r="567">
          <cell r="A567" t="str">
            <v>KYS</v>
          </cell>
        </row>
        <row r="568">
          <cell r="A568" t="str">
            <v>LAG</v>
          </cell>
        </row>
        <row r="569">
          <cell r="A569" t="str">
            <v>LAH</v>
          </cell>
        </row>
        <row r="570">
          <cell r="A570" t="str">
            <v>LAR</v>
          </cell>
        </row>
        <row r="571">
          <cell r="A571" t="str">
            <v>LAS</v>
          </cell>
        </row>
        <row r="572">
          <cell r="A572" t="str">
            <v>LAU</v>
          </cell>
        </row>
        <row r="573">
          <cell r="A573" t="str">
            <v>LAX</v>
          </cell>
        </row>
        <row r="574">
          <cell r="A574" t="str">
            <v>LAZ</v>
          </cell>
        </row>
        <row r="575">
          <cell r="A575" t="str">
            <v>LBE</v>
          </cell>
        </row>
        <row r="576">
          <cell r="A576" t="str">
            <v>LBS</v>
          </cell>
        </row>
        <row r="577">
          <cell r="A577" t="str">
            <v>LCD</v>
          </cell>
        </row>
        <row r="578">
          <cell r="A578" t="str">
            <v>LCG</v>
          </cell>
        </row>
        <row r="579">
          <cell r="A579" t="str">
            <v>LCM</v>
          </cell>
        </row>
        <row r="580">
          <cell r="A580" t="str">
            <v>LCT</v>
          </cell>
        </row>
        <row r="581">
          <cell r="A581" t="str">
            <v>LDA</v>
          </cell>
        </row>
        <row r="582">
          <cell r="A582" t="str">
            <v>LDB</v>
          </cell>
        </row>
        <row r="583">
          <cell r="A583" t="str">
            <v>LDL</v>
          </cell>
        </row>
        <row r="584">
          <cell r="A584" t="str">
            <v>LDS</v>
          </cell>
        </row>
        <row r="585">
          <cell r="A585" t="str">
            <v>LDV</v>
          </cell>
        </row>
        <row r="586">
          <cell r="A586" t="str">
            <v>LEC</v>
          </cell>
        </row>
        <row r="587">
          <cell r="A587" t="str">
            <v>LEE</v>
          </cell>
        </row>
        <row r="588">
          <cell r="A588" t="str">
            <v>LEF</v>
          </cell>
        </row>
        <row r="589">
          <cell r="A589" t="str">
            <v>LEM</v>
          </cell>
        </row>
        <row r="590">
          <cell r="A590" t="str">
            <v>LEP</v>
          </cell>
        </row>
        <row r="591">
          <cell r="A591" t="str">
            <v>LEZ</v>
          </cell>
        </row>
        <row r="592">
          <cell r="A592" t="str">
            <v>LGD</v>
          </cell>
        </row>
        <row r="593">
          <cell r="A593" t="str">
            <v>LGH</v>
          </cell>
        </row>
        <row r="594">
          <cell r="A594" t="str">
            <v>LHA</v>
          </cell>
        </row>
        <row r="595">
          <cell r="A595" t="str">
            <v>LHT</v>
          </cell>
        </row>
        <row r="596">
          <cell r="A596" t="str">
            <v>LIF</v>
          </cell>
        </row>
        <row r="597">
          <cell r="A597" t="str">
            <v>LIL</v>
          </cell>
        </row>
        <row r="598">
          <cell r="A598" t="str">
            <v>LIM</v>
          </cell>
        </row>
        <row r="599">
          <cell r="A599" t="str">
            <v>LIN</v>
          </cell>
        </row>
        <row r="600">
          <cell r="A600" t="str">
            <v>LIO</v>
          </cell>
        </row>
        <row r="601">
          <cell r="A601" t="str">
            <v>LIS</v>
          </cell>
        </row>
        <row r="602">
          <cell r="A602" t="str">
            <v>LIU</v>
          </cell>
        </row>
        <row r="603">
          <cell r="A603" t="str">
            <v>LKW</v>
          </cell>
        </row>
        <row r="604">
          <cell r="A604" t="str">
            <v>LLG</v>
          </cell>
        </row>
        <row r="605">
          <cell r="A605" t="str">
            <v>LLL</v>
          </cell>
        </row>
        <row r="606">
          <cell r="A606" t="str">
            <v>LMA</v>
          </cell>
        </row>
        <row r="607">
          <cell r="A607" t="str">
            <v>LME</v>
          </cell>
        </row>
        <row r="608">
          <cell r="A608" t="str">
            <v>LMJ</v>
          </cell>
        </row>
        <row r="609">
          <cell r="A609" t="str">
            <v>LMO</v>
          </cell>
        </row>
        <row r="610">
          <cell r="A610" t="str">
            <v>LMZ</v>
          </cell>
        </row>
        <row r="611">
          <cell r="A611" t="str">
            <v>LNF</v>
          </cell>
        </row>
        <row r="612">
          <cell r="A612" t="str">
            <v>LNS</v>
          </cell>
        </row>
        <row r="613">
          <cell r="A613" t="str">
            <v>LNZ</v>
          </cell>
        </row>
        <row r="614">
          <cell r="A614" t="str">
            <v>LOB</v>
          </cell>
        </row>
        <row r="615">
          <cell r="A615" t="str">
            <v>LOO</v>
          </cell>
        </row>
        <row r="616">
          <cell r="A616" t="str">
            <v>LOQ</v>
          </cell>
        </row>
        <row r="617">
          <cell r="A617" t="str">
            <v>LOS</v>
          </cell>
        </row>
        <row r="618">
          <cell r="A618" t="str">
            <v>LOX</v>
          </cell>
        </row>
        <row r="619">
          <cell r="A619" t="str">
            <v>LOY</v>
          </cell>
        </row>
        <row r="620">
          <cell r="A620" t="str">
            <v>LPH</v>
          </cell>
        </row>
        <row r="621">
          <cell r="A621" t="str">
            <v>LPK</v>
          </cell>
        </row>
        <row r="622">
          <cell r="A622" t="str">
            <v>LPL</v>
          </cell>
        </row>
        <row r="623">
          <cell r="A623" t="str">
            <v>LPS</v>
          </cell>
        </row>
        <row r="624">
          <cell r="A624" t="str">
            <v>LPY</v>
          </cell>
        </row>
        <row r="625">
          <cell r="A625" t="str">
            <v>LPZ</v>
          </cell>
        </row>
        <row r="626">
          <cell r="A626" t="str">
            <v>LQA</v>
          </cell>
        </row>
        <row r="627">
          <cell r="A627" t="str">
            <v>LQD</v>
          </cell>
        </row>
        <row r="628">
          <cell r="A628" t="str">
            <v>LQX</v>
          </cell>
        </row>
        <row r="629">
          <cell r="A629" t="str">
            <v>LQY</v>
          </cell>
        </row>
        <row r="630">
          <cell r="A630" t="str">
            <v>LRE</v>
          </cell>
        </row>
        <row r="631">
          <cell r="A631" t="str">
            <v>LRL</v>
          </cell>
        </row>
        <row r="632">
          <cell r="A632" t="str">
            <v>LRO</v>
          </cell>
        </row>
        <row r="633">
          <cell r="A633" t="str">
            <v>LTA</v>
          </cell>
        </row>
        <row r="634">
          <cell r="A634" t="str">
            <v>LUH</v>
          </cell>
        </row>
        <row r="635">
          <cell r="A635" t="str">
            <v>LUK</v>
          </cell>
        </row>
        <row r="636">
          <cell r="A636" t="str">
            <v>LUM</v>
          </cell>
        </row>
        <row r="637">
          <cell r="A637" t="str">
            <v>LVC</v>
          </cell>
        </row>
        <row r="638">
          <cell r="A638" t="str">
            <v>LVM</v>
          </cell>
        </row>
        <row r="639">
          <cell r="A639" t="str">
            <v>LWI</v>
          </cell>
        </row>
        <row r="640">
          <cell r="A640" t="str">
            <v>LXX</v>
          </cell>
        </row>
        <row r="641">
          <cell r="A641" t="str">
            <v>LYB</v>
          </cell>
        </row>
        <row r="642">
          <cell r="A642" t="str">
            <v>LYD</v>
          </cell>
        </row>
        <row r="643">
          <cell r="A643" t="str">
            <v>LYF</v>
          </cell>
        </row>
        <row r="644">
          <cell r="A644" t="str">
            <v>LYI</v>
          </cell>
        </row>
        <row r="645">
          <cell r="A645" t="str">
            <v>LYJ</v>
          </cell>
        </row>
        <row r="646">
          <cell r="A646" t="str">
            <v>LYO</v>
          </cell>
        </row>
        <row r="647">
          <cell r="A647" t="str">
            <v>LYT</v>
          </cell>
        </row>
        <row r="648">
          <cell r="A648" t="str">
            <v>LYU</v>
          </cell>
        </row>
        <row r="649">
          <cell r="A649" t="str">
            <v>LYY</v>
          </cell>
        </row>
        <row r="650">
          <cell r="A650" t="str">
            <v>LZS</v>
          </cell>
        </row>
        <row r="651">
          <cell r="A651" t="str">
            <v>MAC</v>
          </cell>
        </row>
        <row r="652">
          <cell r="A652" t="str">
            <v>MAK</v>
          </cell>
        </row>
        <row r="653">
          <cell r="A653" t="str">
            <v>MAM</v>
          </cell>
        </row>
        <row r="654">
          <cell r="A654" t="str">
            <v>MAS</v>
          </cell>
        </row>
        <row r="655">
          <cell r="A655" t="str">
            <v>MAT</v>
          </cell>
        </row>
        <row r="656">
          <cell r="A656" t="str">
            <v>MAV</v>
          </cell>
        </row>
        <row r="657">
          <cell r="A657" t="str">
            <v>MAX</v>
          </cell>
        </row>
        <row r="658">
          <cell r="A658" t="str">
            <v>MAZ</v>
          </cell>
        </row>
        <row r="659">
          <cell r="A659" t="str">
            <v>MCD</v>
          </cell>
        </row>
        <row r="660">
          <cell r="A660" t="str">
            <v>MCF</v>
          </cell>
        </row>
        <row r="661">
          <cell r="A661" t="str">
            <v>MCN</v>
          </cell>
        </row>
        <row r="662">
          <cell r="A662" t="str">
            <v>MDG</v>
          </cell>
        </row>
        <row r="663">
          <cell r="A663" t="str">
            <v>MDO</v>
          </cell>
        </row>
        <row r="664">
          <cell r="A664" t="str">
            <v>MDZ</v>
          </cell>
        </row>
        <row r="665">
          <cell r="A665" t="str">
            <v>MEG</v>
          </cell>
        </row>
        <row r="666">
          <cell r="A666" t="str">
            <v>MEJ</v>
          </cell>
        </row>
        <row r="667">
          <cell r="A667" t="str">
            <v>MFG</v>
          </cell>
        </row>
        <row r="668">
          <cell r="A668" t="str">
            <v>MFZ</v>
          </cell>
        </row>
        <row r="669">
          <cell r="A669" t="str">
            <v>MGA</v>
          </cell>
        </row>
        <row r="670">
          <cell r="A670" t="str">
            <v>MGC</v>
          </cell>
        </row>
        <row r="671">
          <cell r="A671" t="str">
            <v>MGR</v>
          </cell>
        </row>
        <row r="672">
          <cell r="A672" t="str">
            <v>MGS</v>
          </cell>
        </row>
        <row r="673">
          <cell r="A673" t="str">
            <v>MHH</v>
          </cell>
        </row>
        <row r="674">
          <cell r="A674" t="str">
            <v>MHJ</v>
          </cell>
        </row>
        <row r="675">
          <cell r="A675" t="str">
            <v>MIA</v>
          </cell>
        </row>
        <row r="676">
          <cell r="A676" t="str">
            <v>MIJ</v>
          </cell>
        </row>
        <row r="677">
          <cell r="A677" t="str">
            <v>MKF</v>
          </cell>
        </row>
        <row r="678">
          <cell r="A678" t="str">
            <v>MKG</v>
          </cell>
        </row>
        <row r="679">
          <cell r="A679" t="str">
            <v>MKU</v>
          </cell>
        </row>
        <row r="680">
          <cell r="A680" t="str">
            <v>MLL</v>
          </cell>
        </row>
        <row r="681">
          <cell r="A681" t="str">
            <v>MLR</v>
          </cell>
        </row>
        <row r="682">
          <cell r="A682" t="str">
            <v>MLS</v>
          </cell>
        </row>
        <row r="683">
          <cell r="A683" t="str">
            <v>MMH</v>
          </cell>
        </row>
        <row r="684">
          <cell r="A684" t="str">
            <v>MMI</v>
          </cell>
        </row>
        <row r="685">
          <cell r="A685" t="str">
            <v>MNE</v>
          </cell>
        </row>
        <row r="686">
          <cell r="A686" t="str">
            <v>MNL</v>
          </cell>
        </row>
        <row r="687">
          <cell r="A687" t="str">
            <v>MNP</v>
          </cell>
        </row>
        <row r="688">
          <cell r="A688" t="str">
            <v>MNV</v>
          </cell>
        </row>
        <row r="689">
          <cell r="A689" t="str">
            <v>MNZ</v>
          </cell>
        </row>
        <row r="690">
          <cell r="A690" t="str">
            <v>MOD</v>
          </cell>
        </row>
        <row r="691">
          <cell r="A691" t="str">
            <v>MOL</v>
          </cell>
        </row>
        <row r="692">
          <cell r="A692" t="str">
            <v>MON</v>
          </cell>
        </row>
        <row r="693">
          <cell r="A693" t="str">
            <v>MOP</v>
          </cell>
        </row>
        <row r="694">
          <cell r="A694" t="str">
            <v>MOR</v>
          </cell>
        </row>
        <row r="695">
          <cell r="A695" t="str">
            <v>MOX</v>
          </cell>
        </row>
        <row r="696">
          <cell r="A696" t="str">
            <v>MPN</v>
          </cell>
        </row>
        <row r="697">
          <cell r="A697" t="str">
            <v>MPO</v>
          </cell>
        </row>
        <row r="698">
          <cell r="A698" t="str">
            <v>MQL</v>
          </cell>
        </row>
        <row r="699">
          <cell r="A699" t="str">
            <v>MRM</v>
          </cell>
        </row>
        <row r="700">
          <cell r="A700" t="str">
            <v>MRO</v>
          </cell>
        </row>
        <row r="701">
          <cell r="A701" t="str">
            <v>MSD</v>
          </cell>
        </row>
        <row r="702">
          <cell r="A702" t="str">
            <v>MSF</v>
          </cell>
        </row>
        <row r="703">
          <cell r="A703" t="str">
            <v>MSH</v>
          </cell>
        </row>
        <row r="704">
          <cell r="A704" t="str">
            <v>MSK</v>
          </cell>
        </row>
        <row r="705">
          <cell r="A705" t="str">
            <v>MSM</v>
          </cell>
        </row>
        <row r="706">
          <cell r="A706" t="str">
            <v>MSP</v>
          </cell>
        </row>
        <row r="707">
          <cell r="A707" t="str">
            <v>MSX</v>
          </cell>
        </row>
        <row r="708">
          <cell r="A708" t="str">
            <v>MTC</v>
          </cell>
        </row>
        <row r="709">
          <cell r="A709" t="str">
            <v>MTO</v>
          </cell>
        </row>
        <row r="710">
          <cell r="A710" t="str">
            <v>MTP</v>
          </cell>
        </row>
        <row r="711">
          <cell r="A711" t="str">
            <v>MTS</v>
          </cell>
        </row>
        <row r="712">
          <cell r="A712" t="str">
            <v>MUE</v>
          </cell>
        </row>
        <row r="713">
          <cell r="A713" t="str">
            <v>MUF</v>
          </cell>
        </row>
        <row r="714">
          <cell r="A714" t="str">
            <v>MUI</v>
          </cell>
        </row>
        <row r="715">
          <cell r="A715" t="str">
            <v>MUL</v>
          </cell>
        </row>
        <row r="716">
          <cell r="A716" t="str">
            <v>MUM</v>
          </cell>
        </row>
        <row r="717">
          <cell r="A717" t="str">
            <v>MUR</v>
          </cell>
        </row>
        <row r="718">
          <cell r="A718" t="str">
            <v>MUS</v>
          </cell>
        </row>
        <row r="719">
          <cell r="A719" t="str">
            <v>MUT</v>
          </cell>
        </row>
        <row r="720">
          <cell r="A720" t="str">
            <v>MUX</v>
          </cell>
        </row>
        <row r="721">
          <cell r="A721" t="str">
            <v>MWM</v>
          </cell>
        </row>
        <row r="722">
          <cell r="A722" t="str">
            <v>MXV</v>
          </cell>
        </row>
        <row r="723">
          <cell r="A723" t="str">
            <v>MYG</v>
          </cell>
        </row>
        <row r="724">
          <cell r="A724" t="str">
            <v>MYL</v>
          </cell>
        </row>
        <row r="725">
          <cell r="A725" t="str">
            <v>MYV</v>
          </cell>
        </row>
        <row r="726">
          <cell r="A726" t="str">
            <v>MZY</v>
          </cell>
        </row>
        <row r="727">
          <cell r="A727" t="str">
            <v>MZZ</v>
          </cell>
        </row>
        <row r="728">
          <cell r="A728" t="str">
            <v>NAU</v>
          </cell>
        </row>
        <row r="729">
          <cell r="A729" t="str">
            <v>NBU</v>
          </cell>
        </row>
        <row r="730">
          <cell r="A730" t="str">
            <v>NEC</v>
          </cell>
        </row>
        <row r="731">
          <cell r="A731" t="str">
            <v>NEN</v>
          </cell>
        </row>
        <row r="732">
          <cell r="A732" t="str">
            <v>NEP</v>
          </cell>
        </row>
        <row r="733">
          <cell r="A733" t="str">
            <v>NEX</v>
          </cell>
        </row>
        <row r="734">
          <cell r="A734" t="str">
            <v>NHH</v>
          </cell>
        </row>
        <row r="735">
          <cell r="A735" t="str">
            <v>NHU</v>
          </cell>
        </row>
        <row r="736">
          <cell r="A736" t="str">
            <v>NKR</v>
          </cell>
        </row>
        <row r="737">
          <cell r="A737" t="str">
            <v>NLT</v>
          </cell>
        </row>
        <row r="738">
          <cell r="A738" t="str">
            <v>NNN</v>
          </cell>
        </row>
        <row r="739">
          <cell r="A739" t="str">
            <v>NNP</v>
          </cell>
        </row>
        <row r="740">
          <cell r="A740" t="str">
            <v>NOO</v>
          </cell>
        </row>
        <row r="741">
          <cell r="A741" t="str">
            <v>NOP</v>
          </cell>
        </row>
        <row r="742">
          <cell r="A742" t="str">
            <v>NOV</v>
          </cell>
        </row>
        <row r="743">
          <cell r="A743" t="str">
            <v>NOW</v>
          </cell>
        </row>
        <row r="744">
          <cell r="A744" t="str">
            <v>NRD</v>
          </cell>
        </row>
        <row r="745">
          <cell r="A745" t="str">
            <v>NRL</v>
          </cell>
        </row>
        <row r="746">
          <cell r="A746" t="str">
            <v>NRM</v>
          </cell>
        </row>
        <row r="747">
          <cell r="A747" t="str">
            <v>NRO</v>
          </cell>
        </row>
        <row r="748">
          <cell r="A748" t="str">
            <v>NSM</v>
          </cell>
        </row>
        <row r="749">
          <cell r="A749" t="str">
            <v>NUO</v>
          </cell>
        </row>
        <row r="750">
          <cell r="A750" t="str">
            <v>NUQ</v>
          </cell>
        </row>
        <row r="751">
          <cell r="A751" t="str">
            <v>NVP</v>
          </cell>
        </row>
        <row r="752">
          <cell r="A752" t="str">
            <v>NXU</v>
          </cell>
        </row>
        <row r="753">
          <cell r="A753" t="str">
            <v>NYE</v>
          </cell>
        </row>
        <row r="754">
          <cell r="A754" t="str">
            <v>NYK</v>
          </cell>
        </row>
        <row r="755">
          <cell r="A755" t="str">
            <v>NYS</v>
          </cell>
        </row>
        <row r="756">
          <cell r="A756" t="str">
            <v>NZA</v>
          </cell>
        </row>
        <row r="757">
          <cell r="A757" t="str">
            <v>NZS</v>
          </cell>
        </row>
        <row r="758">
          <cell r="A758" t="str">
            <v>OAA</v>
          </cell>
        </row>
        <row r="759">
          <cell r="A759" t="str">
            <v>OAG</v>
          </cell>
        </row>
        <row r="760">
          <cell r="A760" t="str">
            <v>OAL</v>
          </cell>
        </row>
        <row r="761">
          <cell r="A761" t="str">
            <v>OAS</v>
          </cell>
        </row>
        <row r="762">
          <cell r="A762" t="str">
            <v>OBE</v>
          </cell>
        </row>
        <row r="763">
          <cell r="A763" t="str">
            <v>OBI</v>
          </cell>
        </row>
        <row r="764">
          <cell r="A764" t="str">
            <v>OBN</v>
          </cell>
        </row>
        <row r="765">
          <cell r="A765" t="str">
            <v>OBV</v>
          </cell>
        </row>
        <row r="766">
          <cell r="A766" t="str">
            <v>OCC</v>
          </cell>
        </row>
        <row r="767">
          <cell r="A767" t="str">
            <v>OCM</v>
          </cell>
        </row>
        <row r="768">
          <cell r="A768" t="str">
            <v>OCS</v>
          </cell>
        </row>
        <row r="769">
          <cell r="A769" t="str">
            <v>OCT</v>
          </cell>
        </row>
        <row r="770">
          <cell r="A770" t="str">
            <v>OCZ</v>
          </cell>
        </row>
        <row r="771">
          <cell r="A771" t="str">
            <v>ODL</v>
          </cell>
        </row>
        <row r="772">
          <cell r="A772" t="str">
            <v>ODU</v>
          </cell>
        </row>
        <row r="773">
          <cell r="A773" t="str">
            <v>OFJ</v>
          </cell>
        </row>
        <row r="774">
          <cell r="A774" t="str">
            <v>OFN</v>
          </cell>
        </row>
        <row r="775">
          <cell r="A775" t="str">
            <v>OFT</v>
          </cell>
        </row>
        <row r="776">
          <cell r="A776" t="str">
            <v>OGT</v>
          </cell>
        </row>
        <row r="777">
          <cell r="A777" t="str">
            <v>OIL</v>
          </cell>
        </row>
        <row r="778">
          <cell r="A778" t="str">
            <v>OLC</v>
          </cell>
        </row>
        <row r="779">
          <cell r="A779" t="str">
            <v>OLM</v>
          </cell>
        </row>
        <row r="780">
          <cell r="A780" t="str">
            <v>OLV</v>
          </cell>
        </row>
        <row r="781">
          <cell r="A781" t="str">
            <v>OMM</v>
          </cell>
        </row>
        <row r="782">
          <cell r="A782" t="str">
            <v>OMW</v>
          </cell>
        </row>
        <row r="783">
          <cell r="A783" t="str">
            <v>OMZ</v>
          </cell>
        </row>
        <row r="784">
          <cell r="A784" t="str">
            <v>ONE</v>
          </cell>
        </row>
        <row r="785">
          <cell r="A785" t="str">
            <v>OOA</v>
          </cell>
        </row>
        <row r="786">
          <cell r="A786" t="str">
            <v>OOI</v>
          </cell>
        </row>
        <row r="787">
          <cell r="A787" t="str">
            <v>OOL</v>
          </cell>
        </row>
        <row r="788">
          <cell r="A788" t="str">
            <v>OOS</v>
          </cell>
        </row>
        <row r="789">
          <cell r="A789" t="str">
            <v>ORY</v>
          </cell>
        </row>
        <row r="790">
          <cell r="A790" t="str">
            <v>OSG</v>
          </cell>
        </row>
        <row r="791">
          <cell r="A791" t="str">
            <v>OST</v>
          </cell>
        </row>
        <row r="792">
          <cell r="A792" t="str">
            <v>OUA</v>
          </cell>
        </row>
        <row r="793">
          <cell r="A793" t="str">
            <v>OUB</v>
          </cell>
        </row>
        <row r="794">
          <cell r="A794" t="str">
            <v>OUL</v>
          </cell>
        </row>
        <row r="795">
          <cell r="A795" t="str">
            <v>OUM</v>
          </cell>
        </row>
        <row r="796">
          <cell r="A796" t="str">
            <v>OUW</v>
          </cell>
        </row>
        <row r="797">
          <cell r="A797" t="str">
            <v>OXN</v>
          </cell>
        </row>
        <row r="798">
          <cell r="A798" t="str">
            <v>OXY</v>
          </cell>
        </row>
        <row r="799">
          <cell r="A799" t="str">
            <v>OYC</v>
          </cell>
        </row>
        <row r="800">
          <cell r="A800" t="str">
            <v>OYF</v>
          </cell>
        </row>
        <row r="801">
          <cell r="A801" t="str">
            <v>OYG</v>
          </cell>
        </row>
        <row r="802">
          <cell r="A802" t="str">
            <v>OYX</v>
          </cell>
        </row>
        <row r="803">
          <cell r="A803" t="str">
            <v>PAC</v>
          </cell>
        </row>
        <row r="804">
          <cell r="A804" t="str">
            <v>PAL</v>
          </cell>
        </row>
        <row r="805">
          <cell r="A805" t="str">
            <v>PAN</v>
          </cell>
        </row>
        <row r="806">
          <cell r="A806" t="str">
            <v>PAR</v>
          </cell>
        </row>
        <row r="807">
          <cell r="A807" t="str">
            <v>PAU</v>
          </cell>
        </row>
        <row r="808">
          <cell r="A808" t="str">
            <v>PAX</v>
          </cell>
        </row>
        <row r="809">
          <cell r="A809" t="str">
            <v>PBC</v>
          </cell>
        </row>
        <row r="810">
          <cell r="A810" t="str">
            <v>PBP</v>
          </cell>
        </row>
        <row r="811">
          <cell r="A811" t="str">
            <v>PBY</v>
          </cell>
        </row>
        <row r="812">
          <cell r="A812" t="str">
            <v>PCB</v>
          </cell>
        </row>
        <row r="813">
          <cell r="A813" t="str">
            <v>PCJ</v>
          </cell>
        </row>
        <row r="814">
          <cell r="A814" t="str">
            <v>PDZ</v>
          </cell>
        </row>
        <row r="815">
          <cell r="A815" t="str">
            <v>PEE</v>
          </cell>
        </row>
        <row r="816">
          <cell r="A816" t="str">
            <v>PEL</v>
          </cell>
        </row>
        <row r="817">
          <cell r="A817" t="str">
            <v>PEN</v>
          </cell>
        </row>
        <row r="818">
          <cell r="A818" t="str">
            <v>PER</v>
          </cell>
        </row>
        <row r="819">
          <cell r="A819" t="str">
            <v>PEW</v>
          </cell>
        </row>
        <row r="820">
          <cell r="A820" t="str">
            <v>PEZ</v>
          </cell>
        </row>
        <row r="821">
          <cell r="A821" t="str">
            <v>PHN</v>
          </cell>
        </row>
        <row r="822">
          <cell r="A822" t="str">
            <v>PHO</v>
          </cell>
        </row>
        <row r="823">
          <cell r="A823" t="str">
            <v>PHP</v>
          </cell>
        </row>
        <row r="824">
          <cell r="A824" t="str">
            <v>PHX</v>
          </cell>
        </row>
        <row r="825">
          <cell r="A825" t="str">
            <v>PIC</v>
          </cell>
        </row>
        <row r="826">
          <cell r="A826" t="str">
            <v>PIL</v>
          </cell>
        </row>
        <row r="827">
          <cell r="A827" t="str">
            <v>PIN</v>
          </cell>
        </row>
        <row r="828">
          <cell r="A828" t="str">
            <v>PIQ</v>
          </cell>
        </row>
        <row r="829">
          <cell r="A829" t="str">
            <v>PIR</v>
          </cell>
        </row>
        <row r="830">
          <cell r="A830" t="str">
            <v>PJC</v>
          </cell>
        </row>
        <row r="831">
          <cell r="A831" t="str">
            <v>PLA</v>
          </cell>
        </row>
        <row r="832">
          <cell r="A832" t="str">
            <v>PLE</v>
          </cell>
        </row>
        <row r="833">
          <cell r="A833" t="str">
            <v>PLN</v>
          </cell>
        </row>
        <row r="834">
          <cell r="A834" t="str">
            <v>PLS</v>
          </cell>
        </row>
        <row r="835">
          <cell r="A835" t="str">
            <v>PLZ</v>
          </cell>
        </row>
        <row r="836">
          <cell r="A836" t="str">
            <v>PMC</v>
          </cell>
        </row>
        <row r="837">
          <cell r="A837" t="str">
            <v>PMO</v>
          </cell>
        </row>
        <row r="838">
          <cell r="A838" t="str">
            <v>PNB</v>
          </cell>
        </row>
        <row r="839">
          <cell r="A839" t="str">
            <v>PNI</v>
          </cell>
        </row>
        <row r="840">
          <cell r="A840" t="str">
            <v>PNQ</v>
          </cell>
        </row>
        <row r="841">
          <cell r="A841" t="str">
            <v>PNV</v>
          </cell>
        </row>
        <row r="842">
          <cell r="A842" t="str">
            <v>POA</v>
          </cell>
        </row>
        <row r="843">
          <cell r="A843" t="str">
            <v>POC</v>
          </cell>
        </row>
        <row r="844">
          <cell r="A844" t="str">
            <v>POD</v>
          </cell>
        </row>
        <row r="845">
          <cell r="A845" t="str">
            <v>POI</v>
          </cell>
        </row>
        <row r="846">
          <cell r="A846" t="str">
            <v>POK</v>
          </cell>
        </row>
        <row r="847">
          <cell r="A847" t="str">
            <v>POL</v>
          </cell>
        </row>
        <row r="848">
          <cell r="A848" t="str">
            <v>POP</v>
          </cell>
        </row>
        <row r="849">
          <cell r="A849" t="str">
            <v>POR</v>
          </cell>
        </row>
        <row r="850">
          <cell r="A850" t="str">
            <v>POS</v>
          </cell>
        </row>
        <row r="851">
          <cell r="A851" t="str">
            <v>POX</v>
          </cell>
        </row>
        <row r="852">
          <cell r="A852" t="str">
            <v>PPX</v>
          </cell>
        </row>
        <row r="853">
          <cell r="A853" t="str">
            <v>PRA</v>
          </cell>
        </row>
        <row r="854">
          <cell r="A854" t="str">
            <v>PRC</v>
          </cell>
        </row>
        <row r="855">
          <cell r="A855" t="str">
            <v>PRP</v>
          </cell>
        </row>
        <row r="856">
          <cell r="A856" t="str">
            <v>PRR</v>
          </cell>
        </row>
        <row r="857">
          <cell r="A857" t="str">
            <v>PSB</v>
          </cell>
        </row>
        <row r="858">
          <cell r="A858" t="str">
            <v>PSK</v>
          </cell>
        </row>
        <row r="859">
          <cell r="A859" t="str">
            <v>PSL</v>
          </cell>
        </row>
        <row r="860">
          <cell r="A860" t="str">
            <v>PSO</v>
          </cell>
        </row>
        <row r="861">
          <cell r="A861" t="str">
            <v>PSP</v>
          </cell>
        </row>
        <row r="862">
          <cell r="A862" t="str">
            <v>PSW</v>
          </cell>
        </row>
        <row r="863">
          <cell r="A863" t="str">
            <v>PTM</v>
          </cell>
        </row>
        <row r="864">
          <cell r="A864" t="str">
            <v>PUE</v>
          </cell>
        </row>
        <row r="865">
          <cell r="A865" t="str">
            <v>PVR</v>
          </cell>
        </row>
        <row r="866">
          <cell r="A866" t="str">
            <v>PWE</v>
          </cell>
        </row>
        <row r="867">
          <cell r="A867" t="str">
            <v>PXP</v>
          </cell>
        </row>
        <row r="868">
          <cell r="A868" t="str">
            <v>PXV</v>
          </cell>
        </row>
        <row r="869">
          <cell r="A869" t="str">
            <v>PYA</v>
          </cell>
        </row>
        <row r="870">
          <cell r="A870" t="str">
            <v>PYM</v>
          </cell>
        </row>
        <row r="871">
          <cell r="A871" t="str">
            <v>QPH</v>
          </cell>
        </row>
        <row r="872">
          <cell r="A872" t="str">
            <v>QPX</v>
          </cell>
        </row>
        <row r="873">
          <cell r="A873" t="str">
            <v>QSC</v>
          </cell>
        </row>
        <row r="874">
          <cell r="A874" t="str">
            <v>QTV</v>
          </cell>
        </row>
        <row r="875">
          <cell r="A875" t="str">
            <v>QUB</v>
          </cell>
        </row>
        <row r="876">
          <cell r="A876" t="str">
            <v>QUL</v>
          </cell>
        </row>
        <row r="877">
          <cell r="A877" t="str">
            <v>RAE</v>
          </cell>
        </row>
        <row r="878">
          <cell r="A878" t="str">
            <v>RAJ</v>
          </cell>
        </row>
        <row r="879">
          <cell r="A879" t="str">
            <v>RAT</v>
          </cell>
        </row>
        <row r="880">
          <cell r="A880" t="str">
            <v>RAZ</v>
          </cell>
        </row>
        <row r="881">
          <cell r="A881" t="str">
            <v>RBC</v>
          </cell>
        </row>
        <row r="882">
          <cell r="A882" t="str">
            <v>RBF</v>
          </cell>
        </row>
        <row r="883">
          <cell r="A883" t="str">
            <v>RBO</v>
          </cell>
        </row>
        <row r="884">
          <cell r="A884" t="str">
            <v>RBX</v>
          </cell>
        </row>
        <row r="885">
          <cell r="A885" t="str">
            <v>RCR</v>
          </cell>
        </row>
        <row r="886">
          <cell r="A886" t="str">
            <v>RCT</v>
          </cell>
        </row>
        <row r="887">
          <cell r="A887" t="str">
            <v>RCW</v>
          </cell>
        </row>
        <row r="888">
          <cell r="A888" t="str">
            <v>RDC</v>
          </cell>
        </row>
        <row r="889">
          <cell r="A889" t="str">
            <v>REA</v>
          </cell>
        </row>
        <row r="890">
          <cell r="A890" t="str">
            <v>REB</v>
          </cell>
        </row>
        <row r="891">
          <cell r="A891" t="str">
            <v>RED</v>
          </cell>
        </row>
        <row r="892">
          <cell r="A892" t="str">
            <v>REG</v>
          </cell>
        </row>
        <row r="893">
          <cell r="A893" t="str">
            <v>REL</v>
          </cell>
        </row>
        <row r="894">
          <cell r="A894" t="str">
            <v>REN</v>
          </cell>
        </row>
        <row r="895">
          <cell r="A895" t="str">
            <v>REO</v>
          </cell>
        </row>
        <row r="896">
          <cell r="A896" t="str">
            <v>RGL</v>
          </cell>
        </row>
        <row r="897">
          <cell r="A897" t="str">
            <v>RHG</v>
          </cell>
        </row>
        <row r="898">
          <cell r="A898" t="str">
            <v>RHN</v>
          </cell>
        </row>
        <row r="899">
          <cell r="A899" t="str">
            <v>RHP</v>
          </cell>
        </row>
        <row r="900">
          <cell r="A900" t="str">
            <v>RIB</v>
          </cell>
        </row>
        <row r="901">
          <cell r="A901" t="str">
            <v>RID</v>
          </cell>
        </row>
        <row r="902">
          <cell r="A902" t="str">
            <v>RIN</v>
          </cell>
        </row>
        <row r="903">
          <cell r="A903" t="str">
            <v>RIR</v>
          </cell>
        </row>
        <row r="904">
          <cell r="A904" t="str">
            <v>RJA</v>
          </cell>
        </row>
        <row r="905">
          <cell r="A905" t="str">
            <v>RJB</v>
          </cell>
        </row>
        <row r="906">
          <cell r="A906" t="str">
            <v>RJC</v>
          </cell>
        </row>
        <row r="907">
          <cell r="A907" t="str">
            <v>RJE</v>
          </cell>
        </row>
        <row r="908">
          <cell r="A908" t="str">
            <v>RJF</v>
          </cell>
        </row>
        <row r="909">
          <cell r="A909" t="str">
            <v>RJG</v>
          </cell>
        </row>
        <row r="910">
          <cell r="A910" t="str">
            <v>RJH</v>
          </cell>
        </row>
        <row r="911">
          <cell r="A911" t="str">
            <v>RJI</v>
          </cell>
        </row>
        <row r="912">
          <cell r="A912" t="str">
            <v>RJJ</v>
          </cell>
        </row>
        <row r="913">
          <cell r="A913" t="str">
            <v>RJK</v>
          </cell>
        </row>
        <row r="914">
          <cell r="A914" t="str">
            <v>RJM</v>
          </cell>
        </row>
        <row r="915">
          <cell r="A915" t="str">
            <v>RJN</v>
          </cell>
        </row>
        <row r="916">
          <cell r="A916" t="str">
            <v>RJO</v>
          </cell>
        </row>
        <row r="917">
          <cell r="A917" t="str">
            <v>RJP</v>
          </cell>
        </row>
        <row r="918">
          <cell r="A918" t="str">
            <v>RJQ</v>
          </cell>
        </row>
        <row r="919">
          <cell r="A919" t="str">
            <v>RJR</v>
          </cell>
        </row>
        <row r="920">
          <cell r="A920" t="str">
            <v>RJU</v>
          </cell>
        </row>
        <row r="921">
          <cell r="A921" t="str">
            <v>RJY</v>
          </cell>
        </row>
        <row r="922">
          <cell r="A922" t="str">
            <v>RLF</v>
          </cell>
        </row>
        <row r="923">
          <cell r="A923" t="str">
            <v>RLI</v>
          </cell>
        </row>
        <row r="924">
          <cell r="A924" t="str">
            <v>RLR</v>
          </cell>
        </row>
        <row r="925">
          <cell r="A925" t="str">
            <v>RMM</v>
          </cell>
        </row>
        <row r="926">
          <cell r="A926" t="str">
            <v>RNG</v>
          </cell>
        </row>
        <row r="927">
          <cell r="A927" t="str">
            <v>RNH</v>
          </cell>
        </row>
        <row r="928">
          <cell r="A928" t="str">
            <v>ROL</v>
          </cell>
        </row>
        <row r="929">
          <cell r="A929" t="str">
            <v>ROT</v>
          </cell>
        </row>
        <row r="930">
          <cell r="A930" t="str">
            <v>RPG</v>
          </cell>
        </row>
        <row r="931">
          <cell r="A931" t="str">
            <v>RPP</v>
          </cell>
        </row>
        <row r="932">
          <cell r="A932" t="str">
            <v>RPR</v>
          </cell>
        </row>
        <row r="933">
          <cell r="A933" t="str">
            <v>RSE</v>
          </cell>
        </row>
        <row r="934">
          <cell r="A934" t="str">
            <v>RSK</v>
          </cell>
        </row>
        <row r="935">
          <cell r="A935" t="str">
            <v>RSP</v>
          </cell>
        </row>
        <row r="936">
          <cell r="A936" t="str">
            <v>RTB</v>
          </cell>
        </row>
        <row r="937">
          <cell r="A937" t="str">
            <v>RTX</v>
          </cell>
        </row>
        <row r="938">
          <cell r="A938" t="str">
            <v>RUB</v>
          </cell>
        </row>
        <row r="939">
          <cell r="A939" t="str">
            <v>RXY</v>
          </cell>
        </row>
        <row r="940">
          <cell r="A940" t="str">
            <v>RZV</v>
          </cell>
        </row>
        <row r="941">
          <cell r="A941" t="str">
            <v>SAA</v>
          </cell>
        </row>
        <row r="942">
          <cell r="A942" t="str">
            <v>SAE</v>
          </cell>
        </row>
        <row r="943">
          <cell r="A943" t="str">
            <v>SAI</v>
          </cell>
        </row>
        <row r="944">
          <cell r="A944" t="str">
            <v>SAL</v>
          </cell>
        </row>
        <row r="945">
          <cell r="A945" t="str">
            <v>SAN</v>
          </cell>
        </row>
        <row r="946">
          <cell r="A946" t="str">
            <v>SAO</v>
          </cell>
        </row>
        <row r="947">
          <cell r="A947" t="str">
            <v>SAU</v>
          </cell>
        </row>
        <row r="948">
          <cell r="A948" t="str">
            <v>SAX</v>
          </cell>
        </row>
        <row r="949">
          <cell r="A949" t="str">
            <v>SBA</v>
          </cell>
        </row>
        <row r="950">
          <cell r="A950" t="str">
            <v>SBB</v>
          </cell>
        </row>
        <row r="951">
          <cell r="A951" t="str">
            <v>SBG</v>
          </cell>
        </row>
        <row r="952">
          <cell r="A952" t="str">
            <v>SBL</v>
          </cell>
        </row>
        <row r="953">
          <cell r="A953" t="str">
            <v>SBN</v>
          </cell>
        </row>
        <row r="954">
          <cell r="A954" t="str">
            <v>SBP</v>
          </cell>
        </row>
        <row r="955">
          <cell r="A955" t="str">
            <v>SBR</v>
          </cell>
        </row>
        <row r="956">
          <cell r="A956" t="str">
            <v>SBS</v>
          </cell>
        </row>
        <row r="957">
          <cell r="A957" t="str">
            <v>SBX</v>
          </cell>
        </row>
        <row r="958">
          <cell r="A958" t="str">
            <v>SBZ</v>
          </cell>
        </row>
        <row r="959">
          <cell r="A959" t="str">
            <v>SCA</v>
          </cell>
        </row>
        <row r="960">
          <cell r="A960" t="str">
            <v>SCB</v>
          </cell>
        </row>
        <row r="961">
          <cell r="A961" t="str">
            <v>SCE</v>
          </cell>
        </row>
        <row r="962">
          <cell r="A962" t="str">
            <v>SCF</v>
          </cell>
        </row>
        <row r="963">
          <cell r="A963" t="str">
            <v>SCK</v>
          </cell>
        </row>
        <row r="964">
          <cell r="A964" t="str">
            <v>SCL</v>
          </cell>
        </row>
        <row r="965">
          <cell r="A965" t="str">
            <v>SCO</v>
          </cell>
        </row>
        <row r="966">
          <cell r="A966" t="str">
            <v>SCP</v>
          </cell>
        </row>
        <row r="967">
          <cell r="A967" t="str">
            <v>SCR</v>
          </cell>
        </row>
        <row r="968">
          <cell r="A968" t="str">
            <v>SCS</v>
          </cell>
        </row>
        <row r="969">
          <cell r="A969" t="str">
            <v>SCU</v>
          </cell>
        </row>
        <row r="970">
          <cell r="A970" t="str">
            <v>SCW</v>
          </cell>
        </row>
        <row r="971">
          <cell r="A971" t="str">
            <v>SCX</v>
          </cell>
        </row>
        <row r="972">
          <cell r="A972" t="str">
            <v>SCY</v>
          </cell>
        </row>
        <row r="973">
          <cell r="A973" t="str">
            <v>SDH</v>
          </cell>
        </row>
        <row r="974">
          <cell r="A974" t="str">
            <v>SDR</v>
          </cell>
        </row>
        <row r="975">
          <cell r="A975" t="str">
            <v>SDS</v>
          </cell>
        </row>
        <row r="976">
          <cell r="A976" t="str">
            <v>SDU</v>
          </cell>
        </row>
        <row r="977">
          <cell r="A977" t="str">
            <v>SDV</v>
          </cell>
        </row>
        <row r="978">
          <cell r="A978" t="str">
            <v>SEB</v>
          </cell>
        </row>
        <row r="979">
          <cell r="A979" t="str">
            <v>SEC</v>
          </cell>
        </row>
        <row r="980">
          <cell r="A980" t="str">
            <v>SEE</v>
          </cell>
        </row>
        <row r="981">
          <cell r="A981" t="str">
            <v>SEG</v>
          </cell>
        </row>
        <row r="982">
          <cell r="A982" t="str">
            <v>SEH</v>
          </cell>
        </row>
        <row r="983">
          <cell r="A983" t="str">
            <v>SER</v>
          </cell>
        </row>
        <row r="984">
          <cell r="A984" t="str">
            <v>SEX</v>
          </cell>
        </row>
        <row r="985">
          <cell r="A985" t="str">
            <v>SEZ</v>
          </cell>
        </row>
        <row r="986">
          <cell r="A986" t="str">
            <v>SFA</v>
          </cell>
        </row>
        <row r="987">
          <cell r="A987" t="str">
            <v>SFR</v>
          </cell>
        </row>
        <row r="988">
          <cell r="A988" t="str">
            <v>SFS</v>
          </cell>
        </row>
        <row r="989">
          <cell r="A989" t="str">
            <v>SFV</v>
          </cell>
        </row>
        <row r="990">
          <cell r="A990" t="str">
            <v>SGP</v>
          </cell>
        </row>
        <row r="991">
          <cell r="A991" t="str">
            <v>SGQ</v>
          </cell>
        </row>
        <row r="992">
          <cell r="A992" t="str">
            <v>SHB</v>
          </cell>
        </row>
        <row r="993">
          <cell r="A993" t="str">
            <v>SHD</v>
          </cell>
        </row>
        <row r="994">
          <cell r="A994" t="str">
            <v>SHL</v>
          </cell>
        </row>
        <row r="995">
          <cell r="A995" t="str">
            <v>SHO</v>
          </cell>
        </row>
        <row r="996">
          <cell r="A996" t="str">
            <v>SHQ</v>
          </cell>
        </row>
        <row r="997">
          <cell r="A997" t="str">
            <v>SHR</v>
          </cell>
        </row>
        <row r="998">
          <cell r="A998" t="str">
            <v>SHX</v>
          </cell>
        </row>
        <row r="999">
          <cell r="A999" t="str">
            <v>SHZ</v>
          </cell>
        </row>
        <row r="1000">
          <cell r="A1000" t="str">
            <v>SIB</v>
          </cell>
        </row>
        <row r="1001">
          <cell r="A1001" t="str">
            <v>SIL</v>
          </cell>
        </row>
        <row r="1002">
          <cell r="A1002" t="str">
            <v>SIO</v>
          </cell>
        </row>
        <row r="1003">
          <cell r="A1003" t="str">
            <v>SIP</v>
          </cell>
        </row>
        <row r="1004">
          <cell r="A1004" t="str">
            <v>SIX</v>
          </cell>
        </row>
        <row r="1005">
          <cell r="A1005" t="str">
            <v>SIY</v>
          </cell>
        </row>
        <row r="1006">
          <cell r="A1006" t="str">
            <v>SJA</v>
          </cell>
        </row>
        <row r="1007">
          <cell r="A1007" t="str">
            <v>SKA</v>
          </cell>
        </row>
        <row r="1008">
          <cell r="A1008" t="str">
            <v>SKB</v>
          </cell>
        </row>
        <row r="1009">
          <cell r="A1009" t="str">
            <v>SKH</v>
          </cell>
        </row>
        <row r="1010">
          <cell r="A1010" t="str">
            <v>SKJ</v>
          </cell>
        </row>
        <row r="1011">
          <cell r="A1011" t="str">
            <v>SKX</v>
          </cell>
        </row>
        <row r="1012">
          <cell r="A1012" t="str">
            <v>SLI</v>
          </cell>
        </row>
        <row r="1013">
          <cell r="A1013" t="str">
            <v>SLM</v>
          </cell>
        </row>
        <row r="1014">
          <cell r="A1014" t="str">
            <v>SLO</v>
          </cell>
        </row>
        <row r="1015">
          <cell r="A1015" t="str">
            <v>SLQ</v>
          </cell>
        </row>
        <row r="1016">
          <cell r="A1016" t="str">
            <v>SLS</v>
          </cell>
        </row>
        <row r="1017">
          <cell r="A1017" t="str">
            <v>SLX</v>
          </cell>
        </row>
        <row r="1018">
          <cell r="A1018" t="str">
            <v>SLZ</v>
          </cell>
        </row>
        <row r="1019">
          <cell r="A1019" t="str">
            <v>SMA</v>
          </cell>
        </row>
        <row r="1020">
          <cell r="A1020" t="str">
            <v>SMD</v>
          </cell>
        </row>
        <row r="1021">
          <cell r="A1021" t="str">
            <v>SME</v>
          </cell>
        </row>
        <row r="1022">
          <cell r="A1022" t="str">
            <v>SMR</v>
          </cell>
        </row>
        <row r="1023">
          <cell r="A1023" t="str">
            <v>SMV</v>
          </cell>
        </row>
        <row r="1024">
          <cell r="A1024" t="str">
            <v>SNA</v>
          </cell>
        </row>
        <row r="1025">
          <cell r="A1025" t="str">
            <v>SNK</v>
          </cell>
        </row>
        <row r="1026">
          <cell r="A1026" t="str">
            <v>SNQ</v>
          </cell>
        </row>
        <row r="1027">
          <cell r="A1027" t="str">
            <v>SNS</v>
          </cell>
        </row>
        <row r="1028">
          <cell r="A1028" t="str">
            <v>SOC</v>
          </cell>
        </row>
        <row r="1029">
          <cell r="A1029" t="str">
            <v>SOI</v>
          </cell>
        </row>
        <row r="1030">
          <cell r="A1030" t="str">
            <v>SOL</v>
          </cell>
        </row>
        <row r="1031">
          <cell r="A1031" t="str">
            <v>SOM</v>
          </cell>
        </row>
        <row r="1032">
          <cell r="A1032" t="str">
            <v>SOO</v>
          </cell>
        </row>
        <row r="1033">
          <cell r="A1033" t="str">
            <v>SOP</v>
          </cell>
        </row>
        <row r="1034">
          <cell r="A1034" t="str">
            <v>SOR</v>
          </cell>
        </row>
        <row r="1035">
          <cell r="A1035" t="str">
            <v>SOS</v>
          </cell>
        </row>
        <row r="1036">
          <cell r="A1036" t="str">
            <v>SOX</v>
          </cell>
        </row>
        <row r="1037">
          <cell r="A1037" t="str">
            <v>SPC</v>
          </cell>
        </row>
        <row r="1038">
          <cell r="A1038" t="str">
            <v>SPF</v>
          </cell>
        </row>
        <row r="1039">
          <cell r="A1039" t="str">
            <v>SPK</v>
          </cell>
        </row>
        <row r="1040">
          <cell r="A1040" t="str">
            <v>SPL</v>
          </cell>
        </row>
        <row r="1041">
          <cell r="A1041" t="str">
            <v>SPN</v>
          </cell>
        </row>
        <row r="1042">
          <cell r="A1042" t="str">
            <v>SPR</v>
          </cell>
        </row>
        <row r="1043">
          <cell r="A1043" t="str">
            <v>SPU</v>
          </cell>
        </row>
        <row r="1044">
          <cell r="A1044" t="str">
            <v>SPX</v>
          </cell>
        </row>
        <row r="1045">
          <cell r="A1045" t="str">
            <v>SPZ</v>
          </cell>
        </row>
        <row r="1046">
          <cell r="A1046" t="str">
            <v>SQA</v>
          </cell>
        </row>
        <row r="1047">
          <cell r="A1047" t="str">
            <v>SQC</v>
          </cell>
        </row>
        <row r="1048">
          <cell r="A1048" t="str">
            <v>SQE</v>
          </cell>
        </row>
        <row r="1049">
          <cell r="A1049" t="str">
            <v>SQF</v>
          </cell>
        </row>
        <row r="1050">
          <cell r="A1050" t="str">
            <v>SQI</v>
          </cell>
        </row>
        <row r="1051">
          <cell r="A1051" t="str">
            <v>SQL</v>
          </cell>
        </row>
        <row r="1052">
          <cell r="A1052" t="str">
            <v>SQM</v>
          </cell>
        </row>
        <row r="1053">
          <cell r="A1053" t="str">
            <v>SQR</v>
          </cell>
        </row>
        <row r="1054">
          <cell r="A1054" t="str">
            <v>SQS</v>
          </cell>
        </row>
        <row r="1055">
          <cell r="A1055" t="str">
            <v>SQU</v>
          </cell>
        </row>
        <row r="1056">
          <cell r="A1056" t="str">
            <v>SQY</v>
          </cell>
        </row>
        <row r="1057">
          <cell r="A1057" t="str">
            <v>SQZ</v>
          </cell>
        </row>
        <row r="1058">
          <cell r="A1058" t="str">
            <v>SRA</v>
          </cell>
        </row>
        <row r="1059">
          <cell r="A1059" t="str">
            <v>SRE</v>
          </cell>
        </row>
        <row r="1060">
          <cell r="A1060" t="str">
            <v>SRG</v>
          </cell>
        </row>
        <row r="1061">
          <cell r="A1061" t="str">
            <v>SRJ</v>
          </cell>
        </row>
        <row r="1062">
          <cell r="A1062" t="str">
            <v>SRK</v>
          </cell>
        </row>
        <row r="1063">
          <cell r="A1063" t="str">
            <v>SRQ</v>
          </cell>
        </row>
        <row r="1064">
          <cell r="A1064" t="str">
            <v>SRR</v>
          </cell>
        </row>
        <row r="1065">
          <cell r="A1065" t="str">
            <v>SRX</v>
          </cell>
        </row>
        <row r="1066">
          <cell r="A1066" t="str">
            <v>SSA</v>
          </cell>
        </row>
        <row r="1067">
          <cell r="A1067" t="str">
            <v>SSB</v>
          </cell>
        </row>
        <row r="1068">
          <cell r="A1068" t="str">
            <v>SSD</v>
          </cell>
        </row>
        <row r="1069">
          <cell r="A1069" t="str">
            <v>SSG</v>
          </cell>
        </row>
        <row r="1070">
          <cell r="A1070" t="str">
            <v>SSH</v>
          </cell>
        </row>
        <row r="1071">
          <cell r="A1071" t="str">
            <v>SSI</v>
          </cell>
        </row>
        <row r="1072">
          <cell r="A1072" t="str">
            <v>SSK</v>
          </cell>
        </row>
        <row r="1073">
          <cell r="A1073" t="str">
            <v>SSM</v>
          </cell>
        </row>
        <row r="1074">
          <cell r="A1074" t="str">
            <v>SSP</v>
          </cell>
        </row>
        <row r="1075">
          <cell r="A1075" t="str">
            <v>SSQ</v>
          </cell>
        </row>
        <row r="1076">
          <cell r="A1076" t="str">
            <v>SSX</v>
          </cell>
        </row>
        <row r="1077">
          <cell r="A1077" t="str">
            <v>STB</v>
          </cell>
        </row>
        <row r="1078">
          <cell r="A1078" t="str">
            <v>STF</v>
          </cell>
        </row>
        <row r="1079">
          <cell r="A1079" t="str">
            <v>STG</v>
          </cell>
        </row>
        <row r="1080">
          <cell r="A1080" t="str">
            <v>STH</v>
          </cell>
        </row>
        <row r="1081">
          <cell r="A1081" t="str">
            <v>STI</v>
          </cell>
        </row>
        <row r="1082">
          <cell r="A1082" t="str">
            <v>STQ</v>
          </cell>
        </row>
        <row r="1083">
          <cell r="A1083" t="str">
            <v>STT</v>
          </cell>
        </row>
        <row r="1084">
          <cell r="A1084" t="str">
            <v>STU</v>
          </cell>
        </row>
        <row r="1085">
          <cell r="A1085" t="str">
            <v>STW</v>
          </cell>
        </row>
        <row r="1086">
          <cell r="A1086" t="str">
            <v>SUK</v>
          </cell>
        </row>
        <row r="1087">
          <cell r="A1087" t="str">
            <v>SUT</v>
          </cell>
        </row>
        <row r="1088">
          <cell r="A1088" t="str">
            <v>SVE</v>
          </cell>
        </row>
        <row r="1089">
          <cell r="A1089" t="str">
            <v>SVF</v>
          </cell>
        </row>
        <row r="1090">
          <cell r="A1090" t="str">
            <v>SVL</v>
          </cell>
        </row>
        <row r="1091">
          <cell r="A1091" t="str">
            <v>SVW</v>
          </cell>
        </row>
        <row r="1092">
          <cell r="A1092" t="str">
            <v>SWA</v>
          </cell>
        </row>
        <row r="1093">
          <cell r="A1093" t="str">
            <v>SWB</v>
          </cell>
        </row>
        <row r="1094">
          <cell r="A1094" t="str">
            <v>SWG</v>
          </cell>
        </row>
        <row r="1095">
          <cell r="A1095" t="str">
            <v>SWM</v>
          </cell>
        </row>
        <row r="1096">
          <cell r="A1096" t="str">
            <v>SWO</v>
          </cell>
        </row>
        <row r="1097">
          <cell r="A1097" t="str">
            <v>SWR</v>
          </cell>
        </row>
        <row r="1098">
          <cell r="A1098" t="str">
            <v>SWX</v>
          </cell>
        </row>
        <row r="1099">
          <cell r="A1099" t="str">
            <v>SXD</v>
          </cell>
        </row>
        <row r="1100">
          <cell r="A1100" t="str">
            <v>SXP</v>
          </cell>
        </row>
        <row r="1101">
          <cell r="A1101" t="str">
            <v>SYC</v>
          </cell>
        </row>
        <row r="1102">
          <cell r="A1102" t="str">
            <v>SYO</v>
          </cell>
        </row>
        <row r="1103">
          <cell r="A1103" t="str">
            <v>SYR</v>
          </cell>
        </row>
        <row r="1104">
          <cell r="A1104" t="str">
            <v>SYT</v>
          </cell>
        </row>
        <row r="1105">
          <cell r="A1105" t="str">
            <v>SYX</v>
          </cell>
        </row>
        <row r="1106">
          <cell r="A1106" t="str">
            <v>TAL</v>
          </cell>
        </row>
        <row r="1107">
          <cell r="A1107" t="str">
            <v>TAR</v>
          </cell>
        </row>
        <row r="1108">
          <cell r="A1108" t="str">
            <v>TAS</v>
          </cell>
        </row>
        <row r="1109">
          <cell r="A1109" t="str">
            <v>TAY</v>
          </cell>
        </row>
        <row r="1110">
          <cell r="A1110" t="str">
            <v>TBR</v>
          </cell>
        </row>
        <row r="1111">
          <cell r="A1111" t="str">
            <v>TCW</v>
          </cell>
        </row>
        <row r="1112">
          <cell r="A1112" t="str">
            <v>TDA</v>
          </cell>
        </row>
        <row r="1113">
          <cell r="A1113" t="str">
            <v>TDQ</v>
          </cell>
        </row>
        <row r="1114">
          <cell r="A1114" t="str">
            <v>TEF</v>
          </cell>
        </row>
        <row r="1115">
          <cell r="A1115" t="str">
            <v>TFD</v>
          </cell>
        </row>
        <row r="1116">
          <cell r="A1116" t="str">
            <v>TGM</v>
          </cell>
        </row>
        <row r="1117">
          <cell r="A1117" t="str">
            <v>TGQ</v>
          </cell>
        </row>
        <row r="1118">
          <cell r="A1118" t="str">
            <v>TGS</v>
          </cell>
        </row>
        <row r="1119">
          <cell r="A1119" t="str">
            <v>TGV</v>
          </cell>
        </row>
        <row r="1120">
          <cell r="A1120" t="str">
            <v>TGY</v>
          </cell>
        </row>
        <row r="1121">
          <cell r="A1121" t="str">
            <v>THF</v>
          </cell>
        </row>
        <row r="1122">
          <cell r="A1122" t="str">
            <v>THR</v>
          </cell>
        </row>
        <row r="1123">
          <cell r="A1123" t="str">
            <v>THS</v>
          </cell>
        </row>
        <row r="1124">
          <cell r="A1124" t="str">
            <v>TIG</v>
          </cell>
        </row>
        <row r="1125">
          <cell r="A1125" t="str">
            <v>TJX</v>
          </cell>
        </row>
        <row r="1126">
          <cell r="A1126" t="str">
            <v>TLE</v>
          </cell>
        </row>
        <row r="1127">
          <cell r="A1127" t="str">
            <v>TLI</v>
          </cell>
        </row>
        <row r="1128">
          <cell r="A1128" t="str">
            <v>TLV</v>
          </cell>
        </row>
        <row r="1129">
          <cell r="A1129" t="str">
            <v>TMP</v>
          </cell>
        </row>
        <row r="1130">
          <cell r="A1130" t="str">
            <v>TNS</v>
          </cell>
        </row>
        <row r="1131">
          <cell r="A1131" t="str">
            <v>TOD</v>
          </cell>
        </row>
        <row r="1132">
          <cell r="A1132" t="str">
            <v>TOE</v>
          </cell>
        </row>
        <row r="1133">
          <cell r="A1133" t="str">
            <v>TOM</v>
          </cell>
        </row>
        <row r="1134">
          <cell r="A1134" t="str">
            <v>TOP</v>
          </cell>
        </row>
        <row r="1135">
          <cell r="A1135" t="str">
            <v>TOX</v>
          </cell>
        </row>
        <row r="1136">
          <cell r="A1136" t="str">
            <v>TOZ</v>
          </cell>
        </row>
        <row r="1137">
          <cell r="A1137" t="str">
            <v>TPA</v>
          </cell>
        </row>
        <row r="1138">
          <cell r="A1138" t="str">
            <v>TPS</v>
          </cell>
        </row>
        <row r="1139">
          <cell r="A1139" t="str">
            <v>TQF</v>
          </cell>
        </row>
        <row r="1140">
          <cell r="A1140" t="str">
            <v>TRA</v>
          </cell>
        </row>
        <row r="1141">
          <cell r="A1141" t="str">
            <v>TRB</v>
          </cell>
        </row>
        <row r="1142">
          <cell r="A1142" t="str">
            <v>TRC</v>
          </cell>
        </row>
        <row r="1143">
          <cell r="A1143" t="str">
            <v>TRE</v>
          </cell>
        </row>
        <row r="1144">
          <cell r="A1144" t="str">
            <v>TRG</v>
          </cell>
        </row>
        <row r="1145">
          <cell r="A1145" t="str">
            <v>TRI</v>
          </cell>
        </row>
        <row r="1146">
          <cell r="A1146" t="str">
            <v>TRK</v>
          </cell>
        </row>
        <row r="1147">
          <cell r="A1147" t="str">
            <v>TRO</v>
          </cell>
        </row>
        <row r="1148">
          <cell r="A1148" t="str">
            <v>TRP</v>
          </cell>
        </row>
        <row r="1149">
          <cell r="A1149" t="str">
            <v>TRQ</v>
          </cell>
        </row>
        <row r="1150">
          <cell r="A1150" t="str">
            <v>TRR</v>
          </cell>
        </row>
        <row r="1151">
          <cell r="A1151" t="str">
            <v>TRS</v>
          </cell>
        </row>
        <row r="1152">
          <cell r="A1152" t="str">
            <v>TRZ</v>
          </cell>
        </row>
        <row r="1153">
          <cell r="A1153" t="str">
            <v>TSD</v>
          </cell>
        </row>
        <row r="1154">
          <cell r="A1154" t="str">
            <v>TSP</v>
          </cell>
        </row>
        <row r="1155">
          <cell r="A1155" t="str">
            <v>TSU</v>
          </cell>
        </row>
        <row r="1156">
          <cell r="A1156" t="str">
            <v>TTO</v>
          </cell>
        </row>
        <row r="1157">
          <cell r="A1157" t="str">
            <v>TTR</v>
          </cell>
        </row>
        <row r="1158">
          <cell r="A1158" t="str">
            <v>TTV</v>
          </cell>
        </row>
        <row r="1159">
          <cell r="A1159" t="str">
            <v>TUN</v>
          </cell>
        </row>
        <row r="1160">
          <cell r="A1160" t="str">
            <v>TUR</v>
          </cell>
        </row>
        <row r="1161">
          <cell r="A1161" t="str">
            <v>TUS</v>
          </cell>
        </row>
        <row r="1162">
          <cell r="A1162" t="str">
            <v>TUX</v>
          </cell>
        </row>
        <row r="1163">
          <cell r="A1163" t="str">
            <v>TVY</v>
          </cell>
        </row>
        <row r="1164">
          <cell r="A1164" t="str">
            <v>TWL</v>
          </cell>
        </row>
        <row r="1165">
          <cell r="A1165" t="str">
            <v>TZY</v>
          </cell>
        </row>
        <row r="1166">
          <cell r="A1166" t="str">
            <v>UBS</v>
          </cell>
        </row>
        <row r="1167">
          <cell r="A1167" t="str">
            <v>UCA</v>
          </cell>
        </row>
        <row r="1168">
          <cell r="A1168" t="str">
            <v>UCK</v>
          </cell>
        </row>
        <row r="1169">
          <cell r="A1169" t="str">
            <v>UDP</v>
          </cell>
        </row>
        <row r="1170">
          <cell r="A1170" t="str">
            <v>UDS</v>
          </cell>
        </row>
        <row r="1171">
          <cell r="A1171" t="str">
            <v>ULO</v>
          </cell>
        </row>
        <row r="1172">
          <cell r="A1172" t="str">
            <v>ULT</v>
          </cell>
        </row>
        <row r="1173">
          <cell r="A1173" t="str">
            <v>ULV</v>
          </cell>
        </row>
        <row r="1174">
          <cell r="A1174" t="str">
            <v>UMO</v>
          </cell>
        </row>
        <row r="1175">
          <cell r="A1175" t="str">
            <v>URA</v>
          </cell>
        </row>
        <row r="1176">
          <cell r="A1176" t="str">
            <v>URC</v>
          </cell>
        </row>
        <row r="1177">
          <cell r="A1177" t="str">
            <v>URM</v>
          </cell>
        </row>
        <row r="1178">
          <cell r="A1178" t="str">
            <v>URS</v>
          </cell>
        </row>
        <row r="1179">
          <cell r="A1179" t="str">
            <v>URX</v>
          </cell>
        </row>
        <row r="1180">
          <cell r="A1180" t="str">
            <v>USB</v>
          </cell>
        </row>
        <row r="1181">
          <cell r="A1181" t="str">
            <v>USI</v>
          </cell>
        </row>
        <row r="1182">
          <cell r="A1182" t="str">
            <v>USK</v>
          </cell>
        </row>
        <row r="1183">
          <cell r="A1183" t="str">
            <v>UUC</v>
          </cell>
        </row>
        <row r="1184">
          <cell r="A1184" t="str">
            <v>VAD</v>
          </cell>
        </row>
        <row r="1185">
          <cell r="A1185" t="str">
            <v>VAT</v>
          </cell>
        </row>
        <row r="1186">
          <cell r="A1186" t="str">
            <v>VEV</v>
          </cell>
        </row>
        <row r="1187">
          <cell r="A1187" t="str">
            <v>VIA</v>
          </cell>
        </row>
        <row r="1188">
          <cell r="A1188" t="str">
            <v>VII</v>
          </cell>
        </row>
        <row r="1189">
          <cell r="A1189" t="str">
            <v>VIP</v>
          </cell>
        </row>
        <row r="1190">
          <cell r="A1190" t="str">
            <v>VIV</v>
          </cell>
        </row>
        <row r="1191">
          <cell r="A1191" t="str">
            <v>VLO</v>
          </cell>
        </row>
        <row r="1192">
          <cell r="A1192" t="str">
            <v>VNA</v>
          </cell>
        </row>
        <row r="1193">
          <cell r="A1193" t="str">
            <v>VNR</v>
          </cell>
        </row>
        <row r="1194">
          <cell r="A1194" t="str">
            <v>VSC</v>
          </cell>
        </row>
        <row r="1195">
          <cell r="A1195" t="str">
            <v>VSP</v>
          </cell>
        </row>
        <row r="1196">
          <cell r="A1196" t="str">
            <v>WAH</v>
          </cell>
        </row>
        <row r="1197">
          <cell r="A1197" t="str">
            <v>WAL</v>
          </cell>
        </row>
        <row r="1198">
          <cell r="A1198" t="str">
            <v>WEG</v>
          </cell>
        </row>
        <row r="1199">
          <cell r="A1199" t="str">
            <v>WEX</v>
          </cell>
        </row>
        <row r="1200">
          <cell r="A1200" t="str">
            <v>WHA</v>
          </cell>
        </row>
        <row r="1201">
          <cell r="A1201" t="str">
            <v>WHB</v>
          </cell>
        </row>
        <row r="1202">
          <cell r="A1202" t="str">
            <v>WHE</v>
          </cell>
        </row>
        <row r="1203">
          <cell r="A1203" t="str">
            <v>WHF</v>
          </cell>
        </row>
        <row r="1204">
          <cell r="A1204" t="str">
            <v>WHG</v>
          </cell>
        </row>
        <row r="1205">
          <cell r="A1205" t="str">
            <v>WHM</v>
          </cell>
        </row>
        <row r="1206">
          <cell r="A1206" t="str">
            <v>WHX</v>
          </cell>
        </row>
        <row r="1207">
          <cell r="A1207" t="str">
            <v>WIT</v>
          </cell>
        </row>
        <row r="1208">
          <cell r="A1208" t="str">
            <v>WOR</v>
          </cell>
        </row>
        <row r="1209">
          <cell r="A1209" t="str">
            <v>WRA</v>
          </cell>
        </row>
        <row r="1210">
          <cell r="A1210" t="str">
            <v>WRF</v>
          </cell>
        </row>
        <row r="1211">
          <cell r="A1211" t="str">
            <v>WRM</v>
          </cell>
        </row>
        <row r="1212">
          <cell r="A1212" t="str">
            <v>WSA</v>
          </cell>
        </row>
        <row r="1213">
          <cell r="A1213" t="str">
            <v>WSH</v>
          </cell>
        </row>
        <row r="1214">
          <cell r="A1214" t="str">
            <v>XKX</v>
          </cell>
        </row>
        <row r="1215">
          <cell r="A1215" t="str">
            <v>XOD</v>
          </cell>
        </row>
        <row r="1216">
          <cell r="A1216" t="str">
            <v>XYN</v>
          </cell>
        </row>
        <row r="1217">
          <cell r="A1217" t="str">
            <v>YEI</v>
          </cell>
        </row>
        <row r="1218">
          <cell r="A1218" t="str">
            <v>YEL</v>
          </cell>
        </row>
        <row r="1219">
          <cell r="A1219" t="str">
            <v>YFC</v>
          </cell>
        </row>
        <row r="1220">
          <cell r="A1220" t="str">
            <v>YFG</v>
          </cell>
        </row>
        <row r="1221">
          <cell r="A1221" t="str">
            <v>YFM</v>
          </cell>
        </row>
        <row r="1222">
          <cell r="A1222" t="str">
            <v>YFT</v>
          </cell>
        </row>
        <row r="1223">
          <cell r="A1223" t="str">
            <v>YFU</v>
          </cell>
        </row>
        <row r="1224">
          <cell r="A1224" t="str">
            <v>YFX</v>
          </cell>
        </row>
        <row r="1225">
          <cell r="A1225" t="str">
            <v>YLL</v>
          </cell>
        </row>
        <row r="1226">
          <cell r="A1226" t="str">
            <v>YNU</v>
          </cell>
        </row>
        <row r="1227">
          <cell r="A1227" t="str">
            <v>YOI</v>
          </cell>
        </row>
        <row r="1228">
          <cell r="A1228" t="str">
            <v>YOX</v>
          </cell>
        </row>
        <row r="1229">
          <cell r="A1229" t="str">
            <v>YRS</v>
          </cell>
        </row>
        <row r="1230">
          <cell r="A1230" t="str">
            <v>YST</v>
          </cell>
        </row>
        <row r="1231">
          <cell r="A1231" t="str">
            <v>YTA</v>
          </cell>
        </row>
        <row r="1232">
          <cell r="A1232" t="str">
            <v>YTB</v>
          </cell>
        </row>
        <row r="1233">
          <cell r="A1233" t="str">
            <v>YTC</v>
          </cell>
        </row>
        <row r="1234">
          <cell r="A1234" t="str">
            <v>YTL</v>
          </cell>
        </row>
        <row r="1235">
          <cell r="A1235" t="str">
            <v>YTM</v>
          </cell>
        </row>
        <row r="1236">
          <cell r="A1236" t="str">
            <v>YTN</v>
          </cell>
        </row>
        <row r="1237">
          <cell r="A1237" t="str">
            <v>YTP</v>
          </cell>
        </row>
        <row r="1238">
          <cell r="A1238" t="str">
            <v>YTS</v>
          </cell>
        </row>
        <row r="1239">
          <cell r="A1239" t="str">
            <v>YTU</v>
          </cell>
        </row>
        <row r="1240">
          <cell r="A1240" t="str">
            <v>YTV</v>
          </cell>
        </row>
        <row r="1241">
          <cell r="A1241" t="str">
            <v>ZAC</v>
          </cell>
        </row>
        <row r="1242">
          <cell r="A1242" t="str">
            <v>ZEX</v>
          </cell>
        </row>
        <row r="1243">
          <cell r="A1243" t="str">
            <v>ZGP</v>
          </cell>
        </row>
        <row r="1244">
          <cell r="A1244" t="str">
            <v>ZUC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>
        <row r="11">
          <cell r="C11" t="str">
            <v>EU-27</v>
          </cell>
          <cell r="D11">
            <v>86587</v>
          </cell>
          <cell r="E11">
            <v>84502</v>
          </cell>
          <cell r="F11">
            <v>83796</v>
          </cell>
        </row>
        <row r="12">
          <cell r="C12" t="str">
            <v>BE</v>
          </cell>
          <cell r="D12">
            <v>100</v>
          </cell>
          <cell r="E12">
            <v>89</v>
          </cell>
          <cell r="F12">
            <v>89</v>
          </cell>
        </row>
        <row r="13">
          <cell r="C13" t="str">
            <v>BG</v>
          </cell>
          <cell r="D13">
            <v>2852</v>
          </cell>
          <cell r="E13">
            <v>2206</v>
          </cell>
          <cell r="F13">
            <v>2340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2895</v>
          </cell>
          <cell r="E15">
            <v>2832</v>
          </cell>
          <cell r="F15">
            <v>2826</v>
          </cell>
        </row>
        <row r="16">
          <cell r="C16" t="str">
            <v>DE</v>
          </cell>
          <cell r="D16">
            <v>1828</v>
          </cell>
          <cell r="E16">
            <v>1769</v>
          </cell>
          <cell r="F16">
            <v>1680</v>
          </cell>
        </row>
        <row r="17">
          <cell r="C17" t="str">
            <v>EE</v>
          </cell>
          <cell r="D17">
            <v>966</v>
          </cell>
          <cell r="E17">
            <v>945</v>
          </cell>
          <cell r="F17">
            <v>935</v>
          </cell>
        </row>
        <row r="18">
          <cell r="C18" t="str">
            <v>IE</v>
          </cell>
          <cell r="D18">
            <v>2023</v>
          </cell>
          <cell r="E18">
            <v>2109</v>
          </cell>
          <cell r="F18">
            <v>2148</v>
          </cell>
        </row>
        <row r="19">
          <cell r="C19" t="str">
            <v>EL</v>
          </cell>
          <cell r="D19">
            <v>17353</v>
          </cell>
          <cell r="E19">
            <v>17291</v>
          </cell>
          <cell r="F19">
            <v>17168</v>
          </cell>
        </row>
        <row r="20">
          <cell r="C20" t="str">
            <v>ES</v>
          </cell>
          <cell r="D20">
            <v>11420</v>
          </cell>
          <cell r="E20">
            <v>11119</v>
          </cell>
          <cell r="F20">
            <v>10847</v>
          </cell>
        </row>
        <row r="21">
          <cell r="C21" t="str">
            <v>FR (1)</v>
          </cell>
          <cell r="D21">
            <v>7941</v>
          </cell>
          <cell r="E21">
            <v>7284</v>
          </cell>
          <cell r="F21">
            <v>7242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13683</v>
          </cell>
          <cell r="E23">
            <v>13587</v>
          </cell>
          <cell r="F23">
            <v>13515</v>
          </cell>
        </row>
        <row r="24">
          <cell r="C24" t="str">
            <v>CY</v>
          </cell>
          <cell r="D24">
            <v>1169</v>
          </cell>
          <cell r="E24">
            <v>1162</v>
          </cell>
          <cell r="F24">
            <v>1006</v>
          </cell>
        </row>
        <row r="25">
          <cell r="C25" t="str">
            <v>LV</v>
          </cell>
          <cell r="D25">
            <v>841</v>
          </cell>
          <cell r="E25">
            <v>794</v>
          </cell>
          <cell r="F25">
            <v>786</v>
          </cell>
        </row>
        <row r="26">
          <cell r="C26" t="str">
            <v>LT</v>
          </cell>
          <cell r="D26">
            <v>221</v>
          </cell>
          <cell r="E26">
            <v>193</v>
          </cell>
          <cell r="F26">
            <v>171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1152</v>
          </cell>
          <cell r="E29">
            <v>1112</v>
          </cell>
          <cell r="F29">
            <v>1093</v>
          </cell>
        </row>
        <row r="30">
          <cell r="C30" t="str">
            <v>NL</v>
          </cell>
          <cell r="D30">
            <v>825</v>
          </cell>
          <cell r="E30">
            <v>838</v>
          </cell>
          <cell r="F30">
            <v>849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833</v>
          </cell>
          <cell r="E32">
            <v>807</v>
          </cell>
          <cell r="F32">
            <v>793</v>
          </cell>
        </row>
        <row r="33">
          <cell r="C33" t="str">
            <v>PT</v>
          </cell>
          <cell r="D33">
            <v>8585</v>
          </cell>
          <cell r="E33">
            <v>8556</v>
          </cell>
          <cell r="F33">
            <v>8492</v>
          </cell>
        </row>
        <row r="34">
          <cell r="C34" t="str">
            <v>RO</v>
          </cell>
          <cell r="D34">
            <v>438</v>
          </cell>
          <cell r="E34">
            <v>444</v>
          </cell>
          <cell r="F34">
            <v>475</v>
          </cell>
        </row>
        <row r="35">
          <cell r="C35" t="str">
            <v>SI</v>
          </cell>
          <cell r="D35">
            <v>181</v>
          </cell>
          <cell r="E35">
            <v>185</v>
          </cell>
          <cell r="F35">
            <v>185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3240</v>
          </cell>
          <cell r="E37">
            <v>3271</v>
          </cell>
          <cell r="F37">
            <v>3365</v>
          </cell>
        </row>
        <row r="38">
          <cell r="C38" t="str">
            <v>SE</v>
          </cell>
          <cell r="D38">
            <v>1486</v>
          </cell>
          <cell r="E38">
            <v>1418</v>
          </cell>
          <cell r="F38">
            <v>1369</v>
          </cell>
        </row>
        <row r="39">
          <cell r="C39" t="str">
            <v>UK</v>
          </cell>
          <cell r="D39">
            <v>6555</v>
          </cell>
          <cell r="E39">
            <v>6491</v>
          </cell>
          <cell r="F39">
            <v>6422</v>
          </cell>
        </row>
        <row r="40">
          <cell r="C40" t="str">
            <v>IS</v>
          </cell>
          <cell r="D40">
            <v>1533</v>
          </cell>
          <cell r="E40">
            <v>1585</v>
          </cell>
          <cell r="F40">
            <v>1628</v>
          </cell>
        </row>
        <row r="41">
          <cell r="C41" t="str">
            <v>NO</v>
          </cell>
          <cell r="D41">
            <v>6785</v>
          </cell>
          <cell r="E41">
            <v>6506</v>
          </cell>
          <cell r="F41">
            <v>6309</v>
          </cell>
        </row>
      </sheetData>
      <sheetData sheetId="1">
        <row r="11">
          <cell r="C11" t="str">
            <v>EU-27</v>
          </cell>
          <cell r="D11">
            <v>1869330</v>
          </cell>
          <cell r="E11">
            <v>1820434</v>
          </cell>
          <cell r="F11">
            <v>1753928</v>
          </cell>
        </row>
        <row r="12">
          <cell r="C12" t="str">
            <v>BE</v>
          </cell>
          <cell r="D12">
            <v>19007</v>
          </cell>
          <cell r="E12">
            <v>16048</v>
          </cell>
          <cell r="F12">
            <v>15812</v>
          </cell>
        </row>
        <row r="13">
          <cell r="C13" t="str">
            <v>BG</v>
          </cell>
          <cell r="D13">
            <v>9047</v>
          </cell>
          <cell r="E13">
            <v>7772</v>
          </cell>
          <cell r="F13">
            <v>8014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73040</v>
          </cell>
          <cell r="E15">
            <v>67734</v>
          </cell>
          <cell r="F15">
            <v>66353</v>
          </cell>
        </row>
        <row r="16">
          <cell r="C16" t="str">
            <v>DE</v>
          </cell>
          <cell r="D16">
            <v>69135</v>
          </cell>
          <cell r="E16">
            <v>68161</v>
          </cell>
          <cell r="F16">
            <v>67765</v>
          </cell>
        </row>
        <row r="17">
          <cell r="C17" t="str">
            <v>EE</v>
          </cell>
          <cell r="D17">
            <v>17808</v>
          </cell>
          <cell r="E17">
            <v>14238</v>
          </cell>
          <cell r="F17">
            <v>14645</v>
          </cell>
        </row>
        <row r="18">
          <cell r="C18" t="str">
            <v>IE</v>
          </cell>
          <cell r="D18">
            <v>69867</v>
          </cell>
          <cell r="E18">
            <v>68759</v>
          </cell>
          <cell r="F18">
            <v>69427</v>
          </cell>
        </row>
        <row r="19">
          <cell r="C19" t="str">
            <v>EL</v>
          </cell>
          <cell r="D19">
            <v>88805</v>
          </cell>
          <cell r="E19">
            <v>88360</v>
          </cell>
          <cell r="F19">
            <v>88288</v>
          </cell>
        </row>
        <row r="20">
          <cell r="C20" t="str">
            <v>ES</v>
          </cell>
          <cell r="D20">
            <v>461071</v>
          </cell>
          <cell r="E20">
            <v>439594</v>
          </cell>
          <cell r="F20">
            <v>414527</v>
          </cell>
        </row>
        <row r="21">
          <cell r="C21" t="str">
            <v>FR (1)</v>
          </cell>
          <cell r="D21">
            <v>199269</v>
          </cell>
          <cell r="E21">
            <v>185535</v>
          </cell>
          <cell r="F21">
            <v>174461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196313</v>
          </cell>
          <cell r="E23">
            <v>193672</v>
          </cell>
          <cell r="F23">
            <v>186079</v>
          </cell>
        </row>
        <row r="24">
          <cell r="C24" t="str">
            <v>CY</v>
          </cell>
          <cell r="D24">
            <v>5383</v>
          </cell>
          <cell r="E24">
            <v>5289</v>
          </cell>
          <cell r="F24">
            <v>4161</v>
          </cell>
        </row>
        <row r="25">
          <cell r="C25" t="str">
            <v>LV</v>
          </cell>
          <cell r="D25">
            <v>38228</v>
          </cell>
          <cell r="E25">
            <v>41186</v>
          </cell>
          <cell r="F25">
            <v>40762</v>
          </cell>
        </row>
        <row r="26">
          <cell r="C26" t="str">
            <v>LT</v>
          </cell>
          <cell r="D26">
            <v>50478</v>
          </cell>
          <cell r="E26">
            <v>49286</v>
          </cell>
          <cell r="F26">
            <v>45961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10961</v>
          </cell>
          <cell r="E29">
            <v>12030</v>
          </cell>
          <cell r="F29">
            <v>11992</v>
          </cell>
        </row>
        <row r="30">
          <cell r="C30" t="str">
            <v>NL</v>
          </cell>
          <cell r="D30">
            <v>146925</v>
          </cell>
          <cell r="E30">
            <v>154369</v>
          </cell>
          <cell r="F30">
            <v>147520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40971</v>
          </cell>
          <cell r="E32">
            <v>38249</v>
          </cell>
          <cell r="F32">
            <v>37269</v>
          </cell>
        </row>
        <row r="33">
          <cell r="C33" t="str">
            <v>PT</v>
          </cell>
          <cell r="D33">
            <v>106516</v>
          </cell>
          <cell r="E33">
            <v>103931</v>
          </cell>
          <cell r="F33">
            <v>101483</v>
          </cell>
        </row>
        <row r="34">
          <cell r="C34" t="str">
            <v>RO</v>
          </cell>
          <cell r="D34">
            <v>1670</v>
          </cell>
          <cell r="E34">
            <v>1871</v>
          </cell>
          <cell r="F34">
            <v>1221</v>
          </cell>
        </row>
        <row r="35">
          <cell r="C35" t="str">
            <v>SI</v>
          </cell>
          <cell r="D35">
            <v>983</v>
          </cell>
          <cell r="E35">
            <v>1011</v>
          </cell>
          <cell r="F35">
            <v>1011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16046</v>
          </cell>
          <cell r="E37">
            <v>16535</v>
          </cell>
          <cell r="F37">
            <v>16549</v>
          </cell>
        </row>
        <row r="38">
          <cell r="C38" t="str">
            <v>SE</v>
          </cell>
          <cell r="D38">
            <v>41807</v>
          </cell>
          <cell r="E38">
            <v>38600</v>
          </cell>
          <cell r="F38">
            <v>33020</v>
          </cell>
        </row>
        <row r="39">
          <cell r="C39" t="str">
            <v>UK</v>
          </cell>
          <cell r="D39">
            <v>206000</v>
          </cell>
          <cell r="E39">
            <v>208204</v>
          </cell>
          <cell r="F39">
            <v>207608</v>
          </cell>
        </row>
        <row r="40">
          <cell r="C40" t="str">
            <v>IS</v>
          </cell>
          <cell r="D40">
            <v>160246</v>
          </cell>
          <cell r="E40">
            <v>157175</v>
          </cell>
          <cell r="F40">
            <v>150431</v>
          </cell>
        </row>
        <row r="41">
          <cell r="C41" t="str">
            <v>NO</v>
          </cell>
          <cell r="D41">
            <v>378690</v>
          </cell>
          <cell r="E41">
            <v>383794</v>
          </cell>
          <cell r="F41">
            <v>366123</v>
          </cell>
        </row>
      </sheetData>
      <sheetData sheetId="2">
        <row r="11">
          <cell r="C11" t="str">
            <v>EU-27</v>
          </cell>
          <cell r="D11">
            <v>6878037</v>
          </cell>
          <cell r="E11">
            <v>6677415</v>
          </cell>
          <cell r="F11">
            <v>6543252</v>
          </cell>
        </row>
        <row r="12">
          <cell r="C12" t="str">
            <v>BE</v>
          </cell>
          <cell r="D12">
            <v>60620</v>
          </cell>
          <cell r="E12">
            <v>51590</v>
          </cell>
          <cell r="F12">
            <v>51236</v>
          </cell>
        </row>
        <row r="13">
          <cell r="C13" t="str">
            <v>BG</v>
          </cell>
          <cell r="D13">
            <v>70512</v>
          </cell>
          <cell r="E13">
            <v>60319</v>
          </cell>
          <cell r="F13">
            <v>63378</v>
          </cell>
        </row>
        <row r="14">
          <cell r="C14" t="str">
            <v>CZ</v>
          </cell>
          <cell r="D14" t="str">
            <v>-</v>
          </cell>
          <cell r="E14" t="str">
            <v>-</v>
          </cell>
          <cell r="F14" t="str">
            <v>-</v>
          </cell>
        </row>
        <row r="15">
          <cell r="C15" t="str">
            <v>DK</v>
          </cell>
          <cell r="D15">
            <v>263914</v>
          </cell>
          <cell r="E15">
            <v>245793</v>
          </cell>
          <cell r="F15">
            <v>241962</v>
          </cell>
        </row>
        <row r="16">
          <cell r="C16" t="str">
            <v>DE</v>
          </cell>
          <cell r="D16">
            <v>161248</v>
          </cell>
          <cell r="E16">
            <v>161507</v>
          </cell>
          <cell r="F16">
            <v>159714</v>
          </cell>
        </row>
        <row r="17">
          <cell r="C17" t="str">
            <v>EE</v>
          </cell>
          <cell r="D17">
            <v>45974</v>
          </cell>
          <cell r="E17">
            <v>39813</v>
          </cell>
          <cell r="F17">
            <v>40209</v>
          </cell>
        </row>
        <row r="18">
          <cell r="C18" t="str">
            <v>IE</v>
          </cell>
          <cell r="D18">
            <v>193409</v>
          </cell>
          <cell r="E18">
            <v>193888</v>
          </cell>
          <cell r="F18">
            <v>198008</v>
          </cell>
        </row>
        <row r="19">
          <cell r="C19" t="str">
            <v>EL</v>
          </cell>
          <cell r="D19">
            <v>510993</v>
          </cell>
          <cell r="E19">
            <v>507623</v>
          </cell>
          <cell r="F19">
            <v>506358</v>
          </cell>
        </row>
        <row r="20">
          <cell r="C20" t="str">
            <v>ES</v>
          </cell>
          <cell r="D20">
            <v>1029530</v>
          </cell>
          <cell r="E20">
            <v>979667</v>
          </cell>
          <cell r="F20">
            <v>934078</v>
          </cell>
        </row>
        <row r="21">
          <cell r="C21" t="str">
            <v>FR (1)</v>
          </cell>
          <cell r="D21">
            <v>1082260</v>
          </cell>
          <cell r="E21">
            <v>1007735</v>
          </cell>
          <cell r="F21">
            <v>996189</v>
          </cell>
        </row>
        <row r="22">
          <cell r="C22" t="str">
            <v>HR</v>
          </cell>
          <cell r="D22" t="str">
            <v>:</v>
          </cell>
          <cell r="E22" t="str">
            <v>:</v>
          </cell>
          <cell r="F22" t="str">
            <v>:</v>
          </cell>
        </row>
        <row r="23">
          <cell r="C23" t="str">
            <v>IT</v>
          </cell>
          <cell r="D23">
            <v>1149081</v>
          </cell>
          <cell r="E23">
            <v>1136689</v>
          </cell>
          <cell r="F23">
            <v>1111999</v>
          </cell>
        </row>
        <row r="24">
          <cell r="C24" t="str">
            <v>CY</v>
          </cell>
          <cell r="D24">
            <v>49023</v>
          </cell>
          <cell r="E24">
            <v>48447</v>
          </cell>
          <cell r="F24">
            <v>42930</v>
          </cell>
        </row>
        <row r="25">
          <cell r="C25" t="str">
            <v>LV</v>
          </cell>
          <cell r="D25">
            <v>61080</v>
          </cell>
          <cell r="E25">
            <v>62450</v>
          </cell>
          <cell r="F25">
            <v>61448</v>
          </cell>
        </row>
        <row r="26">
          <cell r="C26" t="str">
            <v>LT</v>
          </cell>
          <cell r="D26">
            <v>59794</v>
          </cell>
          <cell r="E26">
            <v>56380</v>
          </cell>
          <cell r="F26">
            <v>54391</v>
          </cell>
        </row>
        <row r="27">
          <cell r="C27" t="str">
            <v>LU</v>
          </cell>
          <cell r="D27" t="str">
            <v>-</v>
          </cell>
          <cell r="E27" t="str">
            <v>-</v>
          </cell>
          <cell r="F27" t="str">
            <v>-</v>
          </cell>
        </row>
        <row r="28">
          <cell r="C28" t="str">
            <v>HU</v>
          </cell>
          <cell r="D28" t="str">
            <v>-</v>
          </cell>
          <cell r="E28" t="str">
            <v>-</v>
          </cell>
          <cell r="F28" t="str">
            <v>-</v>
          </cell>
        </row>
        <row r="29">
          <cell r="C29" t="str">
            <v>MT</v>
          </cell>
          <cell r="D29">
            <v>86161</v>
          </cell>
          <cell r="E29">
            <v>87026</v>
          </cell>
          <cell r="F29">
            <v>85532</v>
          </cell>
        </row>
        <row r="30">
          <cell r="C30" t="str">
            <v>NL</v>
          </cell>
          <cell r="D30">
            <v>344073</v>
          </cell>
          <cell r="E30">
            <v>348380</v>
          </cell>
          <cell r="F30">
            <v>343146</v>
          </cell>
        </row>
        <row r="31">
          <cell r="C31" t="str">
            <v>AT</v>
          </cell>
          <cell r="D31" t="str">
            <v>-</v>
          </cell>
          <cell r="E31" t="str">
            <v>-</v>
          </cell>
          <cell r="F31" t="str">
            <v>-</v>
          </cell>
        </row>
        <row r="32">
          <cell r="C32" t="str">
            <v>PL</v>
          </cell>
          <cell r="D32">
            <v>98958</v>
          </cell>
          <cell r="E32">
            <v>90700</v>
          </cell>
          <cell r="F32">
            <v>86851</v>
          </cell>
        </row>
        <row r="33">
          <cell r="C33" t="str">
            <v>PT</v>
          </cell>
          <cell r="D33">
            <v>383099</v>
          </cell>
          <cell r="E33">
            <v>379632</v>
          </cell>
          <cell r="F33">
            <v>372173</v>
          </cell>
        </row>
        <row r="34">
          <cell r="C34" t="str">
            <v>RO</v>
          </cell>
          <cell r="D34">
            <v>6241</v>
          </cell>
          <cell r="E34">
            <v>7173</v>
          </cell>
          <cell r="F34">
            <v>6577</v>
          </cell>
        </row>
        <row r="35">
          <cell r="C35" t="str">
            <v>SI</v>
          </cell>
          <cell r="D35">
            <v>10653</v>
          </cell>
          <cell r="E35">
            <v>10948</v>
          </cell>
          <cell r="F35">
            <v>10951</v>
          </cell>
        </row>
        <row r="36">
          <cell r="C36" t="str">
            <v>SK</v>
          </cell>
          <cell r="D36" t="str">
            <v>-</v>
          </cell>
          <cell r="E36" t="str">
            <v>-</v>
          </cell>
          <cell r="F36" t="str">
            <v>-</v>
          </cell>
        </row>
        <row r="37">
          <cell r="C37" t="str">
            <v>FI</v>
          </cell>
          <cell r="D37">
            <v>169707</v>
          </cell>
          <cell r="E37">
            <v>171244</v>
          </cell>
          <cell r="F37">
            <v>172233</v>
          </cell>
        </row>
        <row r="38">
          <cell r="C38" t="str">
            <v>SE</v>
          </cell>
          <cell r="D38">
            <v>208913</v>
          </cell>
          <cell r="E38">
            <v>196617</v>
          </cell>
          <cell r="F38">
            <v>179032</v>
          </cell>
        </row>
        <row r="39">
          <cell r="C39" t="str">
            <v>UK</v>
          </cell>
          <cell r="D39">
            <v>832794</v>
          </cell>
          <cell r="E39">
            <v>833794</v>
          </cell>
          <cell r="F39">
            <v>824857</v>
          </cell>
        </row>
        <row r="40">
          <cell r="C40" t="str">
            <v>IS</v>
          </cell>
          <cell r="D40">
            <v>477014</v>
          </cell>
          <cell r="E40">
            <v>474917</v>
          </cell>
          <cell r="F40">
            <v>469556</v>
          </cell>
        </row>
        <row r="41">
          <cell r="C41" t="str">
            <v>NO</v>
          </cell>
          <cell r="D41">
            <v>1240166</v>
          </cell>
          <cell r="E41">
            <v>1252031</v>
          </cell>
          <cell r="F41">
            <v>1237694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"/>
      <sheetName val="Sheet1"/>
      <sheetName val="Sheet2"/>
    </sheetNames>
    <sheetDataSet>
      <sheetData sheetId="0">
        <row r="45">
          <cell r="D45" t="str">
            <v>Tonnage</v>
          </cell>
          <cell r="G45" t="str">
            <v>Value</v>
          </cell>
        </row>
        <row r="46">
          <cell r="C46" t="str">
            <v>Italy</v>
          </cell>
          <cell r="D46">
            <v>148.13879999999997</v>
          </cell>
          <cell r="G46">
            <v>437.16579639999998</v>
          </cell>
        </row>
        <row r="47">
          <cell r="C47" t="str">
            <v>Greece</v>
          </cell>
          <cell r="D47">
            <v>105.9344</v>
          </cell>
          <cell r="G47">
            <v>463.35812493999998</v>
          </cell>
        </row>
        <row r="48">
          <cell r="C48" t="str">
            <v>Spain</v>
          </cell>
          <cell r="D48">
            <v>293.50995</v>
          </cell>
          <cell r="G48">
            <v>513.39696947000004</v>
          </cell>
        </row>
        <row r="49">
          <cell r="C49" t="str">
            <v>France</v>
          </cell>
          <cell r="D49">
            <v>163.30000000000001</v>
          </cell>
          <cell r="G49">
            <v>619.6</v>
          </cell>
        </row>
        <row r="50">
          <cell r="C50" t="str">
            <v>United Kingdom</v>
          </cell>
          <cell r="D50">
            <v>211.56797</v>
          </cell>
          <cell r="G50">
            <v>995.33481099999995</v>
          </cell>
        </row>
        <row r="52">
          <cell r="C52" t="str">
            <v>EU-28</v>
          </cell>
          <cell r="D52">
            <v>1259.8330000000001</v>
          </cell>
          <cell r="G52">
            <v>4128.4258837000007</v>
          </cell>
        </row>
        <row r="54">
          <cell r="C54" t="str">
            <v>Norway</v>
          </cell>
          <cell r="D54">
            <v>1380.83755</v>
          </cell>
          <cell r="G54">
            <v>5236.43486665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Table 1"/>
      <sheetName val="Table 2"/>
      <sheetName val="Figure 2"/>
      <sheetName val="Figure 3"/>
      <sheetName val="Table 3"/>
      <sheetName val="Figure 4"/>
      <sheetName val="Figure 5"/>
      <sheetName val="Figure 6"/>
      <sheetName val="Figure 7"/>
      <sheetName val="Table 4"/>
    </sheetNames>
    <sheetDataSet>
      <sheetData sheetId="0">
        <row r="39">
          <cell r="C39" t="str">
            <v>Catches</v>
          </cell>
          <cell r="D39">
            <v>5144219</v>
          </cell>
        </row>
        <row r="40">
          <cell r="C40" t="str">
            <v>Aquaculture</v>
          </cell>
          <cell r="D40">
            <v>1259833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PIVOT"/>
      <sheetName val="DATA"/>
      <sheetName val="VOLUME"/>
      <sheetName val="VOL_HIST"/>
      <sheetName val="CHART_VOL"/>
      <sheetName val="DASHBOARD"/>
      <sheetName val="ASFIS"/>
      <sheetName val="SPECIES"/>
      <sheetName val="DIVISIONS"/>
      <sheetName val="EUR"/>
      <sheetName val="CL_GEO3A"/>
      <sheetName val="CL_REGION"/>
      <sheetName val="CL_AQUAENV"/>
      <sheetName val="CL_AQUAMETH"/>
      <sheetName val="CL_OBS_STATUS"/>
      <sheetName val="CL_OBS_CONF"/>
      <sheetName val="Sheet1"/>
      <sheetName val="DETTAGLIO_update"/>
      <sheetName val="AQ2A_EUROBASE_v3_20170622_16331"/>
    </sheetNames>
    <sheetDataSet>
      <sheetData sheetId="0"/>
      <sheetData sheetId="1"/>
      <sheetData sheetId="2"/>
      <sheetData sheetId="3"/>
      <sheetData sheetId="4">
        <row r="3">
          <cell r="C3">
            <v>2014</v>
          </cell>
        </row>
      </sheetData>
      <sheetData sheetId="5">
        <row r="3">
          <cell r="C3" t="str">
            <v>AT</v>
          </cell>
        </row>
      </sheetData>
      <sheetData sheetId="6" refreshError="1"/>
      <sheetData sheetId="7">
        <row r="5">
          <cell r="AC5" t="str">
            <v>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7"/>
  <sheetViews>
    <sheetView showGridLines="0" zoomScaleNormal="100" workbookViewId="0">
      <selection activeCell="A23" sqref="A23"/>
    </sheetView>
  </sheetViews>
  <sheetFormatPr defaultColWidth="9" defaultRowHeight="12" x14ac:dyDescent="0.2"/>
  <cols>
    <col min="1" max="1" width="33.375" style="47" customWidth="1"/>
    <col min="2" max="2" width="9" style="46"/>
    <col min="3" max="3" width="16.25" style="46" customWidth="1"/>
    <col min="4" max="4" width="72.75" style="47" customWidth="1"/>
    <col min="5" max="5" width="24.375" style="48" customWidth="1"/>
    <col min="6" max="6" width="18.5" style="47" customWidth="1"/>
    <col min="7" max="16384" width="9" style="47"/>
  </cols>
  <sheetData>
    <row r="1" spans="1:7" x14ac:dyDescent="0.2">
      <c r="A1" s="82" t="s">
        <v>108</v>
      </c>
    </row>
    <row r="2" spans="1:7" ht="15" customHeight="1" x14ac:dyDescent="0.2">
      <c r="A2" s="49" t="s">
        <v>13</v>
      </c>
      <c r="B2" s="47"/>
      <c r="C2" s="50"/>
    </row>
    <row r="3" spans="1:7" ht="15" customHeight="1" x14ac:dyDescent="0.2"/>
    <row r="4" spans="1:7" s="56" customFormat="1" ht="18" customHeight="1" x14ac:dyDescent="0.2">
      <c r="A4" s="51" t="s">
        <v>14</v>
      </c>
      <c r="B4" s="52" t="s">
        <v>15</v>
      </c>
      <c r="C4" s="53" t="s">
        <v>16</v>
      </c>
      <c r="D4" s="54" t="s">
        <v>17</v>
      </c>
      <c r="E4" s="57" t="s">
        <v>28</v>
      </c>
      <c r="F4" s="57" t="s">
        <v>115</v>
      </c>
      <c r="G4" s="55"/>
    </row>
    <row r="5" spans="1:7" ht="18" customHeight="1" x14ac:dyDescent="0.2">
      <c r="A5" s="83" t="s">
        <v>23</v>
      </c>
      <c r="B5" s="84" t="s">
        <v>147</v>
      </c>
      <c r="C5" s="85" t="s">
        <v>19</v>
      </c>
      <c r="D5" s="86" t="s">
        <v>100</v>
      </c>
      <c r="E5" s="87" t="s">
        <v>57</v>
      </c>
    </row>
    <row r="6" spans="1:7" ht="18" customHeight="1" x14ac:dyDescent="0.2">
      <c r="A6" s="83" t="s">
        <v>24</v>
      </c>
      <c r="B6" s="84" t="s">
        <v>148</v>
      </c>
      <c r="C6" s="85" t="s">
        <v>19</v>
      </c>
      <c r="D6" s="86" t="s">
        <v>101</v>
      </c>
      <c r="E6" s="87" t="s">
        <v>58</v>
      </c>
    </row>
    <row r="7" spans="1:7" ht="18" customHeight="1" x14ac:dyDescent="0.2">
      <c r="A7" s="62" t="s">
        <v>25</v>
      </c>
      <c r="B7" s="84" t="s">
        <v>149</v>
      </c>
      <c r="C7" s="85" t="s">
        <v>19</v>
      </c>
      <c r="D7" s="59" t="s">
        <v>102</v>
      </c>
      <c r="E7" s="87" t="s">
        <v>59</v>
      </c>
    </row>
    <row r="8" spans="1:7" s="56" customFormat="1" ht="18" customHeight="1" x14ac:dyDescent="0.2">
      <c r="A8" s="88" t="s">
        <v>18</v>
      </c>
      <c r="B8" s="84" t="s">
        <v>150</v>
      </c>
      <c r="C8" s="85" t="s">
        <v>19</v>
      </c>
      <c r="D8" s="89" t="s">
        <v>20</v>
      </c>
      <c r="E8" s="89" t="s">
        <v>60</v>
      </c>
      <c r="F8" s="47" t="s">
        <v>114</v>
      </c>
      <c r="G8" s="55"/>
    </row>
    <row r="9" spans="1:7" s="56" customFormat="1" ht="18" customHeight="1" x14ac:dyDescent="0.2">
      <c r="A9" s="90" t="s">
        <v>62</v>
      </c>
      <c r="B9" s="84" t="s">
        <v>151</v>
      </c>
      <c r="C9" s="85" t="s">
        <v>19</v>
      </c>
      <c r="D9" s="89" t="s">
        <v>20</v>
      </c>
      <c r="E9" s="89" t="s">
        <v>29</v>
      </c>
      <c r="F9" s="47" t="s">
        <v>114</v>
      </c>
      <c r="G9" s="55"/>
    </row>
    <row r="10" spans="1:7" ht="27" customHeight="1" x14ac:dyDescent="0.2">
      <c r="A10" s="91" t="s">
        <v>63</v>
      </c>
      <c r="B10" s="92" t="s">
        <v>156</v>
      </c>
      <c r="C10" s="92" t="s">
        <v>21</v>
      </c>
      <c r="D10" s="91" t="s">
        <v>104</v>
      </c>
      <c r="E10" s="93" t="s">
        <v>30</v>
      </c>
      <c r="F10" s="47" t="s">
        <v>113</v>
      </c>
    </row>
    <row r="11" spans="1:7" s="56" customFormat="1" ht="18" customHeight="1" x14ac:dyDescent="0.2">
      <c r="A11" s="94" t="s">
        <v>61</v>
      </c>
      <c r="B11" s="84" t="s">
        <v>152</v>
      </c>
      <c r="C11" s="85" t="s">
        <v>19</v>
      </c>
      <c r="D11" s="89" t="s">
        <v>20</v>
      </c>
      <c r="E11" s="89" t="s">
        <v>64</v>
      </c>
      <c r="F11" s="55"/>
      <c r="G11" s="55"/>
    </row>
    <row r="12" spans="1:7" s="56" customFormat="1" ht="18" customHeight="1" x14ac:dyDescent="0.2">
      <c r="A12" s="95" t="s">
        <v>51</v>
      </c>
      <c r="B12" s="84" t="s">
        <v>153</v>
      </c>
      <c r="C12" s="85" t="s">
        <v>19</v>
      </c>
      <c r="D12" s="89" t="s">
        <v>20</v>
      </c>
      <c r="E12" s="89" t="s">
        <v>65</v>
      </c>
      <c r="F12" s="55"/>
      <c r="G12" s="55"/>
    </row>
    <row r="13" spans="1:7" s="56" customFormat="1" ht="18" customHeight="1" x14ac:dyDescent="0.2">
      <c r="A13" s="95" t="s">
        <v>105</v>
      </c>
      <c r="B13" s="92" t="s">
        <v>157</v>
      </c>
      <c r="C13" s="92" t="s">
        <v>21</v>
      </c>
      <c r="D13" s="89" t="s">
        <v>106</v>
      </c>
      <c r="E13" s="89" t="s">
        <v>65</v>
      </c>
      <c r="F13" s="55"/>
      <c r="G13" s="55"/>
    </row>
    <row r="14" spans="1:7" s="56" customFormat="1" ht="18" customHeight="1" x14ac:dyDescent="0.2">
      <c r="A14" s="95" t="s">
        <v>51</v>
      </c>
      <c r="B14" s="92" t="s">
        <v>158</v>
      </c>
      <c r="C14" s="85" t="s">
        <v>107</v>
      </c>
      <c r="D14" s="89" t="s">
        <v>0</v>
      </c>
      <c r="E14" s="89" t="s">
        <v>65</v>
      </c>
      <c r="F14" s="55"/>
      <c r="G14" s="55"/>
    </row>
    <row r="15" spans="1:7" s="56" customFormat="1" ht="18" customHeight="1" x14ac:dyDescent="0.2">
      <c r="A15" s="95" t="s">
        <v>26</v>
      </c>
      <c r="B15" s="84" t="s">
        <v>159</v>
      </c>
      <c r="C15" s="85" t="s">
        <v>21</v>
      </c>
      <c r="D15" s="89" t="s">
        <v>27</v>
      </c>
      <c r="E15" s="89" t="s">
        <v>50</v>
      </c>
      <c r="F15" s="47" t="s">
        <v>113</v>
      </c>
      <c r="G15" s="55"/>
    </row>
    <row r="16" spans="1:7" s="56" customFormat="1" ht="18" customHeight="1" x14ac:dyDescent="0.2">
      <c r="A16" s="95" t="s">
        <v>95</v>
      </c>
      <c r="B16" s="84" t="s">
        <v>154</v>
      </c>
      <c r="C16" s="85" t="s">
        <v>19</v>
      </c>
      <c r="D16" s="89" t="s">
        <v>22</v>
      </c>
      <c r="E16" s="89" t="s">
        <v>31</v>
      </c>
      <c r="F16" s="55"/>
      <c r="G16" s="55"/>
    </row>
    <row r="17" spans="1:7" s="56" customFormat="1" ht="18" customHeight="1" x14ac:dyDescent="0.2">
      <c r="A17" s="94" t="s">
        <v>96</v>
      </c>
      <c r="B17" s="84" t="s">
        <v>155</v>
      </c>
      <c r="C17" s="85" t="s">
        <v>19</v>
      </c>
      <c r="D17" s="89" t="s">
        <v>11</v>
      </c>
      <c r="E17" s="89" t="s">
        <v>32</v>
      </c>
      <c r="F17" s="55"/>
      <c r="G17" s="55"/>
    </row>
    <row r="18" spans="1:7" ht="27" customHeight="1" x14ac:dyDescent="0.2">
      <c r="B18" s="47"/>
      <c r="C18" s="47"/>
    </row>
    <row r="19" spans="1:7" ht="27" customHeight="1" x14ac:dyDescent="0.2">
      <c r="B19" s="47"/>
      <c r="C19" s="47"/>
    </row>
    <row r="20" spans="1:7" x14ac:dyDescent="0.2">
      <c r="B20" s="47"/>
      <c r="C20" s="47"/>
    </row>
    <row r="21" spans="1:7" x14ac:dyDescent="0.2">
      <c r="B21" s="47"/>
      <c r="C21" s="47"/>
    </row>
    <row r="22" spans="1:7" x14ac:dyDescent="0.2">
      <c r="B22" s="47"/>
      <c r="C22" s="47"/>
    </row>
    <row r="23" spans="1:7" x14ac:dyDescent="0.2">
      <c r="B23" s="47"/>
      <c r="C23" s="47"/>
    </row>
    <row r="24" spans="1:7" x14ac:dyDescent="0.2">
      <c r="B24" s="47"/>
      <c r="C24" s="47"/>
    </row>
    <row r="25" spans="1:7" x14ac:dyDescent="0.2">
      <c r="B25" s="47"/>
      <c r="C25" s="47"/>
    </row>
    <row r="26" spans="1:7" x14ac:dyDescent="0.2">
      <c r="B26" s="47"/>
      <c r="C26" s="47"/>
    </row>
    <row r="27" spans="1:7" x14ac:dyDescent="0.2">
      <c r="B27" s="47"/>
      <c r="C27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1"/>
  <sheetViews>
    <sheetView showGridLines="0" tabSelected="1" zoomScaleNormal="100" workbookViewId="0">
      <selection activeCell="L65" sqref="L65"/>
    </sheetView>
  </sheetViews>
  <sheetFormatPr defaultColWidth="9" defaultRowHeight="12" x14ac:dyDescent="0.2"/>
  <cols>
    <col min="1" max="1" width="7.875" style="13" customWidth="1"/>
    <col min="2" max="2" width="9.25" style="13" customWidth="1"/>
    <col min="3" max="3" width="11.625" style="35" customWidth="1"/>
    <col min="4" max="4" width="15" style="35" customWidth="1"/>
    <col min="5" max="5" width="14.125" style="35" customWidth="1"/>
    <col min="6" max="6" width="13.875" style="35" customWidth="1"/>
    <col min="7" max="7" width="9.875" style="35" bestFit="1" customWidth="1"/>
    <col min="8" max="9" width="9.875" style="35" customWidth="1"/>
    <col min="10" max="16384" width="9" style="13"/>
  </cols>
  <sheetData>
    <row r="1" spans="2:9" x14ac:dyDescent="0.2">
      <c r="C1" s="248"/>
    </row>
    <row r="2" spans="2:9" ht="16.5" customHeight="1" x14ac:dyDescent="0.2">
      <c r="C2" s="486" t="s">
        <v>282</v>
      </c>
      <c r="D2" s="486"/>
      <c r="E2" s="486"/>
      <c r="F2" s="486"/>
    </row>
    <row r="3" spans="2:9" s="9" customFormat="1" ht="15" customHeight="1" x14ac:dyDescent="0.2">
      <c r="B3" s="218"/>
      <c r="C3" s="60"/>
      <c r="D3" s="489" t="s">
        <v>247</v>
      </c>
      <c r="E3" s="489"/>
      <c r="F3" s="489"/>
      <c r="G3" s="210"/>
      <c r="H3" s="210"/>
      <c r="I3" s="210"/>
    </row>
    <row r="4" spans="2:9" s="9" customFormat="1" ht="15" customHeight="1" x14ac:dyDescent="0.2">
      <c r="B4" s="218"/>
      <c r="C4" s="60"/>
      <c r="D4" s="490" t="s">
        <v>0</v>
      </c>
      <c r="E4" s="491"/>
      <c r="F4" s="268" t="s">
        <v>244</v>
      </c>
      <c r="G4" s="210"/>
      <c r="H4" s="210"/>
      <c r="I4" s="210"/>
    </row>
    <row r="5" spans="2:9" s="9" customFormat="1" ht="15" customHeight="1" x14ac:dyDescent="0.2">
      <c r="B5" s="218"/>
      <c r="C5" s="272"/>
      <c r="D5" s="492"/>
      <c r="E5" s="493"/>
      <c r="F5" s="340" t="s">
        <v>243</v>
      </c>
      <c r="G5" s="210"/>
      <c r="H5" s="210"/>
      <c r="I5" s="210"/>
    </row>
    <row r="6" spans="2:9" s="9" customFormat="1" x14ac:dyDescent="0.2">
      <c r="B6" s="218"/>
      <c r="C6" s="269"/>
      <c r="D6" s="270">
        <v>2008</v>
      </c>
      <c r="E6" s="271">
        <v>2015</v>
      </c>
      <c r="F6" s="347">
        <v>2015</v>
      </c>
      <c r="G6" s="210"/>
      <c r="H6" s="554"/>
      <c r="I6" s="554"/>
    </row>
    <row r="7" spans="2:9" s="11" customFormat="1" x14ac:dyDescent="0.2">
      <c r="B7" s="225"/>
      <c r="C7" s="61" t="s">
        <v>52</v>
      </c>
      <c r="D7" s="181">
        <v>6181.8810700000004</v>
      </c>
      <c r="E7" s="440">
        <v>6404.0522200000005</v>
      </c>
      <c r="F7" s="357">
        <v>100</v>
      </c>
      <c r="H7" s="555">
        <f>(E7-D7)/D7</f>
        <v>3.5939085123810076E-2</v>
      </c>
      <c r="I7" s="556"/>
    </row>
    <row r="8" spans="2:9" s="10" customFormat="1" x14ac:dyDescent="0.2">
      <c r="B8" s="219"/>
      <c r="C8" s="216" t="s">
        <v>66</v>
      </c>
      <c r="D8" s="215">
        <v>22.223849999999999</v>
      </c>
      <c r="E8" s="215">
        <v>24.494499999999999</v>
      </c>
      <c r="F8" s="354">
        <v>0.38248438892336201</v>
      </c>
      <c r="G8" s="358"/>
      <c r="H8" s="555">
        <f t="shared" ref="H8:H35" si="0">(E8-D8)/D8</f>
        <v>0.10217176591814649</v>
      </c>
      <c r="I8" s="557"/>
    </row>
    <row r="9" spans="2:9" s="10" customFormat="1" x14ac:dyDescent="0.2">
      <c r="B9" s="220"/>
      <c r="C9" s="66" t="s">
        <v>67</v>
      </c>
      <c r="D9" s="217">
        <v>14.91708</v>
      </c>
      <c r="E9" s="217">
        <v>19.398989999999998</v>
      </c>
      <c r="F9" s="355">
        <v>0.30291742374330599</v>
      </c>
      <c r="G9" s="358"/>
      <c r="H9" s="555">
        <f t="shared" si="0"/>
        <v>0.30045491476884195</v>
      </c>
      <c r="I9" s="557"/>
    </row>
    <row r="10" spans="2:9" s="10" customFormat="1" x14ac:dyDescent="0.2">
      <c r="B10" s="220"/>
      <c r="C10" s="66" t="s">
        <v>226</v>
      </c>
      <c r="D10" s="217">
        <v>20.395</v>
      </c>
      <c r="E10" s="217">
        <v>20.2</v>
      </c>
      <c r="F10" s="355">
        <v>0.3154252855233588</v>
      </c>
      <c r="G10" s="358"/>
      <c r="H10" s="555">
        <f t="shared" si="0"/>
        <v>-9.5611669526844949E-3</v>
      </c>
      <c r="I10" s="557"/>
    </row>
    <row r="11" spans="2:9" s="10" customFormat="1" x14ac:dyDescent="0.2">
      <c r="B11" s="220"/>
      <c r="C11" s="66" t="s">
        <v>68</v>
      </c>
      <c r="D11" s="217">
        <v>727.79651000000001</v>
      </c>
      <c r="E11" s="217">
        <v>904.88009999999997</v>
      </c>
      <c r="F11" s="355">
        <v>14.129805143906211</v>
      </c>
      <c r="G11" s="358"/>
      <c r="H11" s="555">
        <f t="shared" si="0"/>
        <v>0.24331470069841357</v>
      </c>
      <c r="I11" s="557"/>
    </row>
    <row r="12" spans="2:9" s="10" customFormat="1" x14ac:dyDescent="0.2">
      <c r="B12" s="220"/>
      <c r="C12" s="66" t="s">
        <v>69</v>
      </c>
      <c r="D12" s="217">
        <v>251.41310000000001</v>
      </c>
      <c r="E12" s="217">
        <v>278.13584000000003</v>
      </c>
      <c r="F12" s="355">
        <v>4.3431226112019434</v>
      </c>
      <c r="G12" s="358"/>
      <c r="H12" s="555">
        <f t="shared" si="0"/>
        <v>0.10629016546870475</v>
      </c>
      <c r="I12" s="557"/>
    </row>
    <row r="13" spans="2:9" s="10" customFormat="1" x14ac:dyDescent="0.2">
      <c r="B13" s="220"/>
      <c r="C13" s="66" t="s">
        <v>70</v>
      </c>
      <c r="D13" s="217">
        <v>98.677840000000003</v>
      </c>
      <c r="E13" s="217">
        <v>71.551570000000012</v>
      </c>
      <c r="F13" s="355">
        <v>1.1172858612324059</v>
      </c>
      <c r="G13" s="358"/>
      <c r="H13" s="555">
        <f t="shared" si="0"/>
        <v>-0.2748972819024007</v>
      </c>
      <c r="I13" s="557"/>
    </row>
    <row r="14" spans="2:9" s="10" customFormat="1" x14ac:dyDescent="0.2">
      <c r="B14" s="220"/>
      <c r="C14" s="66" t="s">
        <v>71</v>
      </c>
      <c r="D14" s="217">
        <v>250.00292999999999</v>
      </c>
      <c r="E14" s="217">
        <v>272.35329999999999</v>
      </c>
      <c r="F14" s="355">
        <v>4.2528275948380694</v>
      </c>
      <c r="G14" s="358"/>
      <c r="H14" s="555">
        <f t="shared" si="0"/>
        <v>8.9400432226934293E-2</v>
      </c>
      <c r="I14" s="557"/>
    </row>
    <row r="15" spans="2:9" s="10" customFormat="1" x14ac:dyDescent="0.2">
      <c r="B15" s="220"/>
      <c r="C15" s="66" t="s">
        <v>72</v>
      </c>
      <c r="D15" s="217">
        <v>198.70910000000001</v>
      </c>
      <c r="E15" s="217">
        <v>170.36572000000001</v>
      </c>
      <c r="F15" s="355">
        <v>2.660279993781812</v>
      </c>
      <c r="G15" s="358"/>
      <c r="H15" s="555">
        <f t="shared" si="0"/>
        <v>-0.14263755409289255</v>
      </c>
      <c r="I15" s="557"/>
    </row>
    <row r="16" spans="2:9" s="10" customFormat="1" x14ac:dyDescent="0.2">
      <c r="B16" s="220"/>
      <c r="C16" s="66" t="s">
        <v>73</v>
      </c>
      <c r="D16" s="217">
        <v>1105.6108999999999</v>
      </c>
      <c r="E16" s="217">
        <v>1195.02181</v>
      </c>
      <c r="F16" s="355">
        <v>18.660400773558962</v>
      </c>
      <c r="G16" s="358"/>
      <c r="H16" s="555">
        <f t="shared" si="0"/>
        <v>8.0870141566079051E-2</v>
      </c>
      <c r="I16" s="557"/>
    </row>
    <row r="17" spans="2:9" s="35" customFormat="1" x14ac:dyDescent="0.2">
      <c r="B17" s="220"/>
      <c r="C17" s="188" t="s">
        <v>103</v>
      </c>
      <c r="D17" s="217">
        <v>727.96537999999998</v>
      </c>
      <c r="E17" s="217">
        <v>660.73865000000001</v>
      </c>
      <c r="F17" s="355">
        <v>10.317508778840031</v>
      </c>
      <c r="G17" s="358"/>
      <c r="H17" s="555">
        <f t="shared" si="0"/>
        <v>-9.2348800982815935E-2</v>
      </c>
      <c r="I17" s="557"/>
    </row>
    <row r="18" spans="2:9" s="10" customFormat="1" x14ac:dyDescent="0.2">
      <c r="B18" s="220"/>
      <c r="C18" s="66" t="s">
        <v>75</v>
      </c>
      <c r="D18" s="217">
        <v>65.397999999999996</v>
      </c>
      <c r="E18" s="217">
        <v>89.138980000000004</v>
      </c>
      <c r="F18" s="355">
        <v>1.3919152583049985</v>
      </c>
      <c r="G18" s="358"/>
      <c r="H18" s="555">
        <f t="shared" si="0"/>
        <v>0.36302302822716304</v>
      </c>
      <c r="I18" s="557"/>
    </row>
    <row r="19" spans="2:9" s="10" customFormat="1" x14ac:dyDescent="0.2">
      <c r="B19" s="220"/>
      <c r="C19" s="66" t="s">
        <v>76</v>
      </c>
      <c r="D19" s="217">
        <v>390.07108999999997</v>
      </c>
      <c r="E19" s="217">
        <v>339.77249999999998</v>
      </c>
      <c r="F19" s="355">
        <v>5.3055860309646246</v>
      </c>
      <c r="G19" s="358"/>
      <c r="H19" s="555">
        <f t="shared" si="0"/>
        <v>-0.12894723882254386</v>
      </c>
      <c r="I19" s="557"/>
    </row>
    <row r="20" spans="2:9" s="10" customFormat="1" x14ac:dyDescent="0.2">
      <c r="B20" s="220"/>
      <c r="C20" s="66" t="s">
        <v>77</v>
      </c>
      <c r="D20" s="217">
        <v>5.7676000000000007</v>
      </c>
      <c r="E20" s="217">
        <v>6.9338100000000003</v>
      </c>
      <c r="F20" s="355">
        <v>0.10827222767399608</v>
      </c>
      <c r="G20" s="358"/>
      <c r="H20" s="555">
        <f t="shared" si="0"/>
        <v>0.2022002219293986</v>
      </c>
      <c r="I20" s="557"/>
    </row>
    <row r="21" spans="2:9" s="10" customFormat="1" x14ac:dyDescent="0.2">
      <c r="B21" s="220"/>
      <c r="C21" s="66" t="s">
        <v>78</v>
      </c>
      <c r="D21" s="217">
        <v>158.1686</v>
      </c>
      <c r="E21" s="217">
        <v>82.167529999999999</v>
      </c>
      <c r="F21" s="355">
        <v>1.2830552777722353</v>
      </c>
      <c r="G21" s="358"/>
      <c r="H21" s="555">
        <f t="shared" si="0"/>
        <v>-0.48050668716799666</v>
      </c>
      <c r="I21" s="557"/>
    </row>
    <row r="22" spans="2:9" s="10" customFormat="1" x14ac:dyDescent="0.2">
      <c r="B22" s="220"/>
      <c r="C22" s="66" t="s">
        <v>79</v>
      </c>
      <c r="D22" s="217">
        <v>160.1129</v>
      </c>
      <c r="E22" s="217">
        <v>76.515340000000009</v>
      </c>
      <c r="F22" s="355">
        <v>1.1947956914067761</v>
      </c>
      <c r="G22" s="358"/>
      <c r="H22" s="555">
        <f t="shared" si="0"/>
        <v>-0.52211633166346993</v>
      </c>
      <c r="I22" s="557"/>
    </row>
    <row r="23" spans="2:9" s="37" customFormat="1" x14ac:dyDescent="0.2">
      <c r="B23" s="220"/>
      <c r="C23" s="66" t="s">
        <v>119</v>
      </c>
      <c r="D23" s="217" t="s">
        <v>1</v>
      </c>
      <c r="E23" s="217" t="s">
        <v>1</v>
      </c>
      <c r="F23" s="355" t="s">
        <v>1</v>
      </c>
      <c r="G23" s="358"/>
      <c r="H23" s="555"/>
      <c r="I23" s="557"/>
    </row>
    <row r="24" spans="2:9" s="10" customFormat="1" x14ac:dyDescent="0.2">
      <c r="B24" s="221"/>
      <c r="C24" s="66" t="s">
        <v>120</v>
      </c>
      <c r="D24" s="217">
        <v>15</v>
      </c>
      <c r="E24" s="217">
        <v>17.337</v>
      </c>
      <c r="F24" s="355">
        <v>0.27071921659002335</v>
      </c>
      <c r="G24" s="358"/>
      <c r="H24" s="555">
        <f t="shared" si="0"/>
        <v>0.15579999999999999</v>
      </c>
      <c r="I24" s="557"/>
    </row>
    <row r="25" spans="2:9" s="37" customFormat="1" x14ac:dyDescent="0.2">
      <c r="B25" s="220"/>
      <c r="C25" s="66" t="s">
        <v>224</v>
      </c>
      <c r="D25" s="217">
        <v>8.0090699999999995</v>
      </c>
      <c r="E25" s="217">
        <v>13.237260000000001</v>
      </c>
      <c r="F25" s="355">
        <v>0.20670131262608599</v>
      </c>
      <c r="G25" s="358"/>
      <c r="H25" s="555">
        <f t="shared" si="0"/>
        <v>0.65278365652941006</v>
      </c>
      <c r="I25" s="557"/>
    </row>
    <row r="26" spans="2:9" s="10" customFormat="1" x14ac:dyDescent="0.2">
      <c r="B26" s="221"/>
      <c r="C26" s="66" t="s">
        <v>238</v>
      </c>
      <c r="D26" s="217">
        <v>422.17700000000002</v>
      </c>
      <c r="E26" s="217">
        <v>427.19418999999999</v>
      </c>
      <c r="F26" s="355">
        <v>6.6706856116173263</v>
      </c>
      <c r="G26" s="358"/>
      <c r="H26" s="555">
        <f t="shared" si="0"/>
        <v>1.1884091269775405E-2</v>
      </c>
      <c r="I26" s="557"/>
    </row>
    <row r="27" spans="2:9" s="10" customFormat="1" x14ac:dyDescent="0.2">
      <c r="B27" s="220"/>
      <c r="C27" s="66" t="s">
        <v>160</v>
      </c>
      <c r="D27" s="217">
        <v>2.0870000000000002</v>
      </c>
      <c r="E27" s="217">
        <v>3.5030600000000001</v>
      </c>
      <c r="F27" s="355">
        <v>5.4700678252745411E-2</v>
      </c>
      <c r="G27" s="358"/>
      <c r="H27" s="555">
        <f t="shared" si="0"/>
        <v>0.67851461427886905</v>
      </c>
      <c r="I27" s="557"/>
    </row>
    <row r="28" spans="2:9" s="10" customFormat="1" x14ac:dyDescent="0.2">
      <c r="B28" s="220"/>
      <c r="C28" s="66" t="s">
        <v>83</v>
      </c>
      <c r="D28" s="217">
        <v>152.34</v>
      </c>
      <c r="E28" s="217">
        <v>220.61077000000003</v>
      </c>
      <c r="F28" s="355">
        <v>3.4448621344939632</v>
      </c>
      <c r="G28" s="358"/>
      <c r="H28" s="555">
        <f t="shared" si="0"/>
        <v>0.44814736773007763</v>
      </c>
      <c r="I28" s="557"/>
    </row>
    <row r="29" spans="2:9" s="10" customFormat="1" x14ac:dyDescent="0.2">
      <c r="B29" s="222"/>
      <c r="C29" s="229" t="s">
        <v>84</v>
      </c>
      <c r="D29" s="182">
        <v>231.19766000000001</v>
      </c>
      <c r="E29" s="182">
        <v>194.77998000000002</v>
      </c>
      <c r="F29" s="355">
        <v>3.041511426026442</v>
      </c>
      <c r="G29" s="358"/>
      <c r="H29" s="555">
        <f t="shared" si="0"/>
        <v>-0.15751751120664451</v>
      </c>
      <c r="I29" s="557"/>
    </row>
    <row r="30" spans="2:9" s="10" customFormat="1" x14ac:dyDescent="0.2">
      <c r="B30" s="222"/>
      <c r="C30" s="229" t="s">
        <v>85</v>
      </c>
      <c r="D30" s="182">
        <v>12.9396</v>
      </c>
      <c r="E30" s="182">
        <v>15.85834</v>
      </c>
      <c r="F30" s="355">
        <v>0.2476297733874506</v>
      </c>
      <c r="G30" s="358"/>
      <c r="H30" s="555">
        <f t="shared" si="0"/>
        <v>0.22556647809824101</v>
      </c>
      <c r="I30" s="557"/>
    </row>
    <row r="31" spans="2:9" s="10" customFormat="1" x14ac:dyDescent="0.2">
      <c r="B31" s="222"/>
      <c r="C31" s="229" t="s">
        <v>86</v>
      </c>
      <c r="D31" s="182">
        <v>2.0424500000000001</v>
      </c>
      <c r="E31" s="182">
        <v>1.7812000000000001</v>
      </c>
      <c r="F31" s="355">
        <v>2.7813639533376573E-2</v>
      </c>
      <c r="G31" s="358"/>
      <c r="H31" s="555">
        <f t="shared" si="0"/>
        <v>-0.12791010795857916</v>
      </c>
      <c r="I31" s="557"/>
    </row>
    <row r="32" spans="2:9" s="37" customFormat="1" x14ac:dyDescent="0.2">
      <c r="B32" s="222"/>
      <c r="C32" s="229" t="s">
        <v>121</v>
      </c>
      <c r="D32" s="182">
        <v>1.0780000000000001</v>
      </c>
      <c r="E32" s="182">
        <v>1.2479500000000001</v>
      </c>
      <c r="F32" s="355">
        <v>1.948688044895424E-2</v>
      </c>
      <c r="G32" s="358"/>
      <c r="H32" s="555">
        <f t="shared" si="0"/>
        <v>0.15765306122448983</v>
      </c>
      <c r="I32" s="557"/>
    </row>
    <row r="33" spans="1:9" s="10" customFormat="1" x14ac:dyDescent="0.2">
      <c r="B33" s="223"/>
      <c r="C33" s="229" t="s">
        <v>87</v>
      </c>
      <c r="D33" s="182">
        <v>132.79446000000002</v>
      </c>
      <c r="E33" s="182">
        <v>168.27348999999998</v>
      </c>
      <c r="F33" s="355">
        <v>2.6276095856070327</v>
      </c>
      <c r="G33" s="358"/>
      <c r="H33" s="555">
        <f t="shared" si="0"/>
        <v>0.26717251608237241</v>
      </c>
      <c r="I33" s="557"/>
    </row>
    <row r="34" spans="1:9" s="10" customFormat="1" x14ac:dyDescent="0.2">
      <c r="B34" s="222"/>
      <c r="C34" s="67" t="s">
        <v>88</v>
      </c>
      <c r="D34" s="183">
        <v>237.3212</v>
      </c>
      <c r="E34" s="183">
        <v>215.22325000000001</v>
      </c>
      <c r="F34" s="355">
        <v>3.3607354001245171</v>
      </c>
      <c r="G34" s="358"/>
      <c r="H34" s="555">
        <f t="shared" si="0"/>
        <v>-9.3114100215235709E-2</v>
      </c>
      <c r="I34" s="557"/>
    </row>
    <row r="35" spans="1:9" s="37" customFormat="1" x14ac:dyDescent="0.2">
      <c r="B35" s="222"/>
      <c r="C35" s="68" t="s">
        <v>89</v>
      </c>
      <c r="D35" s="184">
        <v>767.66593999999998</v>
      </c>
      <c r="E35" s="184">
        <v>913.33708999999999</v>
      </c>
      <c r="F35" s="356">
        <v>14.261861999619981</v>
      </c>
      <c r="G35" s="358"/>
      <c r="H35" s="555">
        <f t="shared" si="0"/>
        <v>0.18975851657558238</v>
      </c>
      <c r="I35" s="557"/>
    </row>
    <row r="36" spans="1:9" s="10" customFormat="1" x14ac:dyDescent="0.2">
      <c r="B36" s="222"/>
      <c r="C36" s="69" t="s">
        <v>90</v>
      </c>
      <c r="D36" s="185">
        <v>1311.4486000000002</v>
      </c>
      <c r="E36" s="290">
        <v>1325.5350000000001</v>
      </c>
      <c r="F36" s="185" t="s">
        <v>99</v>
      </c>
      <c r="G36" s="36"/>
      <c r="H36" s="558"/>
      <c r="I36" s="558"/>
    </row>
    <row r="37" spans="1:9" x14ac:dyDescent="0.2">
      <c r="A37" s="226"/>
      <c r="B37" s="224"/>
      <c r="C37" s="70" t="s">
        <v>91</v>
      </c>
      <c r="D37" s="186">
        <v>3214.93496</v>
      </c>
      <c r="E37" s="267">
        <v>3526.9113099999995</v>
      </c>
      <c r="F37" s="186" t="s">
        <v>99</v>
      </c>
      <c r="G37" s="439"/>
      <c r="H37" s="559"/>
      <c r="I37" s="559"/>
    </row>
    <row r="38" spans="1:9" ht="13.5" x14ac:dyDescent="0.2">
      <c r="A38" s="226"/>
      <c r="B38" s="224"/>
      <c r="C38" s="301" t="s">
        <v>291</v>
      </c>
      <c r="D38" s="326">
        <v>602.99900000000002</v>
      </c>
      <c r="E38" s="303">
        <v>636.35469999999998</v>
      </c>
      <c r="F38" s="302" t="s">
        <v>99</v>
      </c>
      <c r="G38" s="439"/>
      <c r="H38" s="559"/>
      <c r="I38" s="559"/>
    </row>
    <row r="39" spans="1:9" ht="75" customHeight="1" x14ac:dyDescent="0.2">
      <c r="C39" s="494" t="s">
        <v>246</v>
      </c>
      <c r="D39" s="494"/>
      <c r="E39" s="494"/>
      <c r="F39" s="494"/>
      <c r="H39" s="560"/>
      <c r="I39" s="560"/>
    </row>
    <row r="40" spans="1:9" ht="10.5" customHeight="1" x14ac:dyDescent="0.2">
      <c r="C40" s="487" t="s">
        <v>292</v>
      </c>
      <c r="D40" s="487"/>
      <c r="E40" s="487"/>
      <c r="F40" s="487"/>
      <c r="G40" s="228"/>
      <c r="H40" s="228"/>
      <c r="I40" s="228"/>
    </row>
    <row r="41" spans="1:9" x14ac:dyDescent="0.2">
      <c r="C41" s="488" t="s">
        <v>239</v>
      </c>
      <c r="D41" s="488"/>
      <c r="E41" s="488"/>
      <c r="F41" s="488"/>
    </row>
  </sheetData>
  <mergeCells count="6">
    <mergeCell ref="C2:F2"/>
    <mergeCell ref="C40:F40"/>
    <mergeCell ref="C41:F41"/>
    <mergeCell ref="D3:F3"/>
    <mergeCell ref="D4:E5"/>
    <mergeCell ref="C39:F39"/>
  </mergeCells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U56"/>
  <sheetViews>
    <sheetView showGridLines="0" workbookViewId="0">
      <selection activeCell="H47" sqref="H47"/>
    </sheetView>
  </sheetViews>
  <sheetFormatPr defaultRowHeight="12" x14ac:dyDescent="0.2"/>
  <cols>
    <col min="1" max="16384" width="9" style="100"/>
  </cols>
  <sheetData>
    <row r="2" spans="2:12" ht="15" x14ac:dyDescent="0.2">
      <c r="B2" s="486" t="s">
        <v>283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</row>
    <row r="3" spans="2:12" x14ac:dyDescent="0.2">
      <c r="B3" s="495" t="s">
        <v>0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34" spans="1:21" x14ac:dyDescent="0.2">
      <c r="B34" s="488" t="s">
        <v>239</v>
      </c>
      <c r="C34" s="488"/>
      <c r="D34" s="488"/>
      <c r="E34" s="488"/>
      <c r="F34" s="488"/>
      <c r="G34" s="488"/>
      <c r="H34" s="488"/>
      <c r="I34" s="488"/>
      <c r="J34" s="488"/>
      <c r="K34" s="488"/>
      <c r="L34" s="488"/>
    </row>
    <row r="35" spans="1:21" x14ac:dyDescent="0.2">
      <c r="D35" s="64"/>
      <c r="E35" s="64"/>
      <c r="F35" s="64"/>
    </row>
    <row r="36" spans="1:21" x14ac:dyDescent="0.2">
      <c r="D36" s="64"/>
      <c r="E36" s="64"/>
      <c r="F36" s="64"/>
    </row>
    <row r="37" spans="1:21" x14ac:dyDescent="0.2">
      <c r="D37" s="64"/>
      <c r="E37" s="64"/>
      <c r="F37" s="64"/>
    </row>
    <row r="42" spans="1:21" x14ac:dyDescent="0.2">
      <c r="A42" s="100" t="s">
        <v>101</v>
      </c>
    </row>
    <row r="43" spans="1:21" x14ac:dyDescent="0.2">
      <c r="B43" s="291" t="s">
        <v>249</v>
      </c>
      <c r="C43" s="291" t="s">
        <v>250</v>
      </c>
      <c r="D43" s="291" t="s">
        <v>251</v>
      </c>
      <c r="E43" s="291" t="s">
        <v>252</v>
      </c>
      <c r="F43" s="291" t="s">
        <v>253</v>
      </c>
      <c r="G43" s="291" t="s">
        <v>254</v>
      </c>
      <c r="H43" s="291" t="s">
        <v>255</v>
      </c>
      <c r="I43" s="291" t="s">
        <v>256</v>
      </c>
      <c r="J43" s="291" t="s">
        <v>257</v>
      </c>
      <c r="K43" s="291" t="s">
        <v>258</v>
      </c>
      <c r="L43" s="291" t="s">
        <v>259</v>
      </c>
      <c r="M43" s="291" t="s">
        <v>260</v>
      </c>
      <c r="N43" s="291" t="s">
        <v>261</v>
      </c>
      <c r="O43" s="291" t="s">
        <v>262</v>
      </c>
      <c r="P43" s="291" t="s">
        <v>263</v>
      </c>
      <c r="Q43" s="291" t="s">
        <v>264</v>
      </c>
    </row>
    <row r="44" spans="1:21" x14ac:dyDescent="0.2">
      <c r="A44" s="100" t="s">
        <v>266</v>
      </c>
      <c r="B44" s="100">
        <v>6548.6289999999999</v>
      </c>
      <c r="C44" s="100">
        <v>6726.0420000000004</v>
      </c>
      <c r="D44" s="100">
        <v>6135.1879300000001</v>
      </c>
      <c r="E44" s="100">
        <v>5707.3610399999998</v>
      </c>
      <c r="F44" s="100">
        <v>5711.09735</v>
      </c>
      <c r="G44" s="100">
        <v>5496.08043</v>
      </c>
      <c r="H44" s="100">
        <v>5253.8113099999991</v>
      </c>
      <c r="I44" s="100">
        <v>4910.1704200000004</v>
      </c>
      <c r="J44" s="100">
        <v>4910.2102599999998</v>
      </c>
      <c r="K44" s="100">
        <v>4804.3237600000002</v>
      </c>
      <c r="L44" s="100">
        <v>4998.9052799999999</v>
      </c>
      <c r="M44" s="100">
        <v>4832.69182</v>
      </c>
      <c r="N44" s="100">
        <v>4419.3396399999992</v>
      </c>
      <c r="O44" s="100">
        <v>4828.9902999999995</v>
      </c>
      <c r="P44" s="100">
        <v>5382.3096999999998</v>
      </c>
      <c r="Q44" s="100">
        <v>5144.2193699999998</v>
      </c>
    </row>
    <row r="45" spans="1:21" x14ac:dyDescent="0.2">
      <c r="A45" s="100" t="s">
        <v>265</v>
      </c>
      <c r="B45" s="100">
        <v>1398.5070000000001</v>
      </c>
      <c r="C45" s="100">
        <v>1385.5160000000001</v>
      </c>
      <c r="D45" s="100">
        <v>1276.203</v>
      </c>
      <c r="E45" s="100">
        <v>1346.8340000000001</v>
      </c>
      <c r="F45" s="100">
        <v>1315.1310000000001</v>
      </c>
      <c r="G45" s="100">
        <v>1266.884</v>
      </c>
      <c r="H45" s="100">
        <v>1283.3620000000001</v>
      </c>
      <c r="I45" s="100">
        <v>1305.9780000000001</v>
      </c>
      <c r="J45" s="100">
        <v>1271.6708100000001</v>
      </c>
      <c r="K45" s="100">
        <v>1318.08672</v>
      </c>
      <c r="L45" s="100">
        <v>1270.5066499999998</v>
      </c>
      <c r="M45" s="100">
        <v>1247.982</v>
      </c>
      <c r="N45" s="100">
        <v>1221.3040000000001</v>
      </c>
      <c r="O45" s="100">
        <v>1178.1969999999999</v>
      </c>
      <c r="P45" s="100">
        <v>1250.2072000000001</v>
      </c>
      <c r="Q45" s="100">
        <v>1259.83285</v>
      </c>
    </row>
    <row r="47" spans="1:21" x14ac:dyDescent="0.2">
      <c r="U47" s="438"/>
    </row>
    <row r="48" spans="1:21" x14ac:dyDescent="0.2">
      <c r="S48" s="438"/>
    </row>
    <row r="49" spans="1:19" x14ac:dyDescent="0.2">
      <c r="S49" s="438"/>
    </row>
    <row r="50" spans="1:19" x14ac:dyDescent="0.2">
      <c r="A50" s="342"/>
      <c r="S50" s="438"/>
    </row>
    <row r="51" spans="1:19" x14ac:dyDescent="0.2">
      <c r="A51" s="342"/>
      <c r="S51" s="438"/>
    </row>
    <row r="52" spans="1:19" x14ac:dyDescent="0.2">
      <c r="A52" s="342"/>
    </row>
    <row r="53" spans="1:19" x14ac:dyDescent="0.2">
      <c r="A53" s="342"/>
    </row>
    <row r="54" spans="1:19" x14ac:dyDescent="0.2">
      <c r="A54" s="342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</row>
    <row r="55" spans="1:19" x14ac:dyDescent="0.2"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</row>
    <row r="56" spans="1:19" x14ac:dyDescent="0.2">
      <c r="P56" s="438"/>
      <c r="Q56" s="438"/>
    </row>
  </sheetData>
  <mergeCells count="3">
    <mergeCell ref="B2:L2"/>
    <mergeCell ref="B3:L3"/>
    <mergeCell ref="B34:L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U44"/>
  <sheetViews>
    <sheetView showGridLines="0" zoomScaleNormal="100" workbookViewId="0">
      <selection activeCell="F49" sqref="F49"/>
    </sheetView>
  </sheetViews>
  <sheetFormatPr defaultColWidth="7.75" defaultRowHeight="12" x14ac:dyDescent="0.2"/>
  <cols>
    <col min="1" max="2" width="7.75" style="544"/>
    <col min="3" max="3" width="8.75" style="544" customWidth="1"/>
    <col min="4" max="5" width="7.75" style="544"/>
    <col min="6" max="6" width="9" style="544" bestFit="1" customWidth="1"/>
    <col min="7" max="14" width="7.75" style="544"/>
    <col min="15" max="15" width="10.125" style="544" customWidth="1"/>
    <col min="16" max="16" width="11" style="544" customWidth="1"/>
    <col min="17" max="17" width="10.25" style="544" customWidth="1"/>
    <col min="18" max="18" width="10.5" style="544" customWidth="1"/>
    <col min="19" max="16384" width="7.75" style="544"/>
  </cols>
  <sheetData>
    <row r="2" spans="3:18" x14ac:dyDescent="0.2">
      <c r="C2" s="543" t="s">
        <v>319</v>
      </c>
    </row>
    <row r="3" spans="3:18" x14ac:dyDescent="0.2">
      <c r="C3" s="545" t="s">
        <v>315</v>
      </c>
    </row>
    <row r="4" spans="3:18" x14ac:dyDescent="0.2">
      <c r="R4" s="546"/>
    </row>
    <row r="19" spans="3:21" x14ac:dyDescent="0.2">
      <c r="U19" s="546"/>
    </row>
    <row r="31" spans="3:21" x14ac:dyDescent="0.2">
      <c r="C31" s="547"/>
    </row>
    <row r="32" spans="3:21" ht="12" customHeight="1" x14ac:dyDescent="0.2">
      <c r="C32" s="547"/>
    </row>
    <row r="33" spans="2:5" ht="16.5" customHeight="1" x14ac:dyDescent="0.2">
      <c r="C33" s="545" t="s">
        <v>316</v>
      </c>
    </row>
    <row r="34" spans="2:5" x14ac:dyDescent="0.2">
      <c r="B34" s="544" t="s">
        <v>317</v>
      </c>
    </row>
    <row r="35" spans="2:5" x14ac:dyDescent="0.2">
      <c r="B35" s="548" t="s">
        <v>318</v>
      </c>
    </row>
    <row r="38" spans="2:5" x14ac:dyDescent="0.2">
      <c r="B38" s="544">
        <v>2015</v>
      </c>
    </row>
    <row r="39" spans="2:5" x14ac:dyDescent="0.2">
      <c r="B39" s="544" t="s">
        <v>52</v>
      </c>
      <c r="C39" s="544" t="s">
        <v>266</v>
      </c>
      <c r="D39" s="549">
        <v>5144219</v>
      </c>
      <c r="E39" s="550">
        <f>D39+D40</f>
        <v>6404052</v>
      </c>
    </row>
    <row r="40" spans="2:5" x14ac:dyDescent="0.2">
      <c r="B40" s="544" t="s">
        <v>52</v>
      </c>
      <c r="C40" s="544" t="s">
        <v>265</v>
      </c>
      <c r="D40" s="551">
        <v>1259833</v>
      </c>
    </row>
    <row r="44" spans="2:5" x14ac:dyDescent="0.2">
      <c r="D44" s="55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39"/>
  <sheetViews>
    <sheetView showGridLines="0" zoomScaleNormal="100" workbookViewId="0">
      <selection activeCell="C50" sqref="C50"/>
    </sheetView>
  </sheetViews>
  <sheetFormatPr defaultRowHeight="12" x14ac:dyDescent="0.2"/>
  <cols>
    <col min="1" max="1" width="9" style="442"/>
    <col min="2" max="2" width="12.25" style="442" customWidth="1"/>
    <col min="3" max="3" width="10.25" style="442" customWidth="1"/>
    <col min="4" max="4" width="10.75" style="442" customWidth="1"/>
    <col min="5" max="16384" width="9" style="442"/>
  </cols>
  <sheetData>
    <row r="2" spans="2:6" x14ac:dyDescent="0.2">
      <c r="B2" s="471" t="s">
        <v>306</v>
      </c>
      <c r="C2" s="471"/>
      <c r="D2" s="471"/>
      <c r="E2" s="471"/>
      <c r="F2" s="471"/>
    </row>
    <row r="3" spans="2:6" x14ac:dyDescent="0.2">
      <c r="B3" s="470"/>
      <c r="C3" s="496">
        <v>2015</v>
      </c>
      <c r="D3" s="497"/>
    </row>
    <row r="4" spans="2:6" x14ac:dyDescent="0.2">
      <c r="B4" s="469"/>
      <c r="C4" s="468" t="s">
        <v>300</v>
      </c>
      <c r="D4" s="467" t="s">
        <v>299</v>
      </c>
      <c r="F4" s="463"/>
    </row>
    <row r="5" spans="2:6" x14ac:dyDescent="0.2">
      <c r="B5" s="466" t="s">
        <v>52</v>
      </c>
      <c r="C5" s="465">
        <v>1259833.26</v>
      </c>
      <c r="D5" s="464">
        <v>4128.4258837000007</v>
      </c>
      <c r="F5" s="463"/>
    </row>
    <row r="6" spans="2:6" x14ac:dyDescent="0.2">
      <c r="B6" s="462" t="s">
        <v>66</v>
      </c>
      <c r="C6" s="461">
        <v>32</v>
      </c>
      <c r="D6" s="460">
        <v>0.33299200000000001</v>
      </c>
    </row>
    <row r="7" spans="2:6" x14ac:dyDescent="0.2">
      <c r="B7" s="458" t="s">
        <v>67</v>
      </c>
      <c r="C7" s="457">
        <v>10652.39</v>
      </c>
      <c r="D7" s="456">
        <v>22.765853800000002</v>
      </c>
    </row>
    <row r="8" spans="2:6" x14ac:dyDescent="0.2">
      <c r="B8" s="458" t="s">
        <v>298</v>
      </c>
      <c r="C8" s="457">
        <v>20200</v>
      </c>
      <c r="D8" s="456">
        <v>35.04934222</v>
      </c>
    </row>
    <row r="9" spans="2:6" x14ac:dyDescent="0.2">
      <c r="B9" s="458" t="s">
        <v>68</v>
      </c>
      <c r="C9" s="457">
        <v>35990</v>
      </c>
      <c r="D9" s="456">
        <v>109.52324562000001</v>
      </c>
    </row>
    <row r="10" spans="2:6" x14ac:dyDescent="0.2">
      <c r="B10" s="458" t="s">
        <v>297</v>
      </c>
      <c r="C10" s="457">
        <v>26867.4</v>
      </c>
      <c r="D10" s="456">
        <v>109.2965832</v>
      </c>
    </row>
    <row r="11" spans="2:6" x14ac:dyDescent="0.2">
      <c r="B11" s="458" t="s">
        <v>70</v>
      </c>
      <c r="C11" s="457">
        <v>798.27</v>
      </c>
      <c r="D11" s="456">
        <v>3.38980668</v>
      </c>
    </row>
    <row r="12" spans="2:6" x14ac:dyDescent="0.2">
      <c r="B12" s="458" t="s">
        <v>71</v>
      </c>
      <c r="C12" s="457">
        <v>37581.22</v>
      </c>
      <c r="D12" s="456">
        <v>136.48276937</v>
      </c>
    </row>
    <row r="13" spans="2:6" x14ac:dyDescent="0.2">
      <c r="B13" s="458" t="s">
        <v>72</v>
      </c>
      <c r="C13" s="457">
        <v>105934.39999999999</v>
      </c>
      <c r="D13" s="456">
        <v>463.35812493999998</v>
      </c>
    </row>
    <row r="14" spans="2:6" x14ac:dyDescent="0.2">
      <c r="B14" s="458" t="s">
        <v>73</v>
      </c>
      <c r="C14" s="457">
        <v>293509.95</v>
      </c>
      <c r="D14" s="456">
        <v>513.39696947000004</v>
      </c>
    </row>
    <row r="15" spans="2:6" x14ac:dyDescent="0.2">
      <c r="B15" s="458" t="s">
        <v>103</v>
      </c>
      <c r="C15" s="459">
        <v>163304</v>
      </c>
      <c r="D15" s="456">
        <v>620</v>
      </c>
    </row>
    <row r="16" spans="2:6" x14ac:dyDescent="0.2">
      <c r="B16" s="458" t="s">
        <v>75</v>
      </c>
      <c r="C16" s="457">
        <v>16875.099999999999</v>
      </c>
      <c r="D16" s="456">
        <v>102.66218673</v>
      </c>
    </row>
    <row r="17" spans="2:4" x14ac:dyDescent="0.2">
      <c r="B17" s="458" t="s">
        <v>76</v>
      </c>
      <c r="C17" s="457">
        <v>148138.79999999999</v>
      </c>
      <c r="D17" s="456">
        <v>437.16579639999998</v>
      </c>
    </row>
    <row r="18" spans="2:4" x14ac:dyDescent="0.2">
      <c r="B18" s="458" t="s">
        <v>77</v>
      </c>
      <c r="C18" s="457">
        <v>5458.56</v>
      </c>
      <c r="D18" s="456">
        <v>32.294953980000003</v>
      </c>
    </row>
    <row r="19" spans="2:4" x14ac:dyDescent="0.2">
      <c r="B19" s="458" t="s">
        <v>78</v>
      </c>
      <c r="C19" s="457">
        <v>863</v>
      </c>
      <c r="D19" s="456">
        <v>2.3887839999999998</v>
      </c>
    </row>
    <row r="20" spans="2:4" x14ac:dyDescent="0.2">
      <c r="B20" s="458" t="s">
        <v>79</v>
      </c>
      <c r="C20" s="457">
        <v>4083.21</v>
      </c>
      <c r="D20" s="456">
        <v>9.3301134799999996</v>
      </c>
    </row>
    <row r="21" spans="2:4" x14ac:dyDescent="0.2">
      <c r="B21" s="458" t="s">
        <v>120</v>
      </c>
      <c r="C21" s="457">
        <v>17337</v>
      </c>
      <c r="D21" s="456">
        <v>30.633686839999999</v>
      </c>
    </row>
    <row r="22" spans="2:4" x14ac:dyDescent="0.2">
      <c r="B22" s="458" t="s">
        <v>80</v>
      </c>
      <c r="C22" s="457">
        <v>10800.33</v>
      </c>
      <c r="D22" s="456">
        <v>127.92503137999999</v>
      </c>
    </row>
    <row r="23" spans="2:4" x14ac:dyDescent="0.2">
      <c r="B23" s="458" t="s">
        <v>81</v>
      </c>
      <c r="C23" s="457">
        <v>62204.29</v>
      </c>
      <c r="D23" s="456">
        <v>94.681686880000001</v>
      </c>
    </row>
    <row r="24" spans="2:4" x14ac:dyDescent="0.2">
      <c r="B24" s="458" t="s">
        <v>160</v>
      </c>
      <c r="C24" s="457">
        <v>3503.06</v>
      </c>
      <c r="D24" s="456">
        <v>19.758998649999999</v>
      </c>
    </row>
    <row r="25" spans="2:4" x14ac:dyDescent="0.2">
      <c r="B25" s="458" t="s">
        <v>83</v>
      </c>
      <c r="C25" s="457">
        <v>33559.64</v>
      </c>
      <c r="D25" s="456">
        <v>86.603009110000002</v>
      </c>
    </row>
    <row r="26" spans="2:4" x14ac:dyDescent="0.2">
      <c r="B26" s="458" t="s">
        <v>84</v>
      </c>
      <c r="C26" s="457">
        <v>9562.9500000000007</v>
      </c>
      <c r="D26" s="456">
        <v>54.21565511</v>
      </c>
    </row>
    <row r="27" spans="2:4" x14ac:dyDescent="0.2">
      <c r="B27" s="458" t="s">
        <v>85</v>
      </c>
      <c r="C27" s="457">
        <v>11015.77</v>
      </c>
      <c r="D27" s="456">
        <v>21.772690260000001</v>
      </c>
    </row>
    <row r="28" spans="2:4" x14ac:dyDescent="0.2">
      <c r="B28" s="458" t="s">
        <v>86</v>
      </c>
      <c r="C28" s="457">
        <v>1590</v>
      </c>
      <c r="D28" s="456">
        <v>3.9765899999999998</v>
      </c>
    </row>
    <row r="29" spans="2:4" x14ac:dyDescent="0.2">
      <c r="B29" s="458" t="s">
        <v>121</v>
      </c>
      <c r="C29" s="457">
        <v>1247.95</v>
      </c>
      <c r="D29" s="456">
        <v>3.5750810899999999</v>
      </c>
    </row>
    <row r="30" spans="2:4" x14ac:dyDescent="0.2">
      <c r="B30" s="458" t="s">
        <v>87</v>
      </c>
      <c r="C30" s="457">
        <v>14879</v>
      </c>
      <c r="D30" s="456">
        <v>49.398800000000001</v>
      </c>
    </row>
    <row r="31" spans="2:4" x14ac:dyDescent="0.2">
      <c r="B31" s="455" t="s">
        <v>88</v>
      </c>
      <c r="C31" s="454">
        <v>12277</v>
      </c>
      <c r="D31" s="453">
        <v>43.112321489999999</v>
      </c>
    </row>
    <row r="32" spans="2:4" x14ac:dyDescent="0.2">
      <c r="B32" s="449" t="s">
        <v>89</v>
      </c>
      <c r="C32" s="448">
        <v>211567.97</v>
      </c>
      <c r="D32" s="447">
        <v>995.33481099999995</v>
      </c>
    </row>
    <row r="33" spans="2:4" x14ac:dyDescent="0.2">
      <c r="B33" s="452" t="s">
        <v>90</v>
      </c>
      <c r="C33" s="451">
        <v>8382</v>
      </c>
      <c r="D33" s="450">
        <v>0</v>
      </c>
    </row>
    <row r="34" spans="2:4" x14ac:dyDescent="0.2">
      <c r="B34" s="449" t="s">
        <v>91</v>
      </c>
      <c r="C34" s="448">
        <v>1380837.55</v>
      </c>
      <c r="D34" s="447">
        <v>5236.43486665</v>
      </c>
    </row>
    <row r="35" spans="2:4" x14ac:dyDescent="0.2">
      <c r="B35" s="446" t="s">
        <v>141</v>
      </c>
      <c r="C35" s="445">
        <v>238624</v>
      </c>
      <c r="D35" s="444">
        <v>824.59877611000002</v>
      </c>
    </row>
    <row r="37" spans="2:4" x14ac:dyDescent="0.2">
      <c r="B37" s="443"/>
    </row>
    <row r="38" spans="2:4" x14ac:dyDescent="0.2">
      <c r="B38" s="443"/>
    </row>
    <row r="39" spans="2:4" x14ac:dyDescent="0.2">
      <c r="B39" s="442" t="s">
        <v>296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8"/>
  <sheetViews>
    <sheetView showGridLines="0" workbookViewId="0">
      <selection activeCell="P36" sqref="P36"/>
    </sheetView>
  </sheetViews>
  <sheetFormatPr defaultRowHeight="14.25" x14ac:dyDescent="0.2"/>
  <sheetData>
    <row r="1" spans="1:12" x14ac:dyDescent="0.2">
      <c r="A1" s="398"/>
      <c r="B1" s="474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x14ac:dyDescent="0.2">
      <c r="A2" s="475"/>
      <c r="B2" s="476" t="s">
        <v>314</v>
      </c>
      <c r="C2" s="475"/>
      <c r="D2" s="475"/>
      <c r="E2" s="398"/>
      <c r="F2" s="398"/>
      <c r="G2" s="475"/>
      <c r="H2" s="475"/>
      <c r="I2" s="475"/>
      <c r="J2" s="475"/>
      <c r="K2" s="475"/>
      <c r="L2" s="475"/>
    </row>
    <row r="3" spans="1:12" x14ac:dyDescent="0.2">
      <c r="A3" s="475"/>
      <c r="B3" s="441" t="s">
        <v>301</v>
      </c>
      <c r="C3" s="475"/>
      <c r="D3" s="475"/>
      <c r="E3" s="398"/>
      <c r="F3" s="398"/>
      <c r="G3" s="475"/>
      <c r="H3" s="475"/>
      <c r="I3" s="475"/>
      <c r="J3" s="475"/>
      <c r="K3" s="475"/>
      <c r="L3" s="475"/>
    </row>
    <row r="4" spans="1:12" x14ac:dyDescent="0.2">
      <c r="A4" s="475"/>
      <c r="B4" s="475"/>
      <c r="C4" s="475"/>
      <c r="D4" s="475"/>
      <c r="E4" s="398"/>
      <c r="F4" s="398"/>
      <c r="G4" s="475"/>
      <c r="H4" s="475"/>
      <c r="I4" s="475"/>
      <c r="J4" s="475"/>
      <c r="K4" s="475"/>
      <c r="L4" s="475"/>
    </row>
    <row r="5" spans="1:12" x14ac:dyDescent="0.2">
      <c r="A5" s="475"/>
      <c r="B5" s="475"/>
      <c r="C5" s="475"/>
      <c r="D5" s="475"/>
      <c r="E5" s="398"/>
      <c r="F5" s="398"/>
      <c r="G5" s="475"/>
      <c r="H5" s="475"/>
      <c r="I5" s="475"/>
      <c r="J5" s="475"/>
      <c r="K5" s="475"/>
      <c r="L5" s="475"/>
    </row>
    <row r="6" spans="1:12" x14ac:dyDescent="0.2">
      <c r="A6" s="475"/>
      <c r="B6" s="475"/>
      <c r="C6" s="475"/>
      <c r="D6" s="475"/>
      <c r="E6" s="398"/>
      <c r="F6" s="398"/>
      <c r="G6" s="475"/>
      <c r="H6" s="475"/>
      <c r="I6" s="475"/>
      <c r="J6" s="475"/>
      <c r="K6" s="475"/>
      <c r="L6" s="475"/>
    </row>
    <row r="7" spans="1:12" x14ac:dyDescent="0.2">
      <c r="A7" s="475"/>
      <c r="B7" s="475"/>
      <c r="C7" s="475"/>
      <c r="D7" s="475"/>
      <c r="E7" s="398"/>
      <c r="F7" s="398"/>
      <c r="G7" s="475"/>
      <c r="H7" s="475"/>
      <c r="I7" s="475"/>
      <c r="J7" s="475"/>
      <c r="K7" s="475"/>
      <c r="L7" s="475"/>
    </row>
    <row r="8" spans="1:12" x14ac:dyDescent="0.2">
      <c r="A8" s="475"/>
      <c r="B8" s="475"/>
      <c r="C8" s="475"/>
      <c r="D8" s="475"/>
      <c r="E8" s="398"/>
      <c r="F8" s="398"/>
      <c r="G8" s="475"/>
      <c r="H8" s="475"/>
      <c r="I8" s="475"/>
      <c r="J8" s="475"/>
      <c r="K8" s="475"/>
      <c r="L8" s="475"/>
    </row>
    <row r="9" spans="1:12" x14ac:dyDescent="0.2">
      <c r="A9" s="475"/>
      <c r="B9" s="475"/>
      <c r="C9" s="475"/>
      <c r="D9" s="475"/>
      <c r="E9" s="398"/>
      <c r="F9" s="398"/>
      <c r="G9" s="475"/>
      <c r="H9" s="475"/>
      <c r="I9" s="475"/>
      <c r="J9" s="475"/>
      <c r="K9" s="475"/>
      <c r="L9" s="475"/>
    </row>
    <row r="10" spans="1:12" x14ac:dyDescent="0.2">
      <c r="A10" s="475"/>
      <c r="B10" s="475"/>
      <c r="C10" s="475"/>
      <c r="D10" s="475"/>
      <c r="E10" s="398"/>
      <c r="F10" s="398"/>
      <c r="G10" s="475"/>
      <c r="H10" s="475"/>
      <c r="I10" s="475"/>
      <c r="J10" s="475"/>
      <c r="K10" s="475"/>
      <c r="L10" s="475"/>
    </row>
    <row r="11" spans="1:12" x14ac:dyDescent="0.2">
      <c r="A11" s="475"/>
      <c r="B11" s="475"/>
      <c r="C11" s="475"/>
      <c r="D11" s="475"/>
      <c r="E11" s="398"/>
      <c r="F11" s="398"/>
      <c r="G11" s="475"/>
      <c r="H11" s="475"/>
      <c r="I11" s="475"/>
      <c r="J11" s="475"/>
      <c r="K11" s="475"/>
      <c r="L11" s="475"/>
    </row>
    <row r="12" spans="1:12" x14ac:dyDescent="0.2">
      <c r="A12" s="475"/>
      <c r="B12" s="475"/>
      <c r="C12" s="475"/>
      <c r="D12" s="475"/>
      <c r="E12" s="398"/>
      <c r="F12" s="398"/>
      <c r="G12" s="475"/>
      <c r="H12" s="475"/>
      <c r="I12" s="475"/>
      <c r="J12" s="475"/>
      <c r="K12" s="475"/>
      <c r="L12" s="475"/>
    </row>
    <row r="13" spans="1:12" x14ac:dyDescent="0.2">
      <c r="A13" s="475"/>
      <c r="B13" s="475"/>
      <c r="C13" s="475"/>
      <c r="D13" s="475"/>
      <c r="E13" s="398"/>
      <c r="F13" s="398"/>
      <c r="G13" s="475"/>
      <c r="H13" s="475"/>
      <c r="I13" s="475"/>
      <c r="J13" s="475"/>
      <c r="K13" s="475"/>
      <c r="L13" s="475"/>
    </row>
    <row r="14" spans="1:12" x14ac:dyDescent="0.2">
      <c r="A14" s="475"/>
      <c r="B14" s="475"/>
      <c r="C14" s="475"/>
      <c r="D14" s="475"/>
      <c r="E14" s="398"/>
      <c r="F14" s="398"/>
      <c r="G14" s="475"/>
      <c r="H14" s="475"/>
      <c r="I14" s="475"/>
      <c r="J14" s="475"/>
      <c r="K14" s="475"/>
      <c r="L14" s="475"/>
    </row>
    <row r="15" spans="1:12" x14ac:dyDescent="0.2">
      <c r="A15" s="475"/>
      <c r="B15" s="475"/>
      <c r="C15" s="475"/>
      <c r="D15" s="475"/>
      <c r="E15" s="398"/>
      <c r="F15" s="398"/>
      <c r="G15" s="475"/>
      <c r="H15" s="475"/>
      <c r="I15" s="475"/>
      <c r="J15" s="475"/>
      <c r="K15" s="475"/>
      <c r="L15" s="475"/>
    </row>
    <row r="16" spans="1:12" x14ac:dyDescent="0.2">
      <c r="A16" s="475"/>
      <c r="B16" s="475"/>
      <c r="C16" s="475"/>
      <c r="D16" s="475"/>
      <c r="E16" s="398"/>
      <c r="F16" s="398"/>
      <c r="G16" s="475"/>
      <c r="H16" s="475"/>
      <c r="I16" s="475"/>
      <c r="J16" s="475"/>
      <c r="K16" s="475"/>
      <c r="L16" s="475"/>
    </row>
    <row r="17" spans="1:12" x14ac:dyDescent="0.2">
      <c r="A17" s="475"/>
      <c r="B17" s="475"/>
      <c r="C17" s="475"/>
      <c r="D17" s="475"/>
      <c r="E17" s="398"/>
      <c r="F17" s="398"/>
      <c r="G17" s="475"/>
      <c r="H17" s="475"/>
      <c r="I17" s="475"/>
      <c r="J17" s="475"/>
      <c r="K17" s="475"/>
      <c r="L17" s="475"/>
    </row>
    <row r="18" spans="1:12" x14ac:dyDescent="0.2">
      <c r="A18" s="475"/>
      <c r="B18" s="475"/>
      <c r="C18" s="475"/>
      <c r="D18" s="475"/>
      <c r="E18" s="398"/>
      <c r="F18" s="398"/>
      <c r="G18" s="475"/>
      <c r="H18" s="475"/>
      <c r="I18" s="475"/>
      <c r="J18" s="475"/>
      <c r="K18" s="475"/>
      <c r="L18" s="475"/>
    </row>
    <row r="19" spans="1:12" x14ac:dyDescent="0.2">
      <c r="A19" s="475"/>
      <c r="B19" s="398"/>
      <c r="C19" s="398"/>
      <c r="D19" s="398"/>
      <c r="E19" s="398"/>
      <c r="F19" s="398"/>
      <c r="G19" s="475"/>
      <c r="H19" s="475"/>
      <c r="I19" s="475"/>
      <c r="J19" s="475"/>
      <c r="K19" s="475"/>
      <c r="L19" s="475"/>
    </row>
    <row r="20" spans="1:12" x14ac:dyDescent="0.2">
      <c r="A20" s="475"/>
      <c r="B20" s="398"/>
      <c r="C20" s="398"/>
      <c r="D20" s="398"/>
      <c r="E20" s="398"/>
      <c r="F20" s="398"/>
      <c r="G20" s="475"/>
      <c r="H20" s="475"/>
      <c r="I20" s="475"/>
      <c r="J20" s="475"/>
      <c r="K20" s="475"/>
      <c r="L20" s="475"/>
    </row>
    <row r="21" spans="1:12" x14ac:dyDescent="0.2">
      <c r="A21" s="475"/>
      <c r="B21" s="398"/>
      <c r="C21" s="398"/>
      <c r="D21" s="398"/>
      <c r="E21" s="398"/>
      <c r="F21" s="398"/>
      <c r="G21" s="475"/>
      <c r="H21" s="475"/>
      <c r="I21" s="475"/>
      <c r="J21" s="475"/>
      <c r="K21" s="475"/>
      <c r="L21" s="475"/>
    </row>
    <row r="22" spans="1:12" x14ac:dyDescent="0.2">
      <c r="A22" s="475"/>
      <c r="B22" s="398"/>
      <c r="C22" s="398"/>
      <c r="D22" s="398"/>
      <c r="E22" s="398"/>
      <c r="F22" s="398"/>
      <c r="G22" s="475"/>
      <c r="H22" s="475"/>
      <c r="I22" s="475"/>
      <c r="J22" s="475"/>
      <c r="K22" s="475"/>
      <c r="L22" s="475"/>
    </row>
    <row r="23" spans="1:12" x14ac:dyDescent="0.2">
      <c r="A23" s="475"/>
      <c r="B23" s="398"/>
      <c r="C23" s="398"/>
      <c r="D23" s="398"/>
      <c r="E23" s="398"/>
      <c r="F23" s="398"/>
      <c r="G23" s="475"/>
      <c r="H23" s="475"/>
      <c r="I23" s="475"/>
      <c r="J23" s="475"/>
      <c r="K23" s="475"/>
      <c r="L23" s="475"/>
    </row>
    <row r="24" spans="1:12" x14ac:dyDescent="0.2">
      <c r="A24" s="475"/>
      <c r="B24" s="398"/>
      <c r="C24" s="398"/>
      <c r="D24" s="398"/>
      <c r="E24" s="398"/>
      <c r="F24" s="398"/>
      <c r="G24" s="475"/>
      <c r="H24" s="475"/>
      <c r="I24" s="475"/>
      <c r="J24" s="475"/>
      <c r="K24" s="475"/>
      <c r="L24" s="475"/>
    </row>
    <row r="25" spans="1:12" x14ac:dyDescent="0.2">
      <c r="A25" s="475"/>
      <c r="B25" s="398"/>
      <c r="C25" s="398"/>
      <c r="D25" s="398"/>
      <c r="E25" s="398"/>
      <c r="F25" s="398"/>
      <c r="G25" s="475"/>
      <c r="H25" s="475"/>
      <c r="I25" s="475"/>
      <c r="J25" s="475"/>
      <c r="K25" s="475"/>
      <c r="L25" s="475"/>
    </row>
    <row r="26" spans="1:12" x14ac:dyDescent="0.2">
      <c r="A26" s="475"/>
      <c r="B26" s="398"/>
      <c r="C26" s="398"/>
      <c r="D26" s="398"/>
      <c r="E26" s="398"/>
      <c r="F26" s="398"/>
      <c r="G26" s="475"/>
      <c r="H26" s="475"/>
      <c r="I26" s="475"/>
      <c r="J26" s="475"/>
      <c r="K26" s="475"/>
      <c r="L26" s="475"/>
    </row>
    <row r="27" spans="1:12" x14ac:dyDescent="0.2">
      <c r="A27" s="475"/>
      <c r="B27" s="398"/>
      <c r="C27" s="398"/>
      <c r="D27" s="398"/>
      <c r="E27" s="398"/>
      <c r="F27" s="398"/>
      <c r="G27" s="475"/>
      <c r="H27" s="475"/>
      <c r="I27" s="475"/>
      <c r="J27" s="475"/>
      <c r="K27" s="475"/>
      <c r="L27" s="475"/>
    </row>
    <row r="28" spans="1:12" x14ac:dyDescent="0.2">
      <c r="A28" s="475"/>
      <c r="B28" s="398"/>
      <c r="C28" s="398"/>
      <c r="D28" s="398"/>
      <c r="E28" s="398"/>
      <c r="F28" s="398"/>
      <c r="G28" s="475"/>
      <c r="H28" s="475"/>
      <c r="I28" s="475"/>
      <c r="J28" s="475"/>
      <c r="K28" s="475"/>
      <c r="L28" s="475"/>
    </row>
    <row r="29" spans="1:12" x14ac:dyDescent="0.2">
      <c r="A29" s="475"/>
      <c r="B29" s="398"/>
      <c r="C29" s="398"/>
      <c r="D29" s="398"/>
      <c r="E29" s="398"/>
      <c r="F29" s="398"/>
      <c r="G29" s="475"/>
      <c r="H29" s="475"/>
      <c r="I29" s="475"/>
      <c r="J29" s="475"/>
      <c r="K29" s="475"/>
      <c r="L29" s="475"/>
    </row>
    <row r="30" spans="1:12" x14ac:dyDescent="0.2">
      <c r="A30" s="475"/>
      <c r="B30" s="398"/>
      <c r="C30" s="398"/>
      <c r="D30" s="398"/>
      <c r="E30" s="398"/>
      <c r="F30" s="398"/>
      <c r="G30" s="475"/>
      <c r="H30" s="475"/>
      <c r="I30" s="475"/>
      <c r="J30" s="475"/>
      <c r="K30" s="475"/>
      <c r="L30" s="475"/>
    </row>
    <row r="31" spans="1:12" x14ac:dyDescent="0.2">
      <c r="A31" s="475"/>
      <c r="B31" s="398"/>
      <c r="C31" s="398"/>
      <c r="D31" s="398"/>
      <c r="E31" s="398"/>
      <c r="F31" s="398"/>
      <c r="G31" s="475"/>
      <c r="H31" s="475"/>
      <c r="I31" s="475"/>
      <c r="J31" s="475"/>
      <c r="K31" s="475"/>
      <c r="L31" s="475"/>
    </row>
    <row r="32" spans="1:12" x14ac:dyDescent="0.2">
      <c r="A32" s="475"/>
      <c r="B32" s="398"/>
      <c r="C32" s="398"/>
      <c r="D32" s="398"/>
      <c r="E32" s="398"/>
      <c r="F32" s="398"/>
      <c r="G32" s="475"/>
      <c r="H32" s="475"/>
      <c r="I32" s="475"/>
      <c r="J32" s="475"/>
      <c r="K32" s="475"/>
      <c r="L32" s="475"/>
    </row>
    <row r="33" spans="1:12" x14ac:dyDescent="0.2">
      <c r="A33" s="475"/>
      <c r="B33" s="398"/>
      <c r="C33" s="398"/>
      <c r="D33" s="398"/>
      <c r="E33" s="398"/>
      <c r="F33" s="398"/>
      <c r="G33" s="475"/>
      <c r="H33" s="475"/>
      <c r="I33" s="475"/>
      <c r="J33" s="475"/>
      <c r="K33" s="475"/>
      <c r="L33" s="475"/>
    </row>
    <row r="34" spans="1:12" x14ac:dyDescent="0.2">
      <c r="A34" s="475"/>
      <c r="B34" s="398"/>
      <c r="C34" s="398"/>
      <c r="D34" s="398"/>
      <c r="E34" s="398"/>
      <c r="F34" s="398"/>
      <c r="G34" s="475"/>
      <c r="H34" s="475"/>
      <c r="I34" s="475"/>
      <c r="J34" s="475"/>
      <c r="K34" s="475"/>
      <c r="L34" s="475"/>
    </row>
    <row r="35" spans="1:12" x14ac:dyDescent="0.2">
      <c r="A35" s="475"/>
      <c r="B35" s="472" t="s">
        <v>302</v>
      </c>
      <c r="C35" s="398"/>
      <c r="D35" s="398"/>
      <c r="E35" s="398"/>
      <c r="F35" s="398"/>
      <c r="G35" s="475"/>
      <c r="H35" s="475"/>
      <c r="I35" s="475"/>
      <c r="J35" s="475"/>
      <c r="K35" s="475"/>
      <c r="L35" s="475"/>
    </row>
    <row r="36" spans="1:12" x14ac:dyDescent="0.2">
      <c r="A36" s="475"/>
      <c r="B36" s="477"/>
      <c r="C36" s="398"/>
      <c r="D36" s="398"/>
      <c r="E36" s="398"/>
      <c r="F36" s="398"/>
      <c r="G36" s="475"/>
      <c r="H36" s="475"/>
      <c r="I36" s="475"/>
      <c r="J36" s="475"/>
      <c r="K36" s="475"/>
      <c r="L36" s="475"/>
    </row>
    <row r="37" spans="1:12" x14ac:dyDescent="0.2">
      <c r="A37" s="475"/>
      <c r="B37" s="472" t="s">
        <v>303</v>
      </c>
      <c r="C37" s="398"/>
      <c r="D37" s="398"/>
      <c r="E37" s="398"/>
      <c r="F37" s="398"/>
      <c r="G37" s="475"/>
      <c r="H37" s="475"/>
      <c r="I37" s="475"/>
      <c r="J37" s="475"/>
      <c r="K37" s="475"/>
      <c r="L37" s="475"/>
    </row>
    <row r="38" spans="1:12" x14ac:dyDescent="0.2">
      <c r="A38" s="398"/>
      <c r="B38" s="398"/>
      <c r="C38" s="398"/>
      <c r="D38" s="398"/>
      <c r="E38" s="398"/>
      <c r="F38" s="398"/>
      <c r="G38" s="475"/>
      <c r="H38" s="475"/>
      <c r="I38" s="475"/>
      <c r="J38" s="475"/>
      <c r="K38" s="475"/>
      <c r="L38" s="475"/>
    </row>
    <row r="39" spans="1:12" x14ac:dyDescent="0.2">
      <c r="A39" s="398"/>
      <c r="B39" s="398"/>
      <c r="C39" s="398"/>
      <c r="D39" s="398"/>
      <c r="E39" s="398"/>
      <c r="F39" s="398"/>
      <c r="G39" s="475"/>
      <c r="H39" s="475"/>
      <c r="I39" s="475"/>
      <c r="J39" s="475"/>
      <c r="K39" s="475"/>
      <c r="L39" s="475"/>
    </row>
    <row r="40" spans="1:12" x14ac:dyDescent="0.2">
      <c r="A40" s="398"/>
      <c r="B40" s="398"/>
      <c r="C40" s="398"/>
      <c r="D40" s="398"/>
      <c r="E40" s="398"/>
      <c r="F40" s="398"/>
      <c r="G40" s="475"/>
      <c r="H40" s="475"/>
      <c r="I40" s="475"/>
      <c r="J40" s="475"/>
      <c r="K40" s="475"/>
      <c r="L40" s="475"/>
    </row>
    <row r="41" spans="1:12" x14ac:dyDescent="0.2">
      <c r="A41" s="398"/>
      <c r="B41" s="398"/>
      <c r="C41" s="398"/>
      <c r="D41" s="398"/>
      <c r="E41" s="398"/>
      <c r="F41" s="398"/>
      <c r="G41" s="475"/>
      <c r="H41" s="475"/>
      <c r="I41" s="475"/>
      <c r="J41" s="475"/>
      <c r="K41" s="475"/>
      <c r="L41" s="475"/>
    </row>
    <row r="42" spans="1:12" x14ac:dyDescent="0.2">
      <c r="A42" s="398"/>
      <c r="B42" s="398"/>
      <c r="C42" s="398">
        <v>2015</v>
      </c>
      <c r="D42" s="398" t="s">
        <v>101</v>
      </c>
      <c r="E42" s="398"/>
      <c r="F42" s="398"/>
      <c r="G42" s="475" t="s">
        <v>304</v>
      </c>
      <c r="H42" s="475"/>
      <c r="I42" s="398"/>
      <c r="J42" s="398"/>
      <c r="K42" s="398"/>
      <c r="L42" s="398"/>
    </row>
    <row r="43" spans="1:12" x14ac:dyDescent="0.2">
      <c r="A43" s="398"/>
      <c r="B43" s="398"/>
      <c r="C43" s="475"/>
      <c r="D43" s="498"/>
      <c r="E43" s="498"/>
      <c r="F43" s="498"/>
      <c r="G43" s="498"/>
      <c r="H43" s="475"/>
      <c r="I43" s="398"/>
      <c r="J43" s="398"/>
      <c r="K43" s="398"/>
      <c r="L43" s="398"/>
    </row>
    <row r="44" spans="1:12" x14ac:dyDescent="0.2">
      <c r="A44" s="398"/>
      <c r="B44" s="398"/>
      <c r="C44" s="475"/>
      <c r="D44" s="478" t="s">
        <v>305</v>
      </c>
      <c r="E44" s="478"/>
      <c r="F44" s="478"/>
      <c r="G44" s="478" t="s">
        <v>285</v>
      </c>
      <c r="H44" s="475"/>
      <c r="I44" s="398"/>
      <c r="J44" s="479"/>
      <c r="K44" s="479"/>
      <c r="L44" s="479"/>
    </row>
    <row r="45" spans="1:12" x14ac:dyDescent="0.2">
      <c r="A45" s="398"/>
      <c r="B45" s="398"/>
      <c r="C45" s="439" t="s">
        <v>76</v>
      </c>
      <c r="D45" s="480">
        <v>148.13879999999997</v>
      </c>
      <c r="E45" s="480"/>
      <c r="F45" s="480"/>
      <c r="G45" s="480">
        <v>437.16579639999998</v>
      </c>
      <c r="H45" s="475"/>
      <c r="I45" s="398"/>
      <c r="J45" s="479"/>
      <c r="K45" s="481"/>
      <c r="L45" s="481"/>
    </row>
    <row r="46" spans="1:12" x14ac:dyDescent="0.2">
      <c r="A46" s="398"/>
      <c r="B46" s="398"/>
      <c r="C46" s="439" t="s">
        <v>72</v>
      </c>
      <c r="D46" s="480">
        <v>105.9344</v>
      </c>
      <c r="E46" s="480"/>
      <c r="F46" s="480"/>
      <c r="G46" s="480">
        <v>463.35812493999998</v>
      </c>
      <c r="H46" s="475"/>
      <c r="I46" s="398"/>
      <c r="J46" s="479"/>
      <c r="K46" s="481"/>
      <c r="L46" s="481"/>
    </row>
    <row r="47" spans="1:12" x14ac:dyDescent="0.2">
      <c r="A47" s="398"/>
      <c r="B47" s="398"/>
      <c r="C47" s="473" t="s">
        <v>73</v>
      </c>
      <c r="D47" s="480">
        <v>293.50995</v>
      </c>
      <c r="E47" s="480"/>
      <c r="F47" s="480"/>
      <c r="G47" s="480">
        <v>513.39696947000004</v>
      </c>
      <c r="H47" s="475"/>
      <c r="I47" s="398"/>
      <c r="J47" s="479"/>
      <c r="K47" s="481"/>
      <c r="L47" s="481"/>
    </row>
    <row r="48" spans="1:12" x14ac:dyDescent="0.2">
      <c r="A48" s="398"/>
      <c r="B48" s="398"/>
      <c r="C48" s="229" t="s">
        <v>103</v>
      </c>
      <c r="D48" s="480">
        <v>163.30000000000001</v>
      </c>
      <c r="E48" s="480"/>
      <c r="F48" s="480"/>
      <c r="G48" s="480">
        <v>619.6</v>
      </c>
      <c r="H48" s="475"/>
      <c r="I48" s="398"/>
      <c r="J48" s="479"/>
      <c r="K48" s="481"/>
      <c r="L48" s="481"/>
    </row>
    <row r="49" spans="1:12" x14ac:dyDescent="0.2">
      <c r="A49" s="398"/>
      <c r="B49" s="398"/>
      <c r="C49" s="229" t="s">
        <v>89</v>
      </c>
      <c r="D49" s="480">
        <v>211.56797</v>
      </c>
      <c r="E49" s="480"/>
      <c r="F49" s="480"/>
      <c r="G49" s="480">
        <v>995.33481099999995</v>
      </c>
      <c r="H49" s="475"/>
      <c r="I49" s="398"/>
      <c r="J49" s="479"/>
      <c r="K49" s="481"/>
      <c r="L49" s="481"/>
    </row>
    <row r="50" spans="1:12" x14ac:dyDescent="0.2">
      <c r="A50" s="398"/>
      <c r="B50" s="398"/>
      <c r="C50" s="398"/>
      <c r="D50" s="480"/>
      <c r="E50" s="480"/>
      <c r="F50" s="480"/>
      <c r="G50" s="480"/>
      <c r="H50" s="475"/>
      <c r="I50" s="398"/>
      <c r="J50" s="479"/>
      <c r="K50" s="479"/>
      <c r="L50" s="479"/>
    </row>
    <row r="51" spans="1:12" x14ac:dyDescent="0.2">
      <c r="A51" s="398"/>
      <c r="B51" s="398"/>
      <c r="C51" s="482" t="s">
        <v>52</v>
      </c>
      <c r="D51" s="480">
        <v>1259.8330000000001</v>
      </c>
      <c r="E51" s="483"/>
      <c r="F51" s="483"/>
      <c r="G51" s="480">
        <v>4128.4258837000007</v>
      </c>
      <c r="H51" s="475"/>
      <c r="I51" s="398"/>
      <c r="J51" s="479"/>
      <c r="K51" s="481"/>
      <c r="L51" s="481"/>
    </row>
    <row r="52" spans="1:12" x14ac:dyDescent="0.2">
      <c r="A52" s="398"/>
      <c r="B52" s="398"/>
      <c r="C52" s="398"/>
      <c r="D52" s="480"/>
      <c r="E52" s="480"/>
      <c r="F52" s="480"/>
      <c r="G52" s="480"/>
      <c r="H52" s="475"/>
      <c r="I52" s="398"/>
      <c r="J52" s="479"/>
      <c r="K52" s="479"/>
      <c r="L52" s="479"/>
    </row>
    <row r="53" spans="1:12" x14ac:dyDescent="0.2">
      <c r="A53" s="398"/>
      <c r="B53" s="398"/>
      <c r="C53" s="482" t="s">
        <v>91</v>
      </c>
      <c r="D53" s="480">
        <v>1380.83755</v>
      </c>
      <c r="E53" s="483"/>
      <c r="F53" s="483"/>
      <c r="G53" s="480">
        <v>5236.43486665</v>
      </c>
      <c r="H53" s="475"/>
      <c r="I53" s="398"/>
      <c r="J53" s="479"/>
      <c r="K53" s="481"/>
      <c r="L53" s="481"/>
    </row>
    <row r="54" spans="1:12" x14ac:dyDescent="0.2">
      <c r="A54" s="398"/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</row>
    <row r="55" spans="1:12" x14ac:dyDescent="0.2">
      <c r="A55" s="398"/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</row>
    <row r="56" spans="1:12" x14ac:dyDescent="0.2">
      <c r="A56" s="398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</row>
    <row r="57" spans="1:12" x14ac:dyDescent="0.2">
      <c r="A57" s="398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</row>
    <row r="58" spans="1:12" x14ac:dyDescent="0.2">
      <c r="A58" s="398"/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</row>
  </sheetData>
  <mergeCells count="1">
    <mergeCell ref="D43:G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M38"/>
  <sheetViews>
    <sheetView showGridLines="0" zoomScaleNormal="100" workbookViewId="0">
      <selection activeCell="G9" sqref="G9:G32"/>
    </sheetView>
  </sheetViews>
  <sheetFormatPr defaultRowHeight="12" x14ac:dyDescent="0.2"/>
  <cols>
    <col min="1" max="1" width="9" style="100"/>
    <col min="2" max="2" width="11.625" style="35" customWidth="1"/>
    <col min="3" max="5" width="12.625" style="35" customWidth="1"/>
    <col min="6" max="16384" width="9" style="100"/>
  </cols>
  <sheetData>
    <row r="1" spans="2:13" x14ac:dyDescent="0.2">
      <c r="B1" s="248"/>
    </row>
    <row r="2" spans="2:13" ht="15" x14ac:dyDescent="0.2">
      <c r="B2" s="486" t="s">
        <v>307</v>
      </c>
      <c r="C2" s="486"/>
      <c r="D2" s="486"/>
      <c r="E2" s="486"/>
      <c r="M2" s="293"/>
    </row>
    <row r="3" spans="2:13" ht="14.25" customHeight="1" x14ac:dyDescent="0.2">
      <c r="B3" s="60"/>
      <c r="C3" s="489" t="s">
        <v>242</v>
      </c>
      <c r="D3" s="489"/>
      <c r="E3" s="489"/>
      <c r="M3" s="292"/>
    </row>
    <row r="4" spans="2:13" x14ac:dyDescent="0.2">
      <c r="B4" s="60"/>
      <c r="C4" s="490" t="s">
        <v>0</v>
      </c>
      <c r="D4" s="491"/>
      <c r="E4" s="268" t="s">
        <v>244</v>
      </c>
      <c r="M4" s="292"/>
    </row>
    <row r="5" spans="2:13" x14ac:dyDescent="0.2">
      <c r="B5" s="272"/>
      <c r="C5" s="492"/>
      <c r="D5" s="493"/>
      <c r="E5" s="340" t="s">
        <v>243</v>
      </c>
      <c r="M5" s="292"/>
    </row>
    <row r="6" spans="2:13" x14ac:dyDescent="0.2">
      <c r="B6" s="269"/>
      <c r="C6" s="270">
        <v>2008</v>
      </c>
      <c r="D6" s="271">
        <v>2016</v>
      </c>
      <c r="E6" s="347">
        <v>2016</v>
      </c>
      <c r="G6" s="322"/>
      <c r="M6" s="292"/>
    </row>
    <row r="7" spans="2:13" x14ac:dyDescent="0.2">
      <c r="B7" s="61" t="s">
        <v>293</v>
      </c>
      <c r="C7" s="181">
        <v>4910.2102599999998</v>
      </c>
      <c r="D7" s="388">
        <v>5011.1451899999993</v>
      </c>
      <c r="E7" s="348">
        <v>99.99994412454852</v>
      </c>
      <c r="F7" s="345"/>
      <c r="G7" s="361"/>
      <c r="H7" s="227"/>
      <c r="I7" s="346"/>
      <c r="J7" s="345"/>
    </row>
    <row r="8" spans="2:13" x14ac:dyDescent="0.2">
      <c r="B8" s="216" t="s">
        <v>66</v>
      </c>
      <c r="C8" s="215">
        <v>22.097849999999998</v>
      </c>
      <c r="D8" s="289">
        <v>26.86</v>
      </c>
      <c r="E8" s="349">
        <v>0.53600522398753336</v>
      </c>
      <c r="F8" s="345"/>
      <c r="G8" s="361"/>
      <c r="H8" s="227"/>
      <c r="I8" s="346"/>
      <c r="J8" s="345"/>
    </row>
    <row r="9" spans="2:13" x14ac:dyDescent="0.2">
      <c r="B9" s="66" t="s">
        <v>67</v>
      </c>
      <c r="C9" s="217">
        <v>7.66608</v>
      </c>
      <c r="D9" s="263">
        <v>8.6265800000000006</v>
      </c>
      <c r="E9" s="350">
        <v>0.17214787584312641</v>
      </c>
      <c r="F9" s="345"/>
      <c r="G9" s="361"/>
      <c r="H9" s="227"/>
      <c r="I9" s="346"/>
      <c r="J9" s="345"/>
    </row>
    <row r="10" spans="2:13" x14ac:dyDescent="0.2">
      <c r="B10" s="66" t="s">
        <v>68</v>
      </c>
      <c r="C10" s="217">
        <v>690.58051</v>
      </c>
      <c r="D10" s="263">
        <v>670.21282999999994</v>
      </c>
      <c r="E10" s="350">
        <v>13.374444455080736</v>
      </c>
      <c r="F10" s="345"/>
      <c r="G10" s="553"/>
      <c r="H10" s="227"/>
      <c r="I10" s="346"/>
      <c r="J10" s="345"/>
    </row>
    <row r="11" spans="2:13" x14ac:dyDescent="0.2">
      <c r="B11" s="66" t="s">
        <v>69</v>
      </c>
      <c r="C11" s="217">
        <v>207.43610000000001</v>
      </c>
      <c r="D11" s="263">
        <v>240.56971999999999</v>
      </c>
      <c r="E11" s="350">
        <v>4.8006934718249505</v>
      </c>
      <c r="F11" s="345"/>
      <c r="G11" s="361"/>
      <c r="H11" s="227"/>
      <c r="I11" s="346"/>
      <c r="J11" s="345"/>
    </row>
    <row r="12" spans="2:13" x14ac:dyDescent="0.2">
      <c r="B12" s="66" t="s">
        <v>70</v>
      </c>
      <c r="C12" s="217">
        <v>98.202839999999995</v>
      </c>
      <c r="D12" s="263">
        <v>72.42183</v>
      </c>
      <c r="E12" s="350">
        <v>1.4452151604890939</v>
      </c>
      <c r="F12" s="345"/>
      <c r="G12" s="361"/>
      <c r="H12" s="227"/>
      <c r="I12" s="346"/>
      <c r="J12" s="345"/>
    </row>
    <row r="13" spans="2:13" x14ac:dyDescent="0.2">
      <c r="B13" s="66" t="s">
        <v>71</v>
      </c>
      <c r="C13" s="217">
        <v>205.13192999999998</v>
      </c>
      <c r="D13" s="263">
        <v>230.27261999999999</v>
      </c>
      <c r="E13" s="350">
        <v>4.5952095033989631</v>
      </c>
      <c r="F13" s="345"/>
      <c r="G13" s="361"/>
      <c r="H13" s="227"/>
      <c r="I13" s="346"/>
      <c r="J13" s="345"/>
    </row>
    <row r="14" spans="2:13" x14ac:dyDescent="0.2">
      <c r="B14" s="66" t="s">
        <v>288</v>
      </c>
      <c r="C14" s="217">
        <v>83.821100000000001</v>
      </c>
      <c r="D14" s="391">
        <v>75.275210000000001</v>
      </c>
      <c r="E14" s="390">
        <v>1.5021558375561657</v>
      </c>
      <c r="F14" s="345"/>
      <c r="G14" s="361"/>
      <c r="H14" s="227"/>
      <c r="I14" s="346"/>
      <c r="J14" s="345"/>
    </row>
    <row r="15" spans="2:13" x14ac:dyDescent="0.2">
      <c r="B15" s="66" t="s">
        <v>73</v>
      </c>
      <c r="C15" s="217">
        <v>853.37290000000007</v>
      </c>
      <c r="D15" s="263">
        <v>859.7449499999999</v>
      </c>
      <c r="E15" s="350">
        <v>17.156656161463165</v>
      </c>
      <c r="F15" s="345"/>
      <c r="G15" s="553"/>
      <c r="H15" s="227"/>
      <c r="I15" s="346"/>
      <c r="J15" s="345"/>
    </row>
    <row r="16" spans="2:13" x14ac:dyDescent="0.2">
      <c r="B16" s="188" t="s">
        <v>225</v>
      </c>
      <c r="C16" s="217">
        <v>489.71638000000002</v>
      </c>
      <c r="D16" s="263">
        <v>524.82826</v>
      </c>
      <c r="E16" s="350">
        <v>10.473219994649567</v>
      </c>
      <c r="F16" s="345"/>
      <c r="G16" s="553"/>
      <c r="H16" s="227"/>
      <c r="I16" s="346"/>
      <c r="J16" s="345"/>
    </row>
    <row r="17" spans="2:10" x14ac:dyDescent="0.2">
      <c r="B17" s="66" t="s">
        <v>75</v>
      </c>
      <c r="C17" s="217">
        <v>49.011000000000003</v>
      </c>
      <c r="D17" s="263">
        <v>71.864350000000002</v>
      </c>
      <c r="E17" s="350">
        <v>1.4340903580963698</v>
      </c>
      <c r="F17" s="345"/>
      <c r="G17" s="361"/>
      <c r="H17" s="227"/>
      <c r="I17" s="346"/>
      <c r="J17" s="345"/>
    </row>
    <row r="18" spans="2:10" x14ac:dyDescent="0.2">
      <c r="B18" s="66" t="s">
        <v>76</v>
      </c>
      <c r="C18" s="217">
        <v>232.20608999999999</v>
      </c>
      <c r="D18" s="263">
        <v>192.6026</v>
      </c>
      <c r="E18" s="350">
        <v>3.8434847264922292</v>
      </c>
      <c r="F18" s="345"/>
      <c r="G18" s="361"/>
      <c r="H18" s="227"/>
      <c r="I18" s="346"/>
      <c r="J18" s="345"/>
    </row>
    <row r="19" spans="2:10" x14ac:dyDescent="0.2">
      <c r="B19" s="66" t="s">
        <v>77</v>
      </c>
      <c r="C19" s="217">
        <v>1.9915999999999998</v>
      </c>
      <c r="D19" s="263">
        <v>1.4790000000000001</v>
      </c>
      <c r="E19" s="350">
        <v>2.9514211700579371E-2</v>
      </c>
      <c r="F19" s="345"/>
      <c r="G19" s="361"/>
      <c r="H19" s="227"/>
      <c r="I19" s="346"/>
      <c r="J19" s="345"/>
    </row>
    <row r="20" spans="2:10" x14ac:dyDescent="0.2">
      <c r="B20" s="66" t="s">
        <v>78</v>
      </c>
      <c r="C20" s="217">
        <v>157.5856</v>
      </c>
      <c r="D20" s="263">
        <v>114.65478</v>
      </c>
      <c r="E20" s="350">
        <v>2.2879955709285689</v>
      </c>
      <c r="F20" s="345"/>
      <c r="G20" s="361"/>
      <c r="H20" s="227"/>
      <c r="I20" s="346"/>
      <c r="J20" s="345"/>
    </row>
    <row r="21" spans="2:10" x14ac:dyDescent="0.2">
      <c r="B21" s="66" t="s">
        <v>79</v>
      </c>
      <c r="C21" s="217">
        <v>157.10489999999999</v>
      </c>
      <c r="D21" s="263">
        <v>105.73874000000001</v>
      </c>
      <c r="E21" s="350">
        <v>2.110071370731927</v>
      </c>
      <c r="F21" s="345"/>
      <c r="G21" s="361"/>
      <c r="H21" s="227"/>
      <c r="I21" s="346"/>
      <c r="J21" s="345"/>
    </row>
    <row r="22" spans="2:10" x14ac:dyDescent="0.2">
      <c r="B22" s="66" t="s">
        <v>224</v>
      </c>
      <c r="C22" s="217">
        <v>1.28207</v>
      </c>
      <c r="D22" s="263">
        <v>2.3018100000000001</v>
      </c>
      <c r="E22" s="350">
        <v>4.5933811788039618E-2</v>
      </c>
      <c r="F22" s="345"/>
      <c r="G22" s="361"/>
      <c r="H22" s="227"/>
      <c r="I22" s="346"/>
      <c r="J22" s="345"/>
    </row>
    <row r="23" spans="2:10" x14ac:dyDescent="0.2">
      <c r="B23" s="66" t="s">
        <v>238</v>
      </c>
      <c r="C23" s="217">
        <v>375.55599999999998</v>
      </c>
      <c r="D23" s="263">
        <v>368.34929999999997</v>
      </c>
      <c r="E23" s="350">
        <v>7.3506012305342932</v>
      </c>
      <c r="F23" s="345"/>
      <c r="G23" s="361"/>
      <c r="H23" s="227"/>
      <c r="I23" s="346"/>
      <c r="J23" s="345"/>
    </row>
    <row r="24" spans="2:10" x14ac:dyDescent="0.2">
      <c r="B24" s="66" t="s">
        <v>83</v>
      </c>
      <c r="C24" s="217">
        <v>115.527</v>
      </c>
      <c r="D24" s="263">
        <v>196.92759000000001</v>
      </c>
      <c r="E24" s="350">
        <v>3.9297921439789705</v>
      </c>
      <c r="F24" s="345"/>
      <c r="G24" s="361"/>
      <c r="H24" s="227"/>
      <c r="I24" s="346"/>
      <c r="J24" s="345"/>
    </row>
    <row r="25" spans="2:10" x14ac:dyDescent="0.2">
      <c r="B25" s="229" t="s">
        <v>84</v>
      </c>
      <c r="C25" s="182">
        <v>223.84566000000001</v>
      </c>
      <c r="D25" s="264">
        <v>180.69108</v>
      </c>
      <c r="E25" s="350">
        <v>3.6057841700651267</v>
      </c>
      <c r="F25" s="345"/>
      <c r="G25" s="361"/>
      <c r="H25" s="227"/>
      <c r="I25" s="346"/>
      <c r="J25" s="345"/>
    </row>
    <row r="26" spans="2:10" x14ac:dyDescent="0.2">
      <c r="B26" s="229" t="s">
        <v>85</v>
      </c>
      <c r="C26" s="182">
        <v>0.44360000000000005</v>
      </c>
      <c r="D26" s="264">
        <v>7.1740000000000004</v>
      </c>
      <c r="E26" s="350">
        <v>0.14316088893844248</v>
      </c>
      <c r="F26" s="345"/>
      <c r="G26" s="361"/>
      <c r="H26" s="227"/>
      <c r="I26" s="346"/>
      <c r="J26" s="345"/>
    </row>
    <row r="27" spans="2:10" x14ac:dyDescent="0.2">
      <c r="B27" s="229" t="s">
        <v>86</v>
      </c>
      <c r="C27" s="182">
        <v>0.72745000000000004</v>
      </c>
      <c r="D27" s="264">
        <v>0.14610000000000001</v>
      </c>
      <c r="E27" s="350">
        <v>2.9155012369537834E-3</v>
      </c>
      <c r="F27" s="345"/>
      <c r="G27" s="361"/>
      <c r="H27" s="227"/>
      <c r="I27" s="346"/>
      <c r="J27" s="345"/>
    </row>
    <row r="28" spans="2:10" x14ac:dyDescent="0.2">
      <c r="B28" s="229" t="s">
        <v>87</v>
      </c>
      <c r="C28" s="182">
        <v>119.35546000000001</v>
      </c>
      <c r="D28" s="264">
        <v>162.58642</v>
      </c>
      <c r="E28" s="350">
        <v>3.2444962944687705</v>
      </c>
      <c r="F28" s="345"/>
      <c r="G28" s="361"/>
      <c r="H28" s="227"/>
      <c r="I28" s="346"/>
      <c r="J28" s="345"/>
    </row>
    <row r="29" spans="2:10" x14ac:dyDescent="0.2">
      <c r="B29" s="67" t="s">
        <v>88</v>
      </c>
      <c r="C29" s="183">
        <v>229.7252</v>
      </c>
      <c r="D29" s="265">
        <v>197.97287</v>
      </c>
      <c r="E29" s="350">
        <v>3.9506512482429192</v>
      </c>
      <c r="F29" s="345"/>
      <c r="G29" s="361"/>
      <c r="H29" s="227"/>
      <c r="I29" s="346"/>
      <c r="J29" s="345"/>
    </row>
    <row r="30" spans="2:10" x14ac:dyDescent="0.2">
      <c r="B30" s="68" t="s">
        <v>89</v>
      </c>
      <c r="C30" s="184">
        <v>587.8229399999999</v>
      </c>
      <c r="D30" s="266">
        <v>699.84175000000005</v>
      </c>
      <c r="E30" s="351">
        <v>13.965704913052024</v>
      </c>
      <c r="F30" s="345"/>
      <c r="G30" s="553"/>
      <c r="H30" s="227"/>
      <c r="I30" s="346"/>
      <c r="J30" s="345"/>
    </row>
    <row r="31" spans="2:10" x14ac:dyDescent="0.2">
      <c r="B31" s="69" t="s">
        <v>90</v>
      </c>
      <c r="C31" s="185">
        <v>1306.3606000000002</v>
      </c>
      <c r="D31" s="290">
        <v>1069.546</v>
      </c>
      <c r="E31" s="185" t="s">
        <v>99</v>
      </c>
    </row>
    <row r="32" spans="2:10" x14ac:dyDescent="0.2">
      <c r="B32" s="70" t="s">
        <v>91</v>
      </c>
      <c r="C32" s="186">
        <v>2366.5289600000001</v>
      </c>
      <c r="D32" s="267">
        <v>1872.61707</v>
      </c>
      <c r="E32" s="186" t="s">
        <v>99</v>
      </c>
    </row>
    <row r="33" spans="2:6" x14ac:dyDescent="0.2">
      <c r="B33" s="69" t="s">
        <v>141</v>
      </c>
      <c r="C33" s="300">
        <v>462.97800000000001</v>
      </c>
      <c r="D33" s="290">
        <v>301.46359999999999</v>
      </c>
      <c r="E33" s="185" t="s">
        <v>99</v>
      </c>
    </row>
    <row r="34" spans="2:6" ht="39" customHeight="1" x14ac:dyDescent="0.2">
      <c r="B34" s="502" t="s">
        <v>295</v>
      </c>
      <c r="C34" s="502"/>
      <c r="D34" s="502"/>
      <c r="E34" s="502"/>
    </row>
    <row r="35" spans="2:6" x14ac:dyDescent="0.2">
      <c r="B35" s="500" t="s">
        <v>294</v>
      </c>
      <c r="C35" s="500"/>
      <c r="D35" s="500"/>
      <c r="E35" s="500"/>
    </row>
    <row r="36" spans="2:6" ht="9.75" customHeight="1" x14ac:dyDescent="0.2">
      <c r="B36" s="501" t="s">
        <v>140</v>
      </c>
      <c r="C36" s="501"/>
      <c r="D36" s="501"/>
      <c r="E36" s="501"/>
    </row>
    <row r="37" spans="2:6" x14ac:dyDescent="0.2">
      <c r="B37" s="499"/>
      <c r="C37" s="499"/>
      <c r="D37" s="499"/>
      <c r="E37" s="499"/>
      <c r="F37" s="499"/>
    </row>
    <row r="38" spans="2:6" x14ac:dyDescent="0.2">
      <c r="B38" s="499"/>
      <c r="C38" s="499"/>
      <c r="D38" s="499"/>
      <c r="E38" s="499"/>
      <c r="F38" s="499"/>
    </row>
  </sheetData>
  <mergeCells count="8">
    <mergeCell ref="B37:F37"/>
    <mergeCell ref="B38:F38"/>
    <mergeCell ref="B35:E35"/>
    <mergeCell ref="B2:E2"/>
    <mergeCell ref="B36:E36"/>
    <mergeCell ref="C4:D5"/>
    <mergeCell ref="C3:E3"/>
    <mergeCell ref="B34:E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K68"/>
  <sheetViews>
    <sheetView showGridLines="0" zoomScaleNormal="100" workbookViewId="0">
      <selection activeCell="K51" sqref="K51"/>
    </sheetView>
  </sheetViews>
  <sheetFormatPr defaultColWidth="9" defaultRowHeight="12" x14ac:dyDescent="0.2"/>
  <cols>
    <col min="1" max="1" width="9" style="1"/>
    <col min="2" max="2" width="22.25" style="1" customWidth="1"/>
    <col min="3" max="3" width="9" style="1"/>
    <col min="4" max="4" width="10.375" style="1" customWidth="1"/>
    <col min="5" max="16384" width="9" style="1"/>
  </cols>
  <sheetData>
    <row r="2" spans="2:9" ht="15" x14ac:dyDescent="0.2">
      <c r="B2" s="503" t="s">
        <v>308</v>
      </c>
      <c r="C2" s="503"/>
      <c r="D2" s="503"/>
      <c r="E2" s="503"/>
      <c r="F2" s="503"/>
      <c r="G2" s="503"/>
      <c r="H2" s="503"/>
      <c r="I2" s="503"/>
    </row>
    <row r="3" spans="2:9" x14ac:dyDescent="0.2">
      <c r="B3" s="504" t="s">
        <v>240</v>
      </c>
      <c r="C3" s="504"/>
      <c r="D3" s="504"/>
      <c r="E3" s="504"/>
      <c r="F3" s="504"/>
      <c r="G3" s="504"/>
      <c r="H3" s="504"/>
      <c r="I3" s="504"/>
    </row>
    <row r="5" spans="2:9" x14ac:dyDescent="0.2">
      <c r="D5" s="102"/>
    </row>
    <row r="32" spans="4:4" x14ac:dyDescent="0.2">
      <c r="D32" s="63"/>
    </row>
    <row r="33" spans="1:9" x14ac:dyDescent="0.2">
      <c r="D33" s="102"/>
    </row>
    <row r="39" spans="1:9" x14ac:dyDescent="0.2">
      <c r="B39" s="504" t="s">
        <v>289</v>
      </c>
      <c r="C39" s="504"/>
      <c r="D39" s="504"/>
      <c r="E39" s="504"/>
      <c r="F39" s="504"/>
      <c r="G39" s="504"/>
      <c r="H39" s="504"/>
      <c r="I39" s="504"/>
    </row>
    <row r="40" spans="1:9" x14ac:dyDescent="0.2">
      <c r="B40" s="501" t="s">
        <v>142</v>
      </c>
      <c r="C40" s="501"/>
      <c r="D40" s="501"/>
      <c r="E40" s="501"/>
      <c r="F40" s="501"/>
      <c r="G40" s="501"/>
      <c r="H40" s="501"/>
      <c r="I40" s="501"/>
    </row>
    <row r="43" spans="1:9" x14ac:dyDescent="0.2">
      <c r="A43" s="293"/>
    </row>
    <row r="44" spans="1:9" x14ac:dyDescent="0.2">
      <c r="B44" s="323"/>
    </row>
    <row r="51" spans="2:11" x14ac:dyDescent="0.2">
      <c r="C51" s="304"/>
      <c r="D51" s="305"/>
      <c r="E51" s="305"/>
      <c r="F51" s="305"/>
      <c r="G51" s="305"/>
      <c r="H51" s="306"/>
      <c r="I51" s="307"/>
      <c r="J51" s="307"/>
      <c r="K51" s="304"/>
    </row>
    <row r="52" spans="2:11" x14ac:dyDescent="0.2">
      <c r="D52" s="2"/>
      <c r="E52" s="2"/>
      <c r="F52" s="2"/>
      <c r="G52" s="2"/>
      <c r="H52" s="3"/>
      <c r="I52" s="4"/>
      <c r="J52" s="4"/>
    </row>
    <row r="53" spans="2:11" x14ac:dyDescent="0.2">
      <c r="D53" s="2"/>
      <c r="E53" s="2"/>
      <c r="F53" s="2"/>
      <c r="G53" s="2"/>
      <c r="H53" s="3"/>
      <c r="I53" s="4"/>
      <c r="J53" s="4"/>
    </row>
    <row r="54" spans="2:11" x14ac:dyDescent="0.2">
      <c r="D54" s="2"/>
      <c r="E54" s="2"/>
      <c r="F54" s="2"/>
      <c r="G54" s="2"/>
      <c r="H54" s="3"/>
      <c r="I54" s="4"/>
      <c r="J54" s="4"/>
    </row>
    <row r="59" spans="2:11" x14ac:dyDescent="0.2">
      <c r="C59" s="193"/>
    </row>
    <row r="60" spans="2:11" ht="12.75" x14ac:dyDescent="0.2">
      <c r="B60" s="189" t="s">
        <v>4</v>
      </c>
      <c r="C60" s="194">
        <v>3723.3235600000003</v>
      </c>
      <c r="D60" s="387"/>
    </row>
    <row r="61" spans="2:11" ht="12.75" x14ac:dyDescent="0.2">
      <c r="B61" s="190" t="s">
        <v>6</v>
      </c>
      <c r="C61" s="195">
        <v>450.59525000000002</v>
      </c>
      <c r="D61" s="387"/>
    </row>
    <row r="62" spans="2:11" ht="12.75" x14ac:dyDescent="0.2">
      <c r="B62" s="190" t="s">
        <v>5</v>
      </c>
      <c r="C62" s="195">
        <v>399.47791999999993</v>
      </c>
      <c r="D62" s="387"/>
    </row>
    <row r="63" spans="2:11" ht="12.75" x14ac:dyDescent="0.2">
      <c r="B63" s="190" t="s">
        <v>9</v>
      </c>
      <c r="C63" s="195">
        <v>212.45270000000002</v>
      </c>
      <c r="D63" s="387"/>
    </row>
    <row r="64" spans="2:11" ht="12.75" x14ac:dyDescent="0.2">
      <c r="B64" s="190" t="s">
        <v>7</v>
      </c>
      <c r="C64" s="195">
        <v>116.20869</v>
      </c>
      <c r="D64" s="387"/>
    </row>
    <row r="65" spans="2:4" ht="12.75" x14ac:dyDescent="0.2">
      <c r="B65" s="190" t="s">
        <v>8</v>
      </c>
      <c r="C65" s="195">
        <v>62.314239999999998</v>
      </c>
      <c r="D65" s="387"/>
    </row>
    <row r="66" spans="2:4" ht="24" x14ac:dyDescent="0.2">
      <c r="B66" s="191" t="s">
        <v>3</v>
      </c>
      <c r="C66" s="187">
        <v>46.778010000000002</v>
      </c>
      <c r="D66" s="387"/>
    </row>
    <row r="67" spans="2:4" ht="12.75" x14ac:dyDescent="0.2">
      <c r="B67" s="192" t="s">
        <v>10</v>
      </c>
      <c r="C67" s="196">
        <v>5011.1503700000003</v>
      </c>
      <c r="D67" s="387"/>
    </row>
    <row r="68" spans="2:4" x14ac:dyDescent="0.2">
      <c r="C68" s="364"/>
      <c r="D68" s="363"/>
    </row>
  </sheetData>
  <sortState ref="B60:C66">
    <sortCondition descending="1" ref="C50:C56"/>
  </sortState>
  <mergeCells count="4">
    <mergeCell ref="B2:I2"/>
    <mergeCell ref="B3:I3"/>
    <mergeCell ref="B40:I40"/>
    <mergeCell ref="B39:I39"/>
  </mergeCells>
  <pageMargins left="0.39370078740157483" right="4.1338582677165361" top="0.35433070866141736" bottom="3.5433070866141736" header="0" footer="0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86"/>
  <sheetViews>
    <sheetView showGridLines="0" zoomScaleNormal="100" workbookViewId="0">
      <selection activeCell="G50" sqref="G50"/>
    </sheetView>
  </sheetViews>
  <sheetFormatPr defaultColWidth="9" defaultRowHeight="12" x14ac:dyDescent="0.2"/>
  <cols>
    <col min="1" max="1" width="9" style="1"/>
    <col min="2" max="2" width="11.5" style="1" customWidth="1"/>
    <col min="3" max="3" width="11.75" style="1" customWidth="1"/>
    <col min="4" max="4" width="12.125" style="2" customWidth="1"/>
    <col min="5" max="5" width="12" style="2" customWidth="1"/>
    <col min="6" max="7" width="9.625" style="2" customWidth="1"/>
    <col min="8" max="8" width="9.625" style="3" customWidth="1"/>
    <col min="9" max="11" width="9.625" style="4" customWidth="1"/>
    <col min="12" max="12" width="6.125" style="1" customWidth="1"/>
    <col min="13" max="14" width="9" style="1"/>
    <col min="15" max="15" width="11.5" style="1" customWidth="1"/>
    <col min="16" max="16384" width="9" style="1"/>
  </cols>
  <sheetData>
    <row r="1" spans="2:19" x14ac:dyDescent="0.2">
      <c r="C1" s="75"/>
      <c r="D1" s="146"/>
      <c r="E1" s="146"/>
      <c r="F1" s="146"/>
      <c r="G1" s="146"/>
      <c r="H1" s="23"/>
      <c r="I1" s="235"/>
      <c r="J1" s="235"/>
      <c r="K1" s="235"/>
      <c r="L1" s="235"/>
      <c r="M1" s="235"/>
      <c r="N1" s="235"/>
      <c r="O1" s="235"/>
      <c r="P1" s="235"/>
      <c r="Q1" s="235"/>
    </row>
    <row r="2" spans="2:19" ht="15" x14ac:dyDescent="0.2">
      <c r="B2" s="485" t="s">
        <v>309</v>
      </c>
      <c r="C2" s="485"/>
      <c r="D2" s="484"/>
      <c r="E2" s="484"/>
      <c r="F2" s="484"/>
      <c r="G2" s="484"/>
      <c r="H2" s="484"/>
      <c r="I2" s="484"/>
      <c r="J2" s="484"/>
      <c r="K2" s="484"/>
      <c r="L2" s="484"/>
      <c r="M2" s="235"/>
      <c r="N2" s="235"/>
      <c r="O2" s="235"/>
      <c r="P2" s="235"/>
      <c r="Q2" s="235"/>
    </row>
    <row r="3" spans="2:19" x14ac:dyDescent="0.2">
      <c r="B3" s="504" t="s">
        <v>0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235"/>
      <c r="N3" s="235"/>
      <c r="O3" s="235"/>
      <c r="P3" s="235"/>
      <c r="Q3" s="235"/>
    </row>
    <row r="4" spans="2:19" x14ac:dyDescent="0.2">
      <c r="C4" s="78"/>
      <c r="D4" s="18"/>
      <c r="E4" s="18"/>
      <c r="F4" s="18"/>
      <c r="G4" s="18"/>
      <c r="H4" s="19"/>
      <c r="I4" s="20"/>
      <c r="J4" s="20"/>
      <c r="K4" s="20"/>
      <c r="L4" s="235"/>
      <c r="M4" s="235"/>
      <c r="N4" s="235"/>
      <c r="O4" s="235"/>
      <c r="P4" s="235"/>
      <c r="Q4" s="235"/>
      <c r="S4" s="63"/>
    </row>
    <row r="5" spans="2:19" x14ac:dyDescent="0.2">
      <c r="C5" s="78"/>
      <c r="D5" s="21"/>
      <c r="E5" s="21"/>
      <c r="F5" s="21"/>
      <c r="G5" s="21"/>
      <c r="H5" s="21"/>
      <c r="I5" s="21"/>
      <c r="J5" s="21"/>
      <c r="K5" s="21"/>
      <c r="L5" s="235"/>
      <c r="M5" s="235"/>
      <c r="N5" s="235"/>
      <c r="O5" s="235"/>
      <c r="P5" s="235"/>
      <c r="Q5" s="235"/>
      <c r="S5" s="102"/>
    </row>
    <row r="6" spans="2:19" x14ac:dyDescent="0.2">
      <c r="C6" s="148"/>
      <c r="D6" s="511"/>
      <c r="E6" s="511"/>
      <c r="F6" s="511"/>
      <c r="G6" s="511"/>
      <c r="H6" s="511"/>
      <c r="I6" s="511"/>
      <c r="J6" s="511"/>
      <c r="K6" s="511"/>
      <c r="L6" s="235"/>
      <c r="M6" s="235"/>
      <c r="N6" s="235"/>
      <c r="O6" s="235"/>
      <c r="P6" s="235"/>
      <c r="Q6" s="235"/>
    </row>
    <row r="7" spans="2:19" x14ac:dyDescent="0.2">
      <c r="C7" s="149"/>
      <c r="D7" s="150"/>
      <c r="E7" s="150"/>
      <c r="F7" s="150"/>
      <c r="G7" s="150"/>
      <c r="H7" s="150"/>
      <c r="I7" s="150"/>
      <c r="J7" s="150"/>
      <c r="K7" s="150"/>
      <c r="L7" s="235"/>
      <c r="M7" s="235"/>
      <c r="N7" s="235"/>
      <c r="O7" s="235"/>
      <c r="P7" s="235"/>
      <c r="Q7" s="235"/>
    </row>
    <row r="8" spans="2:19" x14ac:dyDescent="0.2">
      <c r="C8" s="151"/>
      <c r="D8" s="103"/>
      <c r="E8" s="103"/>
      <c r="F8" s="103"/>
      <c r="G8" s="103"/>
      <c r="H8" s="103"/>
      <c r="I8" s="103"/>
      <c r="J8" s="103"/>
      <c r="K8" s="103"/>
      <c r="L8" s="235"/>
      <c r="M8" s="152"/>
      <c r="N8" s="152"/>
      <c r="O8" s="152"/>
      <c r="P8" s="235"/>
      <c r="Q8" s="109"/>
      <c r="R8" s="103"/>
    </row>
    <row r="9" spans="2:19" x14ac:dyDescent="0.2">
      <c r="C9" s="151"/>
      <c r="D9" s="104"/>
      <c r="E9" s="104"/>
      <c r="F9" s="103"/>
      <c r="G9" s="103"/>
      <c r="H9" s="104"/>
      <c r="I9" s="104"/>
      <c r="J9" s="104"/>
      <c r="K9" s="103"/>
      <c r="L9" s="235"/>
      <c r="M9" s="235"/>
      <c r="N9" s="235"/>
      <c r="O9" s="235"/>
      <c r="P9" s="235"/>
      <c r="Q9" s="235"/>
    </row>
    <row r="10" spans="2:19" x14ac:dyDescent="0.2">
      <c r="C10" s="151"/>
      <c r="D10" s="104"/>
      <c r="E10" s="104"/>
      <c r="F10" s="103"/>
      <c r="G10" s="103"/>
      <c r="H10" s="104"/>
      <c r="I10" s="104"/>
      <c r="J10" s="104"/>
      <c r="K10" s="103"/>
      <c r="L10" s="235"/>
      <c r="M10" s="235"/>
      <c r="N10" s="235"/>
      <c r="O10" s="235"/>
      <c r="P10" s="235"/>
      <c r="Q10" s="235"/>
    </row>
    <row r="11" spans="2:19" x14ac:dyDescent="0.2">
      <c r="C11" s="151"/>
      <c r="D11" s="104"/>
      <c r="E11" s="104"/>
      <c r="F11" s="103"/>
      <c r="G11" s="103"/>
      <c r="H11" s="104"/>
      <c r="I11" s="104"/>
      <c r="J11" s="104"/>
      <c r="K11" s="103"/>
      <c r="L11" s="235"/>
      <c r="M11" s="235"/>
      <c r="N11" s="235"/>
      <c r="O11" s="235"/>
      <c r="P11" s="235"/>
      <c r="Q11" s="235"/>
    </row>
    <row r="12" spans="2:19" x14ac:dyDescent="0.2">
      <c r="C12" s="151"/>
      <c r="D12" s="104"/>
      <c r="E12" s="104"/>
      <c r="F12" s="103"/>
      <c r="G12" s="103"/>
      <c r="H12" s="104"/>
      <c r="I12" s="104"/>
      <c r="J12" s="104"/>
      <c r="K12" s="103"/>
      <c r="L12" s="235"/>
      <c r="M12" s="235"/>
      <c r="N12" s="235"/>
      <c r="O12" s="235"/>
      <c r="P12" s="235"/>
      <c r="Q12" s="235"/>
    </row>
    <row r="13" spans="2:19" x14ac:dyDescent="0.2">
      <c r="C13" s="151"/>
      <c r="D13" s="104"/>
      <c r="E13" s="104"/>
      <c r="F13" s="103"/>
      <c r="G13" s="103"/>
      <c r="H13" s="104"/>
      <c r="I13" s="104"/>
      <c r="J13" s="104"/>
      <c r="K13" s="103"/>
      <c r="L13" s="235"/>
      <c r="M13" s="235"/>
      <c r="N13" s="235"/>
      <c r="O13" s="235"/>
      <c r="P13" s="235"/>
      <c r="Q13" s="235"/>
    </row>
    <row r="14" spans="2:19" x14ac:dyDescent="0.2">
      <c r="C14" s="151"/>
      <c r="D14" s="104"/>
      <c r="E14" s="103"/>
      <c r="F14" s="104"/>
      <c r="G14" s="104"/>
      <c r="H14" s="104"/>
      <c r="I14" s="104"/>
      <c r="J14" s="104"/>
      <c r="K14" s="103"/>
      <c r="L14" s="235"/>
      <c r="M14" s="235"/>
      <c r="N14" s="235"/>
      <c r="O14" s="235"/>
      <c r="P14" s="235"/>
      <c r="Q14" s="235"/>
    </row>
    <row r="15" spans="2:19" x14ac:dyDescent="0.2">
      <c r="C15" s="151"/>
      <c r="D15" s="104"/>
      <c r="E15" s="104"/>
      <c r="F15" s="103"/>
      <c r="G15" s="103"/>
      <c r="H15" s="104"/>
      <c r="I15" s="104"/>
      <c r="J15" s="104"/>
      <c r="K15" s="103"/>
      <c r="L15" s="235"/>
      <c r="M15" s="235"/>
      <c r="N15" s="235"/>
      <c r="O15" s="235"/>
      <c r="P15" s="235"/>
      <c r="Q15" s="109"/>
      <c r="R15" s="103"/>
    </row>
    <row r="16" spans="2:19" x14ac:dyDescent="0.2">
      <c r="C16" s="151"/>
      <c r="D16" s="103"/>
      <c r="E16" s="103"/>
      <c r="F16" s="103"/>
      <c r="G16" s="103"/>
      <c r="H16" s="103"/>
      <c r="I16" s="103"/>
      <c r="J16" s="103"/>
      <c r="K16" s="103"/>
      <c r="L16" s="235"/>
      <c r="M16" s="235"/>
      <c r="N16" s="235"/>
      <c r="O16" s="235"/>
      <c r="P16" s="235"/>
      <c r="Q16" s="235"/>
    </row>
    <row r="17" spans="3:17" x14ac:dyDescent="0.2">
      <c r="C17" s="151"/>
      <c r="D17" s="104"/>
      <c r="E17" s="103"/>
      <c r="F17" s="103"/>
      <c r="G17" s="103"/>
      <c r="H17" s="103"/>
      <c r="I17" s="103"/>
      <c r="J17" s="103"/>
      <c r="K17" s="103"/>
      <c r="L17" s="235"/>
      <c r="M17" s="235"/>
      <c r="N17" s="235"/>
      <c r="O17" s="235"/>
      <c r="P17" s="235"/>
      <c r="Q17" s="235"/>
    </row>
    <row r="18" spans="3:17" x14ac:dyDescent="0.2">
      <c r="C18" s="151"/>
      <c r="D18" s="104"/>
      <c r="E18" s="104"/>
      <c r="F18" s="104"/>
      <c r="G18" s="103"/>
      <c r="H18" s="104"/>
      <c r="I18" s="104"/>
      <c r="J18" s="104"/>
      <c r="K18" s="103"/>
      <c r="L18" s="235"/>
      <c r="M18" s="235"/>
      <c r="N18" s="235"/>
      <c r="O18" s="235"/>
      <c r="P18" s="235"/>
      <c r="Q18" s="235"/>
    </row>
    <row r="19" spans="3:17" x14ac:dyDescent="0.2">
      <c r="C19" s="151"/>
      <c r="D19" s="104"/>
      <c r="E19" s="104"/>
      <c r="F19" s="104"/>
      <c r="G19" s="103"/>
      <c r="H19" s="104"/>
      <c r="I19" s="104"/>
      <c r="J19" s="104"/>
      <c r="K19" s="103"/>
      <c r="L19" s="235"/>
      <c r="M19" s="235"/>
      <c r="N19" s="235"/>
      <c r="O19" s="235"/>
      <c r="P19" s="235"/>
      <c r="Q19" s="235"/>
    </row>
    <row r="20" spans="3:17" x14ac:dyDescent="0.2">
      <c r="C20" s="151"/>
      <c r="D20" s="104"/>
      <c r="E20" s="104"/>
      <c r="F20" s="104"/>
      <c r="G20" s="103"/>
      <c r="H20" s="104"/>
      <c r="I20" s="104"/>
      <c r="J20" s="104"/>
      <c r="K20" s="103"/>
      <c r="L20" s="235"/>
      <c r="M20" s="235"/>
      <c r="N20" s="235"/>
      <c r="O20" s="235"/>
      <c r="P20" s="235"/>
      <c r="Q20" s="235"/>
    </row>
    <row r="21" spans="3:17" x14ac:dyDescent="0.2">
      <c r="C21" s="151"/>
      <c r="D21" s="104"/>
      <c r="E21" s="103"/>
      <c r="F21" s="103"/>
      <c r="G21" s="104"/>
      <c r="H21" s="104"/>
      <c r="I21" s="104"/>
      <c r="J21" s="104"/>
      <c r="K21" s="103"/>
      <c r="L21" s="235"/>
      <c r="M21" s="235"/>
      <c r="N21" s="235"/>
      <c r="O21" s="235"/>
      <c r="P21" s="235"/>
      <c r="Q21" s="235"/>
    </row>
    <row r="22" spans="3:17" x14ac:dyDescent="0.2">
      <c r="C22" s="151"/>
      <c r="D22" s="103"/>
      <c r="E22" s="103"/>
      <c r="F22" s="103"/>
      <c r="G22" s="104"/>
      <c r="H22" s="104"/>
      <c r="I22" s="104"/>
      <c r="J22" s="104"/>
      <c r="K22" s="103"/>
      <c r="L22" s="235"/>
      <c r="M22" s="235"/>
      <c r="N22" s="235"/>
      <c r="O22" s="235"/>
      <c r="P22" s="235"/>
      <c r="Q22" s="235"/>
    </row>
    <row r="23" spans="3:17" x14ac:dyDescent="0.2">
      <c r="C23" s="151"/>
      <c r="D23" s="104"/>
      <c r="E23" s="104"/>
      <c r="F23" s="104"/>
      <c r="G23" s="103"/>
      <c r="H23" s="104"/>
      <c r="I23" s="104"/>
      <c r="J23" s="104"/>
      <c r="K23" s="103"/>
      <c r="L23" s="235"/>
      <c r="M23" s="235"/>
      <c r="N23" s="235"/>
      <c r="O23" s="235"/>
      <c r="P23" s="235"/>
      <c r="Q23" s="235"/>
    </row>
    <row r="24" spans="3:17" x14ac:dyDescent="0.2">
      <c r="C24" s="151"/>
      <c r="D24" s="104"/>
      <c r="E24" s="103"/>
      <c r="F24" s="103"/>
      <c r="G24" s="104"/>
      <c r="H24" s="104"/>
      <c r="I24" s="103"/>
      <c r="J24" s="104"/>
      <c r="K24" s="103"/>
      <c r="L24" s="235"/>
      <c r="M24" s="235"/>
      <c r="N24" s="235"/>
      <c r="O24" s="235"/>
      <c r="P24" s="235"/>
      <c r="Q24" s="235"/>
    </row>
    <row r="25" spans="3:17" x14ac:dyDescent="0.2">
      <c r="C25" s="151"/>
      <c r="D25" s="103"/>
      <c r="E25" s="103"/>
      <c r="F25" s="103"/>
      <c r="G25" s="104"/>
      <c r="H25" s="104"/>
      <c r="I25" s="103"/>
      <c r="J25" s="104"/>
      <c r="K25" s="103"/>
      <c r="L25" s="235"/>
      <c r="M25" s="235"/>
      <c r="N25" s="235"/>
      <c r="O25" s="235"/>
      <c r="P25" s="235"/>
      <c r="Q25" s="235"/>
    </row>
    <row r="26" spans="3:17" x14ac:dyDescent="0.2">
      <c r="C26" s="151"/>
      <c r="D26" s="103"/>
      <c r="E26" s="103"/>
      <c r="F26" s="103"/>
      <c r="G26" s="103"/>
      <c r="H26" s="103"/>
      <c r="I26" s="103"/>
      <c r="J26" s="103"/>
      <c r="K26" s="103"/>
      <c r="L26" s="235"/>
      <c r="M26" s="235"/>
      <c r="N26" s="235"/>
      <c r="O26" s="235"/>
      <c r="P26" s="235"/>
      <c r="Q26" s="235"/>
    </row>
    <row r="27" spans="3:17" x14ac:dyDescent="0.2">
      <c r="C27" s="151"/>
      <c r="D27" s="104"/>
      <c r="E27" s="104"/>
      <c r="F27" s="104"/>
      <c r="G27" s="103"/>
      <c r="H27" s="104"/>
      <c r="I27" s="104"/>
      <c r="J27" s="104"/>
      <c r="K27" s="103"/>
      <c r="L27" s="235"/>
      <c r="M27" s="235"/>
      <c r="N27" s="235"/>
      <c r="O27" s="235"/>
      <c r="P27" s="235"/>
      <c r="Q27" s="235"/>
    </row>
    <row r="28" spans="3:17" x14ac:dyDescent="0.2">
      <c r="C28" s="151"/>
      <c r="D28" s="104"/>
      <c r="E28" s="104"/>
      <c r="F28" s="104"/>
      <c r="G28" s="103"/>
      <c r="H28" s="104"/>
      <c r="I28" s="104"/>
      <c r="J28" s="104"/>
      <c r="K28" s="103"/>
      <c r="L28" s="235"/>
      <c r="M28" s="235"/>
      <c r="N28" s="235"/>
      <c r="O28" s="235"/>
      <c r="P28" s="235"/>
      <c r="Q28" s="235"/>
    </row>
    <row r="29" spans="3:17" x14ac:dyDescent="0.2">
      <c r="C29" s="151"/>
      <c r="D29" s="104"/>
      <c r="E29" s="103"/>
      <c r="F29" s="104"/>
      <c r="G29" s="104"/>
      <c r="H29" s="104"/>
      <c r="I29" s="104"/>
      <c r="J29" s="104"/>
      <c r="K29" s="103"/>
      <c r="L29" s="235"/>
      <c r="M29" s="235"/>
      <c r="N29" s="235"/>
      <c r="O29" s="235"/>
      <c r="P29" s="235"/>
      <c r="Q29" s="235"/>
    </row>
    <row r="30" spans="3:17" x14ac:dyDescent="0.2">
      <c r="C30" s="151"/>
      <c r="D30" s="104"/>
      <c r="E30" s="103"/>
      <c r="F30" s="104"/>
      <c r="G30" s="104"/>
      <c r="H30" s="104"/>
      <c r="I30" s="104"/>
      <c r="J30" s="104"/>
      <c r="K30" s="103"/>
      <c r="L30" s="235"/>
      <c r="M30" s="235"/>
      <c r="N30" s="235"/>
      <c r="O30" s="235"/>
      <c r="P30" s="235"/>
      <c r="Q30" s="235"/>
    </row>
    <row r="31" spans="3:17" x14ac:dyDescent="0.2">
      <c r="C31" s="151"/>
      <c r="D31" s="103"/>
      <c r="E31" s="103"/>
      <c r="F31" s="103"/>
      <c r="G31" s="104"/>
      <c r="H31" s="103"/>
      <c r="I31" s="104"/>
      <c r="J31" s="103"/>
      <c r="K31" s="103"/>
      <c r="L31" s="235"/>
      <c r="M31" s="235"/>
      <c r="N31" s="235"/>
      <c r="O31" s="235"/>
      <c r="P31" s="235"/>
      <c r="Q31" s="235"/>
    </row>
    <row r="32" spans="3:17" x14ac:dyDescent="0.2">
      <c r="C32" s="151"/>
      <c r="D32" s="103"/>
      <c r="E32" s="103"/>
      <c r="F32" s="104"/>
      <c r="G32" s="104"/>
      <c r="H32" s="104"/>
      <c r="I32" s="104"/>
      <c r="J32" s="104"/>
      <c r="K32" s="103"/>
      <c r="L32" s="235"/>
      <c r="M32" s="235"/>
      <c r="N32" s="235"/>
      <c r="O32" s="235"/>
      <c r="P32" s="235"/>
      <c r="Q32" s="235"/>
    </row>
    <row r="33" spans="1:17" x14ac:dyDescent="0.2">
      <c r="C33" s="151"/>
      <c r="D33" s="103"/>
      <c r="E33" s="103"/>
      <c r="F33" s="104"/>
      <c r="G33" s="104"/>
      <c r="H33" s="104"/>
      <c r="I33" s="104"/>
      <c r="J33" s="104"/>
      <c r="K33" s="103"/>
      <c r="L33" s="235"/>
      <c r="M33" s="235"/>
      <c r="N33" s="235"/>
      <c r="O33" s="235"/>
      <c r="P33" s="235"/>
      <c r="Q33" s="235"/>
    </row>
    <row r="34" spans="1:17" x14ac:dyDescent="0.2">
      <c r="B34" s="504" t="s">
        <v>287</v>
      </c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235"/>
      <c r="N34" s="235"/>
      <c r="O34" s="235"/>
      <c r="P34" s="235"/>
      <c r="Q34" s="235"/>
    </row>
    <row r="35" spans="1:17" x14ac:dyDescent="0.2">
      <c r="B35" s="501" t="s">
        <v>140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235"/>
      <c r="N35" s="235"/>
      <c r="O35" s="235"/>
      <c r="P35" s="235"/>
      <c r="Q35" s="235"/>
    </row>
    <row r="36" spans="1:17" x14ac:dyDescent="0.2">
      <c r="C36" s="512"/>
      <c r="D36" s="512"/>
      <c r="E36" s="512"/>
      <c r="F36" s="512"/>
      <c r="G36" s="512"/>
      <c r="H36" s="512"/>
      <c r="I36" s="512"/>
      <c r="J36" s="512"/>
      <c r="K36" s="512"/>
      <c r="L36" s="235"/>
      <c r="M36" s="235"/>
      <c r="N36" s="235"/>
      <c r="O36" s="235"/>
      <c r="P36" s="235"/>
      <c r="Q36" s="235"/>
    </row>
    <row r="37" spans="1:17" x14ac:dyDescent="0.2">
      <c r="C37" s="153"/>
      <c r="D37" s="22"/>
      <c r="E37" s="22"/>
      <c r="F37" s="22"/>
      <c r="G37" s="22"/>
      <c r="H37" s="23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x14ac:dyDescent="0.2">
      <c r="C38" s="154"/>
      <c r="D38" s="22"/>
      <c r="E38" s="22"/>
      <c r="F38" s="22"/>
      <c r="G38" s="22"/>
      <c r="H38" s="22"/>
      <c r="I38" s="22"/>
      <c r="J38" s="22"/>
      <c r="K38" s="22"/>
      <c r="L38" s="235"/>
      <c r="M38" s="235"/>
      <c r="N38" s="235"/>
      <c r="O38" s="235"/>
      <c r="P38" s="235"/>
      <c r="Q38" s="235"/>
    </row>
    <row r="39" spans="1:17" x14ac:dyDescent="0.2">
      <c r="A39" s="293"/>
    </row>
    <row r="47" spans="1:17" x14ac:dyDescent="0.2">
      <c r="M47" s="44"/>
    </row>
    <row r="48" spans="1:17" x14ac:dyDescent="0.2">
      <c r="M48" s="44"/>
    </row>
    <row r="49" spans="2:23" x14ac:dyDescent="0.2">
      <c r="M49" s="44"/>
    </row>
    <row r="50" spans="2:23" x14ac:dyDescent="0.2">
      <c r="M50" s="44"/>
    </row>
    <row r="51" spans="2:23" x14ac:dyDescent="0.2">
      <c r="M51" s="44"/>
    </row>
    <row r="52" spans="2:23" x14ac:dyDescent="0.2">
      <c r="M52" s="147"/>
    </row>
    <row r="53" spans="2:23" x14ac:dyDescent="0.2">
      <c r="M53" s="147"/>
    </row>
    <row r="54" spans="2:23" x14ac:dyDescent="0.2">
      <c r="C54" s="306"/>
      <c r="D54" s="306"/>
      <c r="E54" s="306"/>
      <c r="F54" s="306"/>
      <c r="G54" s="306"/>
      <c r="H54" s="306"/>
      <c r="I54" s="306"/>
      <c r="J54" s="378"/>
      <c r="M54" s="375"/>
      <c r="N54" s="376"/>
      <c r="O54" s="376"/>
      <c r="P54" s="376"/>
      <c r="Q54" s="376"/>
      <c r="R54" s="376"/>
      <c r="S54" s="376"/>
      <c r="T54" s="376"/>
      <c r="U54" s="376"/>
    </row>
    <row r="55" spans="2:23" ht="14.25" x14ac:dyDescent="0.2">
      <c r="B55" s="198"/>
      <c r="C55" s="508" t="s">
        <v>4</v>
      </c>
      <c r="D55" s="505" t="s">
        <v>5</v>
      </c>
      <c r="E55" s="505" t="s">
        <v>6</v>
      </c>
      <c r="F55" s="505" t="s">
        <v>9</v>
      </c>
      <c r="G55" s="505" t="s">
        <v>7</v>
      </c>
      <c r="H55" s="505" t="s">
        <v>8</v>
      </c>
      <c r="I55" s="505" t="s">
        <v>3</v>
      </c>
      <c r="J55" s="203"/>
      <c r="M55" s="359"/>
      <c r="N55" s="365"/>
      <c r="O55" s="365"/>
      <c r="P55" s="365"/>
      <c r="Q55" s="365"/>
      <c r="R55" s="365"/>
      <c r="S55" s="365"/>
      <c r="T55" s="365"/>
      <c r="U55" s="365"/>
      <c r="V55" s="100"/>
    </row>
    <row r="56" spans="2:23" x14ac:dyDescent="0.2">
      <c r="B56" s="197"/>
      <c r="C56" s="509"/>
      <c r="D56" s="506"/>
      <c r="E56" s="506"/>
      <c r="F56" s="506"/>
      <c r="G56" s="506"/>
      <c r="H56" s="506"/>
      <c r="I56" s="506"/>
      <c r="J56" s="204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96"/>
      <c r="W56" s="376"/>
    </row>
    <row r="57" spans="2:23" ht="12.75" x14ac:dyDescent="0.2">
      <c r="B57" s="366"/>
      <c r="C57" s="510"/>
      <c r="D57" s="507"/>
      <c r="E57" s="507"/>
      <c r="F57" s="507"/>
      <c r="G57" s="507"/>
      <c r="H57" s="507"/>
      <c r="I57" s="507"/>
      <c r="J57" s="367" t="s">
        <v>10</v>
      </c>
      <c r="L57" s="376"/>
      <c r="M57" s="360"/>
      <c r="N57" s="362"/>
      <c r="O57" s="362"/>
      <c r="P57" s="362"/>
      <c r="Q57" s="362"/>
      <c r="R57" s="362"/>
      <c r="S57" s="362"/>
      <c r="T57" s="362"/>
      <c r="U57" s="362"/>
      <c r="V57" s="96"/>
      <c r="W57" s="376"/>
    </row>
    <row r="58" spans="2:23" ht="23.25" customHeight="1" x14ac:dyDescent="0.2">
      <c r="B58" s="262" t="s">
        <v>73</v>
      </c>
      <c r="C58" s="369">
        <v>325.55513000000002</v>
      </c>
      <c r="D58" s="369">
        <v>138.28910999999999</v>
      </c>
      <c r="E58" s="369">
        <v>81.774100000000004</v>
      </c>
      <c r="F58" s="369">
        <v>148.77822</v>
      </c>
      <c r="G58" s="369">
        <v>109.33006</v>
      </c>
      <c r="H58" s="369">
        <v>36.377569999999999</v>
      </c>
      <c r="I58" s="369">
        <v>19.640759999999997</v>
      </c>
      <c r="J58" s="369">
        <v>859.7449499999999</v>
      </c>
      <c r="L58" s="376"/>
      <c r="M58" s="360"/>
      <c r="N58" s="411"/>
      <c r="O58" s="387"/>
      <c r="P58" s="387"/>
      <c r="Q58" s="379"/>
      <c r="R58" s="379"/>
      <c r="S58" s="387"/>
      <c r="T58" s="387"/>
      <c r="U58" s="411"/>
      <c r="V58" s="412"/>
      <c r="W58" s="413"/>
    </row>
    <row r="59" spans="2:23" ht="12.75" x14ac:dyDescent="0.2">
      <c r="B59" s="199" t="s">
        <v>89</v>
      </c>
      <c r="C59" s="370">
        <v>695.93916000000002</v>
      </c>
      <c r="D59" s="370">
        <v>5.1999999999999998E-3</v>
      </c>
      <c r="E59" s="370">
        <v>0</v>
      </c>
      <c r="F59" s="370">
        <v>0.35194999999999999</v>
      </c>
      <c r="G59" s="370">
        <v>2.34104</v>
      </c>
      <c r="H59" s="370">
        <v>0</v>
      </c>
      <c r="I59" s="370">
        <v>1.2096</v>
      </c>
      <c r="J59" s="370">
        <v>699.84175000000005</v>
      </c>
      <c r="L59" s="376"/>
      <c r="M59" s="360"/>
      <c r="N59" s="387"/>
      <c r="O59" s="387"/>
      <c r="P59" s="387"/>
      <c r="Q59" s="414"/>
      <c r="R59" s="379"/>
      <c r="S59" s="387"/>
      <c r="T59" s="387"/>
      <c r="U59" s="387"/>
      <c r="V59" s="96"/>
      <c r="W59" s="413"/>
    </row>
    <row r="60" spans="2:23" ht="12.75" x14ac:dyDescent="0.2">
      <c r="B60" s="199" t="s">
        <v>68</v>
      </c>
      <c r="C60" s="370">
        <v>664.12760000000003</v>
      </c>
      <c r="D60" s="370">
        <v>3.1642299999999999</v>
      </c>
      <c r="E60" s="370">
        <v>0</v>
      </c>
      <c r="F60" s="370">
        <v>0</v>
      </c>
      <c r="G60" s="370">
        <v>0</v>
      </c>
      <c r="H60" s="370">
        <v>0</v>
      </c>
      <c r="I60" s="370">
        <v>2.9209999999999998</v>
      </c>
      <c r="J60" s="370">
        <v>670.21282999999994</v>
      </c>
      <c r="L60" s="376"/>
      <c r="M60" s="360"/>
      <c r="N60" s="387"/>
      <c r="O60" s="387"/>
      <c r="P60" s="387"/>
      <c r="Q60" s="379"/>
      <c r="R60" s="379"/>
      <c r="S60" s="387"/>
      <c r="T60" s="387"/>
      <c r="U60" s="387"/>
      <c r="V60" s="96"/>
      <c r="W60" s="413"/>
    </row>
    <row r="61" spans="2:23" ht="12.75" x14ac:dyDescent="0.2">
      <c r="B61" s="200" t="s">
        <v>103</v>
      </c>
      <c r="C61" s="370">
        <v>416.34625</v>
      </c>
      <c r="D61" s="370">
        <v>36.438890000000001</v>
      </c>
      <c r="E61" s="370">
        <v>14.25717</v>
      </c>
      <c r="F61" s="370">
        <v>56.316769999999998</v>
      </c>
      <c r="G61" s="370">
        <v>7.7280000000000001E-2</v>
      </c>
      <c r="H61" s="370">
        <v>1.3919000000000001</v>
      </c>
      <c r="I61" s="370">
        <v>0</v>
      </c>
      <c r="J61" s="370">
        <v>524.82826</v>
      </c>
      <c r="L61" s="376"/>
      <c r="M61" s="360"/>
      <c r="N61" s="387"/>
      <c r="O61" s="387"/>
      <c r="P61" s="387"/>
      <c r="Q61" s="379"/>
      <c r="R61" s="379"/>
      <c r="S61" s="387"/>
      <c r="T61" s="387"/>
      <c r="U61" s="387"/>
      <c r="V61" s="96"/>
      <c r="W61" s="413"/>
    </row>
    <row r="62" spans="2:23" ht="12.75" x14ac:dyDescent="0.2">
      <c r="B62" s="199" t="s">
        <v>81</v>
      </c>
      <c r="C62" s="370">
        <v>329.10149999999999</v>
      </c>
      <c r="D62" s="370">
        <v>39.247800000000005</v>
      </c>
      <c r="E62" s="370">
        <v>0</v>
      </c>
      <c r="F62" s="370">
        <v>0</v>
      </c>
      <c r="G62" s="370">
        <v>0</v>
      </c>
      <c r="H62" s="370">
        <v>0</v>
      </c>
      <c r="I62" s="370">
        <v>0</v>
      </c>
      <c r="J62" s="370">
        <v>368.34929999999997</v>
      </c>
      <c r="L62" s="376"/>
      <c r="M62" s="360"/>
      <c r="N62" s="387"/>
      <c r="O62" s="387"/>
      <c r="P62" s="387"/>
      <c r="Q62" s="379"/>
      <c r="R62" s="379"/>
      <c r="S62" s="387"/>
      <c r="T62" s="387"/>
      <c r="U62" s="387"/>
      <c r="V62" s="96"/>
      <c r="W62" s="413"/>
    </row>
    <row r="63" spans="2:23" ht="12.75" x14ac:dyDescent="0.2">
      <c r="B63" s="199" t="s">
        <v>69</v>
      </c>
      <c r="C63" s="370">
        <v>217.98121</v>
      </c>
      <c r="D63" s="370">
        <v>20.689799999999998</v>
      </c>
      <c r="E63" s="370">
        <v>0</v>
      </c>
      <c r="F63" s="370">
        <v>0</v>
      </c>
      <c r="G63" s="370">
        <v>0</v>
      </c>
      <c r="H63" s="370">
        <v>0</v>
      </c>
      <c r="I63" s="370">
        <v>1.8987100000000001</v>
      </c>
      <c r="J63" s="370">
        <v>240.56971999999999</v>
      </c>
      <c r="L63" s="376"/>
      <c r="M63" s="360"/>
      <c r="N63" s="387"/>
      <c r="O63" s="387"/>
      <c r="P63" s="387"/>
      <c r="Q63" s="379"/>
      <c r="R63" s="379"/>
      <c r="S63" s="387"/>
      <c r="T63" s="387"/>
      <c r="U63" s="387"/>
      <c r="V63" s="96"/>
      <c r="W63" s="413"/>
    </row>
    <row r="64" spans="2:23" ht="12.75" x14ac:dyDescent="0.2">
      <c r="B64" s="199" t="s">
        <v>71</v>
      </c>
      <c r="C64" s="370">
        <v>230.27261999999999</v>
      </c>
      <c r="D64" s="370">
        <v>0</v>
      </c>
      <c r="E64" s="370">
        <v>0</v>
      </c>
      <c r="F64" s="370">
        <v>0</v>
      </c>
      <c r="G64" s="370">
        <v>0</v>
      </c>
      <c r="H64" s="370">
        <v>0</v>
      </c>
      <c r="I64" s="370">
        <v>0</v>
      </c>
      <c r="J64" s="370">
        <v>230.27261999999999</v>
      </c>
      <c r="L64" s="376"/>
      <c r="M64" s="360"/>
      <c r="N64" s="387"/>
      <c r="O64" s="387"/>
      <c r="P64" s="387"/>
      <c r="Q64" s="379"/>
      <c r="R64" s="379"/>
      <c r="S64" s="387"/>
      <c r="T64" s="387"/>
      <c r="U64" s="387"/>
      <c r="V64" s="96"/>
      <c r="W64" s="413"/>
    </row>
    <row r="65" spans="2:23" ht="12.75" x14ac:dyDescent="0.2">
      <c r="B65" s="199" t="s">
        <v>88</v>
      </c>
      <c r="C65" s="370">
        <v>197.97287</v>
      </c>
      <c r="D65" s="370">
        <v>0</v>
      </c>
      <c r="E65" s="370">
        <v>0</v>
      </c>
      <c r="F65" s="370">
        <v>0</v>
      </c>
      <c r="G65" s="370">
        <v>0</v>
      </c>
      <c r="H65" s="370">
        <v>0</v>
      </c>
      <c r="I65" s="370">
        <v>0</v>
      </c>
      <c r="J65" s="370">
        <v>197.97287</v>
      </c>
      <c r="L65" s="376"/>
      <c r="M65" s="360"/>
      <c r="N65" s="387"/>
      <c r="O65" s="387"/>
      <c r="P65" s="387"/>
      <c r="Q65" s="379"/>
      <c r="R65" s="379"/>
      <c r="S65" s="387"/>
      <c r="T65" s="387"/>
      <c r="U65" s="387"/>
      <c r="V65" s="96"/>
      <c r="W65" s="413"/>
    </row>
    <row r="66" spans="2:23" ht="12.75" x14ac:dyDescent="0.2">
      <c r="B66" s="199" t="s">
        <v>83</v>
      </c>
      <c r="C66" s="370">
        <v>146.21942999999999</v>
      </c>
      <c r="D66" s="370">
        <v>30.487560000000002</v>
      </c>
      <c r="E66" s="370">
        <v>0</v>
      </c>
      <c r="F66" s="370">
        <v>0</v>
      </c>
      <c r="G66" s="370">
        <v>0</v>
      </c>
      <c r="H66" s="370">
        <v>20.220590000000001</v>
      </c>
      <c r="I66" s="370">
        <v>0</v>
      </c>
      <c r="J66" s="370">
        <v>196.92759000000001</v>
      </c>
      <c r="L66" s="376"/>
      <c r="M66" s="360"/>
      <c r="N66" s="387"/>
      <c r="O66" s="387"/>
      <c r="P66" s="387"/>
      <c r="Q66" s="379"/>
      <c r="R66" s="379"/>
      <c r="S66" s="387"/>
      <c r="T66" s="387"/>
      <c r="U66" s="387"/>
      <c r="V66" s="415"/>
      <c r="W66" s="413"/>
    </row>
    <row r="67" spans="2:23" ht="12.75" x14ac:dyDescent="0.2">
      <c r="B67" s="199" t="s">
        <v>76</v>
      </c>
      <c r="C67" s="370">
        <v>0</v>
      </c>
      <c r="D67" s="370">
        <v>0.37060000000000004</v>
      </c>
      <c r="E67" s="370">
        <v>188.2662</v>
      </c>
      <c r="F67" s="370">
        <v>3.9658000000000002</v>
      </c>
      <c r="G67" s="370">
        <v>0</v>
      </c>
      <c r="H67" s="370">
        <v>0</v>
      </c>
      <c r="I67" s="370">
        <v>0</v>
      </c>
      <c r="J67" s="370">
        <v>192.6026</v>
      </c>
      <c r="L67" s="376"/>
      <c r="M67" s="360"/>
      <c r="N67" s="387"/>
      <c r="O67" s="387"/>
      <c r="P67" s="387"/>
      <c r="Q67" s="379"/>
      <c r="R67" s="379"/>
      <c r="S67" s="387"/>
      <c r="T67" s="387"/>
      <c r="U67" s="387"/>
      <c r="V67" s="96"/>
      <c r="W67" s="413"/>
    </row>
    <row r="68" spans="2:23" ht="12.75" x14ac:dyDescent="0.2">
      <c r="B68" s="199" t="s">
        <v>84</v>
      </c>
      <c r="C68" s="370">
        <v>142.98238000000001</v>
      </c>
      <c r="D68" s="370">
        <v>10.792579999999999</v>
      </c>
      <c r="E68" s="370">
        <v>0.11481999999999999</v>
      </c>
      <c r="F68" s="370">
        <v>3.0399600000000002</v>
      </c>
      <c r="G68" s="370">
        <v>4.4603100000000007</v>
      </c>
      <c r="H68" s="370">
        <v>1.08148</v>
      </c>
      <c r="I68" s="370">
        <v>18.219540000000002</v>
      </c>
      <c r="J68" s="370">
        <v>180.69108</v>
      </c>
      <c r="L68" s="376"/>
      <c r="M68" s="360"/>
      <c r="N68" s="387"/>
      <c r="O68" s="387"/>
      <c r="P68" s="387"/>
      <c r="Q68" s="379"/>
      <c r="R68" s="379"/>
      <c r="S68" s="387"/>
      <c r="T68" s="387"/>
      <c r="U68" s="387"/>
      <c r="V68" s="96"/>
      <c r="W68" s="413"/>
    </row>
    <row r="69" spans="2:23" ht="12.75" x14ac:dyDescent="0.2">
      <c r="B69" s="199" t="s">
        <v>87</v>
      </c>
      <c r="C69" s="370">
        <v>162.58642</v>
      </c>
      <c r="D69" s="370">
        <v>0</v>
      </c>
      <c r="E69" s="370">
        <v>0</v>
      </c>
      <c r="F69" s="370">
        <v>0</v>
      </c>
      <c r="G69" s="370">
        <v>0</v>
      </c>
      <c r="H69" s="370">
        <v>0</v>
      </c>
      <c r="I69" s="370">
        <v>0</v>
      </c>
      <c r="J69" s="370">
        <v>162.58642</v>
      </c>
      <c r="L69" s="376"/>
      <c r="M69" s="360"/>
      <c r="N69" s="387"/>
      <c r="O69" s="387"/>
      <c r="P69" s="387"/>
      <c r="Q69" s="379"/>
      <c r="R69" s="379"/>
      <c r="S69" s="387"/>
      <c r="T69" s="387"/>
      <c r="U69" s="387"/>
      <c r="V69" s="96"/>
      <c r="W69" s="413"/>
    </row>
    <row r="70" spans="2:23" ht="12.75" x14ac:dyDescent="0.2">
      <c r="B70" s="201" t="s">
        <v>78</v>
      </c>
      <c r="C70" s="370">
        <v>66.912589999999994</v>
      </c>
      <c r="D70" s="370">
        <v>47.742190000000001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114.65478</v>
      </c>
      <c r="L70" s="376"/>
      <c r="M70" s="360"/>
      <c r="N70" s="387"/>
      <c r="O70" s="387"/>
      <c r="P70" s="387"/>
      <c r="Q70" s="379"/>
      <c r="R70" s="379"/>
      <c r="S70" s="387"/>
      <c r="T70" s="387"/>
      <c r="U70" s="387"/>
      <c r="V70" s="96"/>
      <c r="W70" s="413"/>
    </row>
    <row r="71" spans="2:23" ht="12.75" x14ac:dyDescent="0.2">
      <c r="B71" s="199" t="s">
        <v>79</v>
      </c>
      <c r="C71" s="370">
        <v>30.932970000000001</v>
      </c>
      <c r="D71" s="370">
        <v>71.56307000000001</v>
      </c>
      <c r="E71" s="370">
        <v>0</v>
      </c>
      <c r="F71" s="370">
        <v>0</v>
      </c>
      <c r="G71" s="370">
        <v>0</v>
      </c>
      <c r="H71" s="370">
        <v>3.2426999999999997</v>
      </c>
      <c r="I71" s="370">
        <v>0</v>
      </c>
      <c r="J71" s="370">
        <v>105.73874000000001</v>
      </c>
      <c r="L71" s="376"/>
      <c r="M71" s="360"/>
      <c r="N71" s="387"/>
      <c r="O71" s="387"/>
      <c r="P71" s="387"/>
      <c r="Q71" s="379"/>
      <c r="R71" s="379"/>
      <c r="S71" s="387"/>
      <c r="T71" s="387"/>
      <c r="U71" s="387"/>
      <c r="V71" s="96"/>
      <c r="W71" s="413"/>
    </row>
    <row r="72" spans="2:23" ht="12.75" x14ac:dyDescent="0.2">
      <c r="B72" s="199" t="s">
        <v>288</v>
      </c>
      <c r="C72" s="370">
        <v>0</v>
      </c>
      <c r="D72" s="370">
        <v>0.68689</v>
      </c>
      <c r="E72" s="370">
        <v>74.58832000000001</v>
      </c>
      <c r="F72" s="370">
        <v>0</v>
      </c>
      <c r="G72" s="370">
        <v>0</v>
      </c>
      <c r="H72" s="370">
        <v>0</v>
      </c>
      <c r="I72" s="370">
        <v>0</v>
      </c>
      <c r="J72" s="370">
        <v>75.275210000000001</v>
      </c>
      <c r="L72" s="416"/>
      <c r="M72" s="360"/>
      <c r="N72" s="353"/>
      <c r="O72" s="387"/>
      <c r="P72" s="387"/>
      <c r="Q72" s="417"/>
      <c r="R72" s="379"/>
      <c r="S72" s="387"/>
      <c r="T72" s="387"/>
      <c r="U72" s="387"/>
      <c r="V72" s="96"/>
      <c r="W72" s="413"/>
    </row>
    <row r="73" spans="2:23" ht="12.75" x14ac:dyDescent="0.2">
      <c r="B73" s="199" t="s">
        <v>70</v>
      </c>
      <c r="C73" s="370">
        <v>69.533419999999992</v>
      </c>
      <c r="D73" s="370">
        <v>0</v>
      </c>
      <c r="E73" s="370">
        <v>0</v>
      </c>
      <c r="F73" s="370">
        <v>0</v>
      </c>
      <c r="G73" s="370">
        <v>0</v>
      </c>
      <c r="H73" s="370">
        <v>0</v>
      </c>
      <c r="I73" s="370">
        <v>2.8884000000000003</v>
      </c>
      <c r="J73" s="370">
        <v>72.42183</v>
      </c>
      <c r="L73" s="376"/>
      <c r="M73" s="360"/>
      <c r="N73" s="387"/>
      <c r="O73" s="387"/>
      <c r="P73" s="387"/>
      <c r="Q73" s="379"/>
      <c r="R73" s="379"/>
      <c r="S73" s="387"/>
      <c r="T73" s="387"/>
      <c r="U73" s="387"/>
      <c r="V73" s="96"/>
      <c r="W73" s="413"/>
    </row>
    <row r="74" spans="2:23" ht="12.75" x14ac:dyDescent="0.2">
      <c r="B74" s="199" t="s">
        <v>75</v>
      </c>
      <c r="C74" s="370">
        <v>0</v>
      </c>
      <c r="D74" s="370">
        <v>0</v>
      </c>
      <c r="E74" s="370">
        <v>71.864350000000002</v>
      </c>
      <c r="F74" s="370">
        <v>0</v>
      </c>
      <c r="G74" s="370">
        <v>0</v>
      </c>
      <c r="H74" s="370">
        <v>0</v>
      </c>
      <c r="I74" s="370">
        <v>0</v>
      </c>
      <c r="J74" s="370">
        <v>71.864350000000002</v>
      </c>
      <c r="L74" s="376"/>
      <c r="M74" s="360"/>
      <c r="N74" s="387"/>
      <c r="O74" s="387"/>
      <c r="P74" s="387"/>
      <c r="Q74" s="379"/>
      <c r="R74" s="379"/>
      <c r="S74" s="387"/>
      <c r="T74" s="387"/>
      <c r="U74" s="387"/>
      <c r="V74" s="96"/>
      <c r="W74" s="413"/>
    </row>
    <row r="75" spans="2:23" ht="12.75" x14ac:dyDescent="0.2">
      <c r="B75" s="199" t="s">
        <v>66</v>
      </c>
      <c r="C75" s="370">
        <v>26.86</v>
      </c>
      <c r="D75" s="370">
        <v>0</v>
      </c>
      <c r="E75" s="370">
        <v>0</v>
      </c>
      <c r="F75" s="370">
        <v>0</v>
      </c>
      <c r="G75" s="370">
        <v>0</v>
      </c>
      <c r="H75" s="370">
        <v>0</v>
      </c>
      <c r="I75" s="370">
        <v>0</v>
      </c>
      <c r="J75" s="370">
        <v>26.86</v>
      </c>
      <c r="L75" s="376"/>
      <c r="M75" s="360"/>
      <c r="N75" s="387"/>
      <c r="O75" s="387"/>
      <c r="P75" s="387"/>
      <c r="Q75" s="379"/>
      <c r="R75" s="379"/>
      <c r="S75" s="387"/>
      <c r="T75" s="387"/>
      <c r="U75" s="387"/>
      <c r="V75" s="96"/>
      <c r="W75" s="413"/>
    </row>
    <row r="76" spans="2:23" ht="12.75" x14ac:dyDescent="0.2">
      <c r="B76" s="199" t="s">
        <v>67</v>
      </c>
      <c r="C76" s="370">
        <v>0</v>
      </c>
      <c r="D76" s="370">
        <v>0</v>
      </c>
      <c r="E76" s="370">
        <v>8.6265800000000006</v>
      </c>
      <c r="F76" s="370">
        <v>0</v>
      </c>
      <c r="G76" s="370">
        <v>0</v>
      </c>
      <c r="H76" s="370">
        <v>0</v>
      </c>
      <c r="I76" s="370">
        <v>0</v>
      </c>
      <c r="J76" s="370">
        <v>8.6265800000000006</v>
      </c>
      <c r="L76" s="376"/>
      <c r="M76" s="360"/>
      <c r="N76" s="387"/>
      <c r="O76" s="387"/>
      <c r="P76" s="387"/>
      <c r="Q76" s="379"/>
      <c r="R76" s="379"/>
      <c r="S76" s="387"/>
      <c r="T76" s="387"/>
      <c r="U76" s="387"/>
      <c r="V76" s="96"/>
      <c r="W76" s="413"/>
    </row>
    <row r="77" spans="2:23" ht="12.75" x14ac:dyDescent="0.2">
      <c r="B77" s="368" t="s">
        <v>85</v>
      </c>
      <c r="C77" s="371">
        <v>0</v>
      </c>
      <c r="D77" s="371">
        <v>0</v>
      </c>
      <c r="E77" s="371">
        <v>7.1740000000000004</v>
      </c>
      <c r="F77" s="371">
        <v>0</v>
      </c>
      <c r="G77" s="371">
        <v>0</v>
      </c>
      <c r="H77" s="371">
        <v>0</v>
      </c>
      <c r="I77" s="371">
        <v>0</v>
      </c>
      <c r="J77" s="371">
        <v>7.1740000000000004</v>
      </c>
      <c r="L77" s="376"/>
      <c r="M77" s="360"/>
      <c r="N77" s="387"/>
      <c r="O77" s="387"/>
      <c r="P77" s="387"/>
      <c r="Q77" s="379"/>
      <c r="R77" s="379"/>
      <c r="S77" s="387"/>
      <c r="T77" s="387"/>
      <c r="U77" s="387"/>
      <c r="V77" s="96"/>
      <c r="W77" s="413"/>
    </row>
    <row r="78" spans="2:23" ht="12.75" x14ac:dyDescent="0.2">
      <c r="B78" s="199" t="s">
        <v>80</v>
      </c>
      <c r="C78" s="370">
        <v>0</v>
      </c>
      <c r="D78" s="370">
        <v>0</v>
      </c>
      <c r="E78" s="370">
        <v>2.3018100000000001</v>
      </c>
      <c r="F78" s="370">
        <v>0</v>
      </c>
      <c r="G78" s="370">
        <v>0</v>
      </c>
      <c r="H78" s="370">
        <v>0</v>
      </c>
      <c r="I78" s="370">
        <v>0</v>
      </c>
      <c r="J78" s="370">
        <v>2.3018100000000001</v>
      </c>
      <c r="L78" s="376"/>
      <c r="M78" s="360"/>
      <c r="N78" s="387"/>
      <c r="O78" s="387"/>
      <c r="P78" s="387"/>
      <c r="Q78" s="379"/>
      <c r="R78" s="379"/>
      <c r="S78" s="387"/>
      <c r="T78" s="387"/>
      <c r="U78" s="387"/>
      <c r="V78" s="96"/>
      <c r="W78" s="413"/>
    </row>
    <row r="79" spans="2:23" ht="12.75" x14ac:dyDescent="0.2">
      <c r="B79" s="199" t="s">
        <v>77</v>
      </c>
      <c r="C79" s="370">
        <v>0</v>
      </c>
      <c r="D79" s="370">
        <v>0</v>
      </c>
      <c r="E79" s="370">
        <v>1.4818</v>
      </c>
      <c r="F79" s="370">
        <v>0</v>
      </c>
      <c r="G79" s="370">
        <v>0</v>
      </c>
      <c r="H79" s="370">
        <v>0</v>
      </c>
      <c r="I79" s="370">
        <v>0</v>
      </c>
      <c r="J79" s="370">
        <v>1.4818</v>
      </c>
      <c r="L79" s="376"/>
      <c r="M79" s="360"/>
      <c r="N79" s="387"/>
      <c r="O79" s="387"/>
      <c r="P79" s="387"/>
      <c r="Q79" s="379"/>
      <c r="R79" s="379"/>
      <c r="S79" s="387"/>
      <c r="T79" s="387"/>
      <c r="U79" s="387"/>
      <c r="V79" s="96"/>
      <c r="W79" s="413"/>
    </row>
    <row r="80" spans="2:23" ht="12.75" x14ac:dyDescent="0.2">
      <c r="B80" s="202" t="s">
        <v>86</v>
      </c>
      <c r="C80" s="372">
        <v>0</v>
      </c>
      <c r="D80" s="372">
        <v>0</v>
      </c>
      <c r="E80" s="372">
        <v>0.14610000000000001</v>
      </c>
      <c r="F80" s="372">
        <v>0</v>
      </c>
      <c r="G80" s="372">
        <v>0</v>
      </c>
      <c r="H80" s="372">
        <v>0</v>
      </c>
      <c r="I80" s="372">
        <v>0</v>
      </c>
      <c r="J80" s="372">
        <v>0.14610000000000001</v>
      </c>
      <c r="L80" s="376"/>
      <c r="M80" s="360"/>
      <c r="N80" s="387"/>
      <c r="O80" s="387"/>
      <c r="P80" s="387"/>
      <c r="Q80" s="379"/>
      <c r="R80" s="379"/>
      <c r="S80" s="387"/>
      <c r="T80" s="387"/>
      <c r="U80" s="387"/>
      <c r="V80" s="96"/>
      <c r="W80" s="413"/>
    </row>
    <row r="81" spans="2:23" ht="12.75" x14ac:dyDescent="0.2">
      <c r="B81" s="63"/>
      <c r="C81" s="386"/>
      <c r="D81" s="386"/>
      <c r="E81" s="386"/>
      <c r="F81" s="386"/>
      <c r="G81" s="386"/>
      <c r="H81" s="386"/>
      <c r="I81" s="386"/>
      <c r="J81" s="386"/>
      <c r="L81" s="376"/>
      <c r="M81" s="377"/>
      <c r="N81" s="385"/>
      <c r="O81" s="385"/>
      <c r="P81" s="385"/>
      <c r="Q81" s="385"/>
      <c r="R81" s="385"/>
      <c r="S81" s="385"/>
      <c r="T81" s="385"/>
      <c r="U81" s="385"/>
      <c r="V81" s="96"/>
      <c r="W81" s="413"/>
    </row>
    <row r="82" spans="2:23" x14ac:dyDescent="0.2">
      <c r="D82" s="319"/>
      <c r="L82" s="376"/>
      <c r="M82" s="376"/>
      <c r="N82" s="384"/>
      <c r="O82" s="384"/>
      <c r="P82" s="384"/>
      <c r="Q82" s="384"/>
      <c r="R82" s="384"/>
      <c r="S82" s="384"/>
      <c r="T82" s="384"/>
      <c r="U82" s="384"/>
      <c r="V82" s="376"/>
      <c r="W82" s="376"/>
    </row>
    <row r="86" spans="2:23" s="63" customFormat="1" x14ac:dyDescent="0.2">
      <c r="C86" s="374"/>
      <c r="D86" s="374"/>
      <c r="E86" s="374"/>
      <c r="F86" s="374"/>
      <c r="G86" s="374"/>
      <c r="H86" s="374"/>
      <c r="I86" s="374"/>
      <c r="J86" s="374"/>
      <c r="K86" s="373"/>
    </row>
  </sheetData>
  <sortState ref="V156:AD178">
    <sortCondition descending="1" ref="W156:W178"/>
  </sortState>
  <mergeCells count="12">
    <mergeCell ref="B3:L3"/>
    <mergeCell ref="B35:L35"/>
    <mergeCell ref="D6:K6"/>
    <mergeCell ref="C36:K36"/>
    <mergeCell ref="B34:L34"/>
    <mergeCell ref="H55:H57"/>
    <mergeCell ref="I55:I57"/>
    <mergeCell ref="C55:C57"/>
    <mergeCell ref="D55:D57"/>
    <mergeCell ref="E55:E57"/>
    <mergeCell ref="F55:F57"/>
    <mergeCell ref="G55:G57"/>
  </mergeCells>
  <pageMargins left="0.39370078740157483" right="4.1338582677165361" top="0.35433070866141736" bottom="3.5433070866141736" header="0" footer="0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30"/>
  <sheetViews>
    <sheetView showGridLines="0" zoomScaleNormal="100" workbookViewId="0">
      <selection activeCell="F50" sqref="F50"/>
    </sheetView>
  </sheetViews>
  <sheetFormatPr defaultColWidth="9" defaultRowHeight="12" x14ac:dyDescent="0.2"/>
  <cols>
    <col min="1" max="1" width="11.75" style="107" customWidth="1"/>
    <col min="2" max="2" width="24.75" style="106" customWidth="1"/>
    <col min="3" max="3" width="10.875" style="107" customWidth="1"/>
    <col min="4" max="5" width="9" style="107" customWidth="1"/>
    <col min="6" max="6" width="20.625" style="107" customWidth="1"/>
    <col min="7" max="8" width="9" style="107" customWidth="1"/>
    <col min="9" max="16384" width="9" style="107"/>
  </cols>
  <sheetData>
    <row r="1" spans="2:12" s="106" customFormat="1" x14ac:dyDescent="0.2"/>
    <row r="2" spans="2:12" ht="15" x14ac:dyDescent="0.2">
      <c r="B2" s="503" t="s">
        <v>310</v>
      </c>
      <c r="C2" s="503"/>
      <c r="D2" s="503"/>
      <c r="E2" s="503"/>
      <c r="F2" s="503"/>
      <c r="G2" s="503"/>
      <c r="I2" s="9"/>
    </row>
    <row r="3" spans="2:12" x14ac:dyDescent="0.2">
      <c r="B3" s="504" t="s">
        <v>240</v>
      </c>
      <c r="C3" s="504"/>
      <c r="D3" s="504"/>
      <c r="E3" s="504"/>
      <c r="F3" s="504"/>
      <c r="G3" s="504"/>
      <c r="H3" s="105"/>
      <c r="J3" s="106"/>
      <c r="L3" s="105"/>
    </row>
    <row r="4" spans="2:12" x14ac:dyDescent="0.2">
      <c r="H4" s="105"/>
      <c r="J4" s="106"/>
      <c r="L4" s="105"/>
    </row>
    <row r="5" spans="2:12" x14ac:dyDescent="0.2">
      <c r="H5" s="105"/>
      <c r="J5" s="106"/>
      <c r="L5" s="105"/>
    </row>
    <row r="6" spans="2:12" x14ac:dyDescent="0.2">
      <c r="H6" s="105"/>
      <c r="J6" s="106"/>
      <c r="L6" s="105"/>
    </row>
    <row r="7" spans="2:12" x14ac:dyDescent="0.2">
      <c r="H7" s="105"/>
      <c r="J7" s="106"/>
      <c r="L7" s="105"/>
    </row>
    <row r="8" spans="2:12" x14ac:dyDescent="0.2">
      <c r="H8" s="105"/>
      <c r="J8" s="106"/>
      <c r="L8" s="105"/>
    </row>
    <row r="9" spans="2:12" x14ac:dyDescent="0.2">
      <c r="H9" s="105"/>
      <c r="J9" s="106"/>
      <c r="L9" s="105"/>
    </row>
    <row r="10" spans="2:12" x14ac:dyDescent="0.2">
      <c r="H10" s="105"/>
      <c r="J10" s="106"/>
      <c r="L10" s="105"/>
    </row>
    <row r="11" spans="2:12" x14ac:dyDescent="0.2">
      <c r="H11" s="105"/>
      <c r="J11" s="106"/>
      <c r="L11" s="105"/>
    </row>
    <row r="12" spans="2:12" x14ac:dyDescent="0.2">
      <c r="H12" s="105"/>
      <c r="J12" s="106"/>
      <c r="L12" s="105"/>
    </row>
    <row r="13" spans="2:12" x14ac:dyDescent="0.2">
      <c r="H13" s="105"/>
      <c r="J13" s="106"/>
      <c r="L13" s="105"/>
    </row>
    <row r="14" spans="2:12" x14ac:dyDescent="0.2">
      <c r="H14" s="105"/>
    </row>
    <row r="15" spans="2:12" x14ac:dyDescent="0.2">
      <c r="H15" s="105"/>
    </row>
    <row r="16" spans="2:12" x14ac:dyDescent="0.2">
      <c r="H16" s="105"/>
    </row>
    <row r="17" spans="2:8" x14ac:dyDescent="0.2">
      <c r="H17" s="105"/>
    </row>
    <row r="18" spans="2:8" x14ac:dyDescent="0.2">
      <c r="H18" s="105"/>
    </row>
    <row r="19" spans="2:8" x14ac:dyDescent="0.2">
      <c r="H19" s="105"/>
    </row>
    <row r="20" spans="2:8" x14ac:dyDescent="0.2">
      <c r="H20" s="105"/>
    </row>
    <row r="21" spans="2:8" x14ac:dyDescent="0.2">
      <c r="H21" s="105"/>
    </row>
    <row r="22" spans="2:8" x14ac:dyDescent="0.2">
      <c r="H22" s="105"/>
    </row>
    <row r="23" spans="2:8" x14ac:dyDescent="0.2">
      <c r="H23" s="105"/>
    </row>
    <row r="24" spans="2:8" x14ac:dyDescent="0.2">
      <c r="H24" s="105"/>
    </row>
    <row r="25" spans="2:8" x14ac:dyDescent="0.2">
      <c r="H25" s="105"/>
    </row>
    <row r="26" spans="2:8" x14ac:dyDescent="0.2">
      <c r="H26" s="105"/>
    </row>
    <row r="27" spans="2:8" x14ac:dyDescent="0.2">
      <c r="H27" s="105"/>
    </row>
    <row r="28" spans="2:8" x14ac:dyDescent="0.2">
      <c r="H28" s="105"/>
    </row>
    <row r="32" spans="2:8" x14ac:dyDescent="0.2">
      <c r="B32" s="501" t="s">
        <v>227</v>
      </c>
      <c r="C32" s="501"/>
      <c r="D32" s="501"/>
      <c r="E32" s="501"/>
      <c r="F32" s="501"/>
      <c r="G32" s="501"/>
    </row>
    <row r="35" spans="1:1" x14ac:dyDescent="0.2">
      <c r="A35" s="293"/>
    </row>
    <row r="36" spans="1:1" x14ac:dyDescent="0.2">
      <c r="A36" s="293"/>
    </row>
    <row r="37" spans="1:1" x14ac:dyDescent="0.2">
      <c r="A37" s="293"/>
    </row>
    <row r="38" spans="1:1" x14ac:dyDescent="0.2">
      <c r="A38" s="293"/>
    </row>
    <row r="39" spans="1:1" x14ac:dyDescent="0.2">
      <c r="A39" s="293"/>
    </row>
    <row r="40" spans="1:1" x14ac:dyDescent="0.2">
      <c r="A40" s="293"/>
    </row>
    <row r="41" spans="1:1" x14ac:dyDescent="0.2">
      <c r="A41" s="293"/>
    </row>
    <row r="42" spans="1:1" x14ac:dyDescent="0.2">
      <c r="A42" s="293"/>
    </row>
    <row r="43" spans="1:1" x14ac:dyDescent="0.2">
      <c r="A43" s="293"/>
    </row>
    <row r="44" spans="1:1" x14ac:dyDescent="0.2">
      <c r="A44" s="293"/>
    </row>
    <row r="45" spans="1:1" x14ac:dyDescent="0.2">
      <c r="A45" s="293"/>
    </row>
    <row r="46" spans="1:1" x14ac:dyDescent="0.2">
      <c r="A46" s="293"/>
    </row>
    <row r="47" spans="1:1" x14ac:dyDescent="0.2">
      <c r="A47" s="293"/>
    </row>
    <row r="48" spans="1:1" x14ac:dyDescent="0.2">
      <c r="A48" s="293"/>
    </row>
    <row r="49" spans="1:9" x14ac:dyDescent="0.2">
      <c r="A49" s="293"/>
    </row>
    <row r="50" spans="1:9" x14ac:dyDescent="0.2">
      <c r="A50" s="293"/>
    </row>
    <row r="51" spans="1:9" x14ac:dyDescent="0.2">
      <c r="A51" s="293"/>
    </row>
    <row r="52" spans="1:9" x14ac:dyDescent="0.2">
      <c r="A52" s="293"/>
    </row>
    <row r="55" spans="1:9" x14ac:dyDescent="0.2">
      <c r="A55" s="106"/>
      <c r="C55" s="106"/>
      <c r="D55" s="106"/>
      <c r="E55" s="106"/>
      <c r="F55" s="106"/>
      <c r="G55" s="106"/>
    </row>
    <row r="56" spans="1:9" x14ac:dyDescent="0.2">
      <c r="B56" s="513" t="s">
        <v>269</v>
      </c>
      <c r="C56" s="513"/>
      <c r="D56" s="513"/>
      <c r="F56" s="212"/>
      <c r="G56" s="212"/>
      <c r="H56" s="212"/>
      <c r="I56" s="212"/>
    </row>
    <row r="57" spans="1:9" x14ac:dyDescent="0.2">
      <c r="B57" s="208" t="s">
        <v>49</v>
      </c>
      <c r="C57" s="404">
        <v>3723323.56</v>
      </c>
      <c r="D57" s="402">
        <v>1</v>
      </c>
      <c r="F57" s="100"/>
      <c r="G57" s="100"/>
      <c r="H57" s="410"/>
      <c r="I57" s="212"/>
    </row>
    <row r="58" spans="1:9" ht="24" x14ac:dyDescent="0.2">
      <c r="B58" s="231" t="s">
        <v>232</v>
      </c>
      <c r="C58" s="405">
        <v>840157.07</v>
      </c>
      <c r="D58" s="380">
        <v>0.22564707484084459</v>
      </c>
      <c r="F58" s="100"/>
      <c r="G58" s="100"/>
      <c r="H58" s="410"/>
      <c r="I58" s="212"/>
    </row>
    <row r="59" spans="1:9" ht="24" x14ac:dyDescent="0.2">
      <c r="B59" s="230" t="s">
        <v>231</v>
      </c>
      <c r="C59" s="406">
        <v>456898.66000000003</v>
      </c>
      <c r="D59" s="381">
        <v>0.1227125853118175</v>
      </c>
      <c r="E59" s="105"/>
      <c r="F59" s="100"/>
      <c r="G59" s="100"/>
      <c r="H59" s="410"/>
      <c r="I59" s="212"/>
    </row>
    <row r="60" spans="1:9" ht="24" x14ac:dyDescent="0.2">
      <c r="B60" s="230" t="s">
        <v>233</v>
      </c>
      <c r="C60" s="406">
        <v>444026.10000000009</v>
      </c>
      <c r="D60" s="381">
        <v>0.11925530855556375</v>
      </c>
      <c r="E60" s="108"/>
      <c r="F60" s="100"/>
      <c r="G60" s="100"/>
      <c r="H60" s="410"/>
      <c r="I60" s="212"/>
    </row>
    <row r="61" spans="1:9" ht="24" x14ac:dyDescent="0.2">
      <c r="B61" s="230" t="s">
        <v>234</v>
      </c>
      <c r="C61" s="406">
        <v>222436.65</v>
      </c>
      <c r="D61" s="381">
        <v>5.9741423600585493E-2</v>
      </c>
      <c r="E61" s="105"/>
      <c r="F61" s="403"/>
      <c r="G61" s="100"/>
      <c r="H61" s="410"/>
      <c r="I61" s="212"/>
    </row>
    <row r="62" spans="1:9" x14ac:dyDescent="0.2">
      <c r="B62" s="207" t="s">
        <v>33</v>
      </c>
      <c r="C62" s="407">
        <v>130841.04</v>
      </c>
      <c r="D62" s="382">
        <v>3.514092661879753E-2</v>
      </c>
      <c r="E62" s="105"/>
      <c r="F62" s="403"/>
      <c r="G62" s="100"/>
      <c r="H62" s="410"/>
      <c r="I62" s="212"/>
    </row>
    <row r="63" spans="1:9" x14ac:dyDescent="0.2">
      <c r="B63" s="208" t="s">
        <v>143</v>
      </c>
      <c r="C63" s="404">
        <f>C57-SUM(C58:C62)</f>
        <v>1628964.04</v>
      </c>
      <c r="D63" s="392">
        <v>0.43750268107239115</v>
      </c>
      <c r="F63" s="100"/>
      <c r="G63" s="100"/>
      <c r="H63" s="212"/>
      <c r="I63" s="212"/>
    </row>
    <row r="64" spans="1:9" x14ac:dyDescent="0.2">
      <c r="B64" s="209" t="s">
        <v>38</v>
      </c>
      <c r="C64" s="405">
        <v>108239.32000000002</v>
      </c>
      <c r="D64" s="380">
        <v>2.9070618831740752E-2</v>
      </c>
      <c r="E64" s="105"/>
      <c r="F64" s="100"/>
      <c r="G64" s="100"/>
      <c r="H64" s="409"/>
      <c r="I64" s="212"/>
    </row>
    <row r="65" spans="2:9" x14ac:dyDescent="0.2">
      <c r="B65" s="206" t="s">
        <v>36</v>
      </c>
      <c r="C65" s="406">
        <v>99961.449999999983</v>
      </c>
      <c r="D65" s="381">
        <v>2.6847371277074823E-2</v>
      </c>
      <c r="E65" s="108"/>
      <c r="F65" s="100"/>
      <c r="G65" s="100"/>
      <c r="H65" s="409"/>
      <c r="I65" s="212"/>
    </row>
    <row r="66" spans="2:9" x14ac:dyDescent="0.2">
      <c r="B66" s="206" t="s">
        <v>35</v>
      </c>
      <c r="C66" s="406">
        <v>79203.25</v>
      </c>
      <c r="D66" s="381">
        <v>2.1272191020648229E-2</v>
      </c>
      <c r="E66" s="108"/>
      <c r="F66" s="100"/>
      <c r="G66" s="100"/>
      <c r="H66" s="409"/>
      <c r="I66" s="212"/>
    </row>
    <row r="67" spans="2:9" x14ac:dyDescent="0.2">
      <c r="B67" s="206" t="s">
        <v>270</v>
      </c>
      <c r="C67" s="406">
        <v>73342.64</v>
      </c>
      <c r="D67" s="381">
        <v>1.9698164507626084E-2</v>
      </c>
      <c r="E67" s="105"/>
      <c r="F67" s="100"/>
      <c r="G67" s="100"/>
      <c r="H67" s="409"/>
      <c r="I67" s="212"/>
    </row>
    <row r="68" spans="2:9" x14ac:dyDescent="0.2">
      <c r="B68" s="206" t="s">
        <v>44</v>
      </c>
      <c r="C68" s="406">
        <v>67242.11</v>
      </c>
      <c r="D68" s="381">
        <v>1.8059700940951797E-2</v>
      </c>
      <c r="E68" s="105"/>
      <c r="F68" s="100"/>
      <c r="G68" s="100"/>
      <c r="H68" s="409"/>
      <c r="I68" s="212"/>
    </row>
    <row r="69" spans="2:9" x14ac:dyDescent="0.2">
      <c r="B69" s="206" t="s">
        <v>271</v>
      </c>
      <c r="C69" s="406">
        <v>64198.12</v>
      </c>
      <c r="D69" s="381">
        <v>1.7242154479854017E-2</v>
      </c>
      <c r="E69" s="105"/>
      <c r="F69" s="100"/>
      <c r="G69" s="100"/>
      <c r="H69" s="409"/>
      <c r="I69" s="212"/>
    </row>
    <row r="70" spans="2:9" x14ac:dyDescent="0.2">
      <c r="B70" s="206" t="s">
        <v>39</v>
      </c>
      <c r="C70" s="406">
        <v>55861.11</v>
      </c>
      <c r="D70" s="381">
        <v>1.5003023266664474E-2</v>
      </c>
      <c r="E70" s="105"/>
      <c r="F70" s="100"/>
      <c r="G70" s="100"/>
      <c r="H70" s="409"/>
      <c r="I70" s="212"/>
    </row>
    <row r="71" spans="2:9" x14ac:dyDescent="0.2">
      <c r="B71" s="206" t="s">
        <v>43</v>
      </c>
      <c r="C71" s="406">
        <v>54667.490000000005</v>
      </c>
      <c r="D71" s="381">
        <v>1.4682444090354588E-2</v>
      </c>
      <c r="E71" s="105"/>
      <c r="F71" s="100"/>
      <c r="G71" s="100"/>
      <c r="H71" s="409"/>
      <c r="I71" s="212"/>
    </row>
    <row r="72" spans="2:9" x14ac:dyDescent="0.2">
      <c r="B72" s="206" t="s">
        <v>54</v>
      </c>
      <c r="C72" s="406">
        <v>52194.97</v>
      </c>
      <c r="D72" s="381">
        <v>1.4018381469914477E-2</v>
      </c>
      <c r="E72" s="105"/>
      <c r="F72" s="100"/>
      <c r="G72" s="100"/>
      <c r="H72" s="409"/>
      <c r="I72" s="212"/>
    </row>
    <row r="73" spans="2:9" x14ac:dyDescent="0.2">
      <c r="B73" s="206" t="s">
        <v>272</v>
      </c>
      <c r="C73" s="406">
        <v>47823.29</v>
      </c>
      <c r="D73" s="381">
        <v>1.2844247680693106E-2</v>
      </c>
      <c r="E73" s="105"/>
      <c r="F73" s="100"/>
      <c r="G73" s="100"/>
      <c r="H73" s="409"/>
      <c r="I73" s="212"/>
    </row>
    <row r="74" spans="2:9" x14ac:dyDescent="0.2">
      <c r="B74" s="206" t="s">
        <v>41</v>
      </c>
      <c r="C74" s="406">
        <v>47302.36</v>
      </c>
      <c r="D74" s="381">
        <v>1.2704337734215074E-2</v>
      </c>
      <c r="E74" s="105"/>
      <c r="F74" s="100"/>
      <c r="G74" s="100"/>
      <c r="H74" s="409"/>
      <c r="I74" s="212"/>
    </row>
    <row r="75" spans="2:9" x14ac:dyDescent="0.2">
      <c r="B75" s="206" t="s">
        <v>47</v>
      </c>
      <c r="C75" s="406">
        <v>47171.749999999993</v>
      </c>
      <c r="D75" s="381">
        <v>1.2669258859683952E-2</v>
      </c>
      <c r="E75" s="105"/>
      <c r="F75" s="100"/>
      <c r="G75" s="100"/>
      <c r="H75" s="409"/>
      <c r="I75" s="212"/>
    </row>
    <row r="76" spans="2:9" x14ac:dyDescent="0.2">
      <c r="B76" s="206" t="s">
        <v>37</v>
      </c>
      <c r="C76" s="406">
        <v>45020.009999999995</v>
      </c>
      <c r="D76" s="381">
        <v>1.209135044927441E-2</v>
      </c>
      <c r="E76" s="105"/>
      <c r="F76" s="100"/>
      <c r="G76" s="100"/>
      <c r="H76" s="409"/>
      <c r="I76" s="212"/>
    </row>
    <row r="77" spans="2:9" x14ac:dyDescent="0.2">
      <c r="B77" s="206" t="s">
        <v>42</v>
      </c>
      <c r="C77" s="406">
        <v>40644.97</v>
      </c>
      <c r="D77" s="381">
        <v>1.0916314240495393E-2</v>
      </c>
      <c r="E77" s="105"/>
      <c r="F77" s="100"/>
      <c r="G77" s="100"/>
      <c r="H77" s="409"/>
      <c r="I77" s="212"/>
    </row>
    <row r="78" spans="2:9" x14ac:dyDescent="0.2">
      <c r="B78" s="206" t="s">
        <v>273</v>
      </c>
      <c r="C78" s="406">
        <v>39211.969999999994</v>
      </c>
      <c r="D78" s="381">
        <v>1.0531443042247984E-2</v>
      </c>
      <c r="E78" s="105"/>
      <c r="F78" s="100"/>
      <c r="G78" s="100"/>
      <c r="H78" s="409"/>
      <c r="I78" s="212"/>
    </row>
    <row r="79" spans="2:9" x14ac:dyDescent="0.2">
      <c r="B79" s="206" t="s">
        <v>228</v>
      </c>
      <c r="C79" s="406">
        <v>39050.6</v>
      </c>
      <c r="D79" s="381">
        <v>1.0488102731528387E-2</v>
      </c>
      <c r="E79" s="105"/>
      <c r="F79" s="100"/>
      <c r="G79" s="100"/>
      <c r="H79" s="409"/>
      <c r="I79" s="212"/>
    </row>
    <row r="80" spans="2:9" x14ac:dyDescent="0.2">
      <c r="B80" s="206" t="s">
        <v>48</v>
      </c>
      <c r="C80" s="406">
        <v>39035.68</v>
      </c>
      <c r="D80" s="381">
        <v>1.0484095558968827E-2</v>
      </c>
      <c r="E80" s="105"/>
      <c r="F80" s="100"/>
      <c r="G80" s="100"/>
      <c r="H80" s="409"/>
      <c r="I80" s="212"/>
    </row>
    <row r="81" spans="1:18" x14ac:dyDescent="0.2">
      <c r="B81" s="206" t="s">
        <v>53</v>
      </c>
      <c r="C81" s="406">
        <v>34838.359999999993</v>
      </c>
      <c r="D81" s="381">
        <v>9.3567908989354645E-3</v>
      </c>
      <c r="E81" s="105"/>
      <c r="F81" s="100"/>
      <c r="G81" s="100"/>
      <c r="H81" s="409"/>
      <c r="I81" s="212"/>
    </row>
    <row r="82" spans="1:18" x14ac:dyDescent="0.2">
      <c r="B82" s="207" t="s">
        <v>46</v>
      </c>
      <c r="C82" s="407">
        <v>30010.85</v>
      </c>
      <c r="D82" s="382">
        <v>8.0602315421655149E-3</v>
      </c>
      <c r="E82" s="105"/>
      <c r="F82" s="100"/>
      <c r="G82" s="100"/>
      <c r="H82" s="409"/>
      <c r="I82" s="212"/>
    </row>
    <row r="83" spans="1:18" x14ac:dyDescent="0.2">
      <c r="B83" s="207" t="s">
        <v>274</v>
      </c>
      <c r="C83" s="407">
        <v>28019.31</v>
      </c>
      <c r="D83" s="382">
        <v>7.5253492070938904E-3</v>
      </c>
      <c r="E83" s="105"/>
      <c r="F83" s="100"/>
      <c r="G83" s="100"/>
      <c r="H83" s="409"/>
      <c r="I83" s="212"/>
    </row>
    <row r="84" spans="1:18" x14ac:dyDescent="0.2">
      <c r="A84" s="205"/>
      <c r="B84" s="207" t="s">
        <v>275</v>
      </c>
      <c r="C84" s="407">
        <v>23574.77</v>
      </c>
      <c r="D84" s="382">
        <v>6.3316468794884966E-3</v>
      </c>
      <c r="E84" s="105"/>
      <c r="F84" s="100"/>
      <c r="G84" s="100"/>
      <c r="H84" s="409"/>
      <c r="I84" s="212"/>
    </row>
    <row r="85" spans="1:18" x14ac:dyDescent="0.2">
      <c r="B85" s="207" t="s">
        <v>276</v>
      </c>
      <c r="C85" s="407">
        <v>21795.96</v>
      </c>
      <c r="D85" s="382">
        <v>5.8538989826605343E-3</v>
      </c>
      <c r="F85" s="100"/>
      <c r="G85" s="100"/>
      <c r="H85" s="409"/>
      <c r="I85" s="212"/>
    </row>
    <row r="86" spans="1:18" x14ac:dyDescent="0.2">
      <c r="B86" s="400" t="s">
        <v>229</v>
      </c>
      <c r="C86" s="408">
        <v>21279.600000000002</v>
      </c>
      <c r="D86" s="401">
        <v>5.7152164342118049E-3</v>
      </c>
      <c r="F86" s="100"/>
      <c r="G86" s="100"/>
      <c r="H86" s="409"/>
    </row>
    <row r="87" spans="1:18" x14ac:dyDescent="0.2">
      <c r="D87" s="399"/>
      <c r="F87" s="100"/>
      <c r="G87" s="100"/>
    </row>
    <row r="88" spans="1:18" x14ac:dyDescent="0.2">
      <c r="D88" s="399"/>
      <c r="F88" s="100"/>
      <c r="G88" s="100"/>
    </row>
    <row r="89" spans="1:18" x14ac:dyDescent="0.2">
      <c r="D89" s="399"/>
      <c r="F89" s="100"/>
      <c r="G89" s="100"/>
    </row>
    <row r="93" spans="1:18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1:18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1:18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1:18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1:18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1:18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1:18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1:18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1:18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1:18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1:18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1:18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1:18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1:18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1:18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1:18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1:18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1:18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1:18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1:18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1:18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1:18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1:18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1:18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1:18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1:18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1:18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1:18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1:18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1:18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1:18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1:18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1:18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1:18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1:18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1:18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1:18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1:18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1:18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1:18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1:18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1:18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1:18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1:18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1:18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1:18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1:18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1:18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1:18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1:18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1:18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1:18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1:18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1:18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1:18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1:18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1:18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1:18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1:18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1:18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1:18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1:18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1:18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1:18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1:18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1:18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1:18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1:18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1:18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1:18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1:18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1:18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1:18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1:18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1:18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1:18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1:18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1:18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1:18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1:18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1:18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1:18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1:18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1:18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1:18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1:18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1:18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1:18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1:18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1:18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1:18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1:18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1:18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1:18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1:18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1:18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1:18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1:18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1:18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1:18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1:18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1:18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1:18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1:18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1:18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1:18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1:18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1:18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1:18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1:18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1:18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1:18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1:18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1:18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1:18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  <row r="215" spans="1:18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</row>
    <row r="216" spans="1:18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</row>
    <row r="217" spans="1:18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</row>
    <row r="218" spans="1:18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</row>
    <row r="219" spans="1:18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</row>
    <row r="220" spans="1:18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</row>
    <row r="221" spans="1:18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</row>
    <row r="222" spans="1:18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</row>
    <row r="223" spans="1:18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</row>
    <row r="224" spans="1:18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</row>
    <row r="225" spans="1:18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</row>
    <row r="226" spans="1:18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</row>
    <row r="227" spans="1:18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</row>
    <row r="228" spans="1:18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</row>
    <row r="229" spans="1:18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</row>
    <row r="230" spans="1:18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</row>
  </sheetData>
  <mergeCells count="4">
    <mergeCell ref="B56:D56"/>
    <mergeCell ref="B32:G32"/>
    <mergeCell ref="B2:G2"/>
    <mergeCell ref="B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B46"/>
  <sheetViews>
    <sheetView workbookViewId="0">
      <selection activeCell="I51" sqref="I51"/>
    </sheetView>
  </sheetViews>
  <sheetFormatPr defaultRowHeight="12" x14ac:dyDescent="0.2"/>
  <cols>
    <col min="1" max="16384" width="9" style="419"/>
  </cols>
  <sheetData>
    <row r="2" spans="2:2" ht="15" x14ac:dyDescent="0.2">
      <c r="B2" s="418" t="s">
        <v>290</v>
      </c>
    </row>
    <row r="46" spans="2:2" x14ac:dyDescent="0.2">
      <c r="B46" s="420" t="s">
        <v>267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37"/>
  <sheetViews>
    <sheetView showGridLines="0" workbookViewId="0">
      <selection activeCell="F50" sqref="F50"/>
    </sheetView>
  </sheetViews>
  <sheetFormatPr defaultRowHeight="12" x14ac:dyDescent="0.2"/>
  <cols>
    <col min="1" max="1" width="15.375" style="100" customWidth="1"/>
    <col min="2" max="2" width="13.625" style="35" customWidth="1"/>
    <col min="3" max="3" width="14.25" style="35" customWidth="1"/>
    <col min="4" max="4" width="16.875" style="35" customWidth="1"/>
    <col min="5" max="5" width="15.375" style="35" customWidth="1"/>
    <col min="6" max="6" width="13.25" style="35" customWidth="1"/>
    <col min="7" max="7" width="15.625" style="35" customWidth="1"/>
    <col min="8" max="8" width="16.375" style="35" customWidth="1"/>
    <col min="9" max="9" width="16.875" style="100" customWidth="1"/>
    <col min="10" max="10" width="14.5" style="100" customWidth="1"/>
    <col min="11" max="12" width="11.375" style="100" bestFit="1" customWidth="1"/>
    <col min="13" max="25" width="9" style="328"/>
    <col min="26" max="16384" width="9" style="100"/>
  </cols>
  <sheetData>
    <row r="1" spans="2:19" x14ac:dyDescent="0.2">
      <c r="B1" s="248"/>
    </row>
    <row r="2" spans="2:19" ht="15" x14ac:dyDescent="0.2">
      <c r="B2" s="523" t="s">
        <v>311</v>
      </c>
      <c r="C2" s="523"/>
      <c r="D2" s="523"/>
      <c r="E2" s="523"/>
      <c r="F2" s="523"/>
      <c r="G2" s="523"/>
      <c r="H2" s="523"/>
      <c r="M2" s="329"/>
      <c r="N2" s="330"/>
      <c r="O2" s="331"/>
      <c r="P2" s="331"/>
      <c r="Q2" s="331"/>
      <c r="R2" s="331"/>
      <c r="S2" s="331"/>
    </row>
    <row r="3" spans="2:19" ht="15" customHeight="1" x14ac:dyDescent="0.2">
      <c r="B3" s="515" t="s">
        <v>268</v>
      </c>
      <c r="C3" s="515"/>
      <c r="D3" s="515"/>
      <c r="E3" s="516"/>
      <c r="F3" s="517" t="s">
        <v>285</v>
      </c>
      <c r="G3" s="489"/>
      <c r="H3" s="489"/>
      <c r="M3" s="332"/>
      <c r="N3" s="331"/>
      <c r="O3" s="331"/>
      <c r="P3" s="331"/>
      <c r="Q3" s="331"/>
      <c r="R3" s="331"/>
      <c r="S3" s="331"/>
    </row>
    <row r="4" spans="2:19" x14ac:dyDescent="0.2">
      <c r="B4" s="60"/>
      <c r="C4" s="490" t="s">
        <v>12</v>
      </c>
      <c r="D4" s="519"/>
      <c r="E4" s="273" t="s">
        <v>244</v>
      </c>
      <c r="F4" s="521" t="s">
        <v>236</v>
      </c>
      <c r="G4" s="519"/>
      <c r="H4" s="268" t="s">
        <v>244</v>
      </c>
      <c r="M4" s="332"/>
      <c r="N4" s="331"/>
      <c r="O4" s="331"/>
      <c r="P4" s="331"/>
      <c r="Q4" s="331"/>
      <c r="R4" s="331"/>
      <c r="S4" s="331"/>
    </row>
    <row r="5" spans="2:19" x14ac:dyDescent="0.2">
      <c r="B5" s="272"/>
      <c r="C5" s="492"/>
      <c r="D5" s="520"/>
      <c r="E5" s="341" t="s">
        <v>243</v>
      </c>
      <c r="F5" s="522"/>
      <c r="G5" s="520"/>
      <c r="H5" s="340" t="s">
        <v>243</v>
      </c>
      <c r="M5" s="332"/>
      <c r="N5" s="331"/>
      <c r="O5" s="331"/>
      <c r="P5" s="331"/>
      <c r="Q5" s="331"/>
      <c r="R5" s="331"/>
      <c r="S5" s="331"/>
    </row>
    <row r="6" spans="2:19" x14ac:dyDescent="0.2">
      <c r="B6" s="269"/>
      <c r="C6" s="270">
        <v>2008</v>
      </c>
      <c r="D6" s="275">
        <v>2016</v>
      </c>
      <c r="E6" s="271">
        <v>2016</v>
      </c>
      <c r="F6" s="270">
        <v>2008</v>
      </c>
      <c r="G6" s="275">
        <v>2016</v>
      </c>
      <c r="H6" s="270">
        <v>2016</v>
      </c>
      <c r="M6" s="332"/>
      <c r="N6" s="331"/>
      <c r="O6" s="331"/>
      <c r="P6" s="331"/>
      <c r="Q6" s="331"/>
      <c r="R6" s="331"/>
      <c r="S6" s="331"/>
    </row>
    <row r="7" spans="2:19" x14ac:dyDescent="0.2">
      <c r="B7" s="61" t="s">
        <v>286</v>
      </c>
      <c r="C7" s="181">
        <v>4485.4338200000002</v>
      </c>
      <c r="D7" s="334">
        <v>4375.0790299999999</v>
      </c>
      <c r="E7" s="313">
        <v>100</v>
      </c>
      <c r="F7" s="181">
        <v>6692.0859090499998</v>
      </c>
      <c r="G7" s="334">
        <v>7497.738236799999</v>
      </c>
      <c r="H7" s="294">
        <v>100.00000000000001</v>
      </c>
      <c r="I7" s="345"/>
      <c r="J7" s="214"/>
      <c r="K7" s="394"/>
      <c r="L7" s="394"/>
      <c r="M7" s="395"/>
      <c r="N7" s="331"/>
      <c r="O7" s="331"/>
      <c r="P7" s="331"/>
      <c r="Q7" s="331"/>
      <c r="R7" s="331"/>
      <c r="S7" s="331"/>
    </row>
    <row r="8" spans="2:19" x14ac:dyDescent="0.2">
      <c r="B8" s="216" t="s">
        <v>66</v>
      </c>
      <c r="C8" s="215">
        <v>17.349</v>
      </c>
      <c r="D8" s="311">
        <v>16.859599999999997</v>
      </c>
      <c r="E8" s="318">
        <v>0.3853553246557011</v>
      </c>
      <c r="F8" s="215">
        <v>66.809806499999993</v>
      </c>
      <c r="G8" s="311">
        <v>66.433391100000009</v>
      </c>
      <c r="H8" s="295">
        <v>0.88604575142321151</v>
      </c>
      <c r="I8" s="345"/>
      <c r="J8" s="214"/>
      <c r="K8" s="394"/>
      <c r="L8" s="394"/>
      <c r="M8" s="396"/>
      <c r="N8" s="331"/>
      <c r="O8" s="331"/>
      <c r="P8" s="331"/>
      <c r="Q8" s="331"/>
      <c r="R8" s="331"/>
      <c r="S8" s="331"/>
    </row>
    <row r="9" spans="2:19" x14ac:dyDescent="0.2">
      <c r="B9" s="66" t="s">
        <v>67</v>
      </c>
      <c r="C9" s="217">
        <v>7.6518999999999995</v>
      </c>
      <c r="D9" s="276">
        <v>8.5624000000000002</v>
      </c>
      <c r="E9" s="314">
        <v>0.19570846472229328</v>
      </c>
      <c r="F9" s="217">
        <v>3.13859434</v>
      </c>
      <c r="G9" s="276">
        <v>7.94713197</v>
      </c>
      <c r="H9" s="296">
        <v>0.10599372396057134</v>
      </c>
      <c r="I9" s="345"/>
      <c r="J9" s="214"/>
      <c r="K9" s="394"/>
      <c r="L9" s="394"/>
      <c r="M9" s="396"/>
      <c r="N9" s="331"/>
      <c r="O9" s="331"/>
      <c r="P9" s="331"/>
      <c r="Q9" s="331"/>
      <c r="R9" s="331"/>
      <c r="S9" s="331"/>
    </row>
    <row r="10" spans="2:19" x14ac:dyDescent="0.2">
      <c r="B10" s="66" t="s">
        <v>68</v>
      </c>
      <c r="C10" s="217">
        <v>984.76639999999998</v>
      </c>
      <c r="D10" s="276">
        <v>897.10523000000001</v>
      </c>
      <c r="E10" s="314">
        <v>20.504891999630921</v>
      </c>
      <c r="F10" s="217">
        <v>432.54434835000001</v>
      </c>
      <c r="G10" s="276">
        <v>559.81102885999996</v>
      </c>
      <c r="H10" s="296">
        <v>7.4663986815699346</v>
      </c>
      <c r="I10" s="345"/>
      <c r="J10" s="214"/>
      <c r="K10" s="394"/>
      <c r="L10" s="394"/>
      <c r="M10" s="396"/>
      <c r="N10" s="514"/>
      <c r="O10" s="514"/>
      <c r="P10" s="514"/>
      <c r="Q10" s="514"/>
      <c r="R10" s="514"/>
      <c r="S10" s="514"/>
    </row>
    <row r="11" spans="2:19" ht="12" customHeight="1" x14ac:dyDescent="0.2">
      <c r="B11" s="66" t="s">
        <v>69</v>
      </c>
      <c r="C11" s="217">
        <v>101.3442</v>
      </c>
      <c r="D11" s="276">
        <v>118.79219999999999</v>
      </c>
      <c r="E11" s="314">
        <v>2.7152012383191164</v>
      </c>
      <c r="F11" s="217">
        <v>112.59773287</v>
      </c>
      <c r="G11" s="276">
        <v>157.03932933000002</v>
      </c>
      <c r="H11" s="296">
        <v>2.0944893562598379</v>
      </c>
      <c r="I11" s="345"/>
      <c r="J11" s="214"/>
      <c r="K11" s="394"/>
      <c r="L11" s="394"/>
      <c r="M11" s="396"/>
      <c r="N11" s="514"/>
      <c r="O11" s="514"/>
      <c r="P11" s="343"/>
      <c r="Q11" s="514"/>
      <c r="R11" s="514"/>
      <c r="S11" s="343"/>
    </row>
    <row r="12" spans="2:19" x14ac:dyDescent="0.2">
      <c r="B12" s="66" t="s">
        <v>70</v>
      </c>
      <c r="C12" s="217">
        <v>81.825029999999998</v>
      </c>
      <c r="D12" s="276">
        <v>59.648350000000001</v>
      </c>
      <c r="E12" s="314">
        <v>1.3633662292952911</v>
      </c>
      <c r="F12" s="217">
        <v>14.99872609</v>
      </c>
      <c r="G12" s="276">
        <v>14.488271060000001</v>
      </c>
      <c r="H12" s="296">
        <v>0.1932352211082729</v>
      </c>
      <c r="I12" s="345"/>
      <c r="J12" s="214"/>
      <c r="K12" s="394"/>
      <c r="L12" s="394"/>
      <c r="M12" s="396"/>
      <c r="N12" s="514"/>
      <c r="O12" s="514"/>
      <c r="P12" s="343"/>
      <c r="Q12" s="514"/>
      <c r="R12" s="514"/>
      <c r="S12" s="343"/>
    </row>
    <row r="13" spans="2:19" x14ac:dyDescent="0.2">
      <c r="B13" s="66" t="s">
        <v>71</v>
      </c>
      <c r="C13" s="217">
        <v>209.66839999999999</v>
      </c>
      <c r="D13" s="276">
        <v>264.06668999999999</v>
      </c>
      <c r="E13" s="314">
        <v>6.0357010282394832</v>
      </c>
      <c r="F13" s="217">
        <v>249.66849199999999</v>
      </c>
      <c r="G13" s="276">
        <v>486.17375168000001</v>
      </c>
      <c r="H13" s="296">
        <v>6.4842721408142516</v>
      </c>
      <c r="I13" s="345"/>
      <c r="J13" s="214"/>
      <c r="K13" s="394"/>
      <c r="L13" s="394"/>
      <c r="M13" s="396"/>
      <c r="N13" s="343"/>
      <c r="O13" s="343"/>
      <c r="P13" s="343"/>
      <c r="Q13" s="343"/>
      <c r="R13" s="343"/>
      <c r="S13" s="343"/>
    </row>
    <row r="14" spans="2:19" x14ac:dyDescent="0.2">
      <c r="B14" s="66" t="s">
        <v>72</v>
      </c>
      <c r="C14" s="217">
        <v>83.820990000000009</v>
      </c>
      <c r="D14" s="335">
        <v>75.275210000000001</v>
      </c>
      <c r="E14" s="352">
        <v>1.7205451486438637</v>
      </c>
      <c r="F14" s="217">
        <v>318.64759089999995</v>
      </c>
      <c r="G14" s="335">
        <v>247.55297919000006</v>
      </c>
      <c r="H14" s="327">
        <v>3.3017020783010769</v>
      </c>
      <c r="I14" s="383"/>
      <c r="J14" s="214"/>
      <c r="K14" s="394"/>
      <c r="L14" s="394"/>
      <c r="M14" s="396"/>
      <c r="N14" s="343"/>
      <c r="O14" s="343"/>
      <c r="P14" s="343"/>
      <c r="Q14" s="343"/>
      <c r="R14" s="343"/>
      <c r="S14" s="343"/>
    </row>
    <row r="15" spans="2:19" x14ac:dyDescent="0.2">
      <c r="B15" s="66" t="s">
        <v>73</v>
      </c>
      <c r="C15" s="217">
        <v>891.28440000000001</v>
      </c>
      <c r="D15" s="276">
        <v>799.59911999999997</v>
      </c>
      <c r="E15" s="314">
        <v>18.276221172626453</v>
      </c>
      <c r="F15" s="217">
        <v>1916.0313969000001</v>
      </c>
      <c r="G15" s="276">
        <v>2034.4915278699998</v>
      </c>
      <c r="H15" s="296">
        <v>27.134736684783377</v>
      </c>
      <c r="I15" s="345"/>
      <c r="J15" s="214"/>
      <c r="K15" s="394"/>
      <c r="L15" s="394"/>
      <c r="M15" s="396"/>
      <c r="N15" s="344"/>
      <c r="O15" s="344"/>
      <c r="P15" s="344"/>
      <c r="Q15" s="344"/>
      <c r="R15" s="344"/>
      <c r="S15" s="344"/>
    </row>
    <row r="16" spans="2:19" x14ac:dyDescent="0.2">
      <c r="B16" s="188" t="s">
        <v>225</v>
      </c>
      <c r="C16" s="217">
        <v>285.8614</v>
      </c>
      <c r="D16" s="276">
        <v>401.49559999999997</v>
      </c>
      <c r="E16" s="314">
        <v>9.1768765146169251</v>
      </c>
      <c r="F16" s="217">
        <v>706.19401320000009</v>
      </c>
      <c r="G16" s="276">
        <v>956.70948159</v>
      </c>
      <c r="H16" s="296">
        <v>12.759974426612143</v>
      </c>
      <c r="I16" s="345"/>
      <c r="J16" s="214"/>
      <c r="K16" s="394"/>
      <c r="L16" s="394"/>
      <c r="M16" s="396"/>
      <c r="N16" s="344"/>
      <c r="O16" s="344"/>
      <c r="P16" s="344"/>
      <c r="Q16" s="344"/>
      <c r="R16" s="344"/>
      <c r="S16" s="344"/>
    </row>
    <row r="17" spans="2:13" x14ac:dyDescent="0.2">
      <c r="B17" s="66" t="s">
        <v>75</v>
      </c>
      <c r="C17" s="217" t="s">
        <v>1</v>
      </c>
      <c r="D17" s="276">
        <v>72.313090000000003</v>
      </c>
      <c r="E17" s="314">
        <v>1.6528407716557294</v>
      </c>
      <c r="F17" s="217" t="s">
        <v>1</v>
      </c>
      <c r="G17" s="276">
        <v>58.015891359999998</v>
      </c>
      <c r="H17" s="296">
        <v>0.77377856531786471</v>
      </c>
      <c r="I17" s="345"/>
      <c r="J17" s="214"/>
      <c r="K17" s="394"/>
      <c r="L17" s="394"/>
      <c r="M17" s="396"/>
    </row>
    <row r="18" spans="2:13" x14ac:dyDescent="0.2">
      <c r="B18" s="66" t="s">
        <v>76</v>
      </c>
      <c r="C18" s="217">
        <v>227.15960000000001</v>
      </c>
      <c r="D18" s="276">
        <v>192.6026</v>
      </c>
      <c r="E18" s="314">
        <v>4.4022656203309776</v>
      </c>
      <c r="F18" s="217">
        <v>1106.9127526700001</v>
      </c>
      <c r="G18" s="276">
        <v>923.3664143200001</v>
      </c>
      <c r="H18" s="296">
        <v>12.315266086350979</v>
      </c>
      <c r="I18" s="345"/>
      <c r="J18" s="214"/>
      <c r="K18" s="394"/>
      <c r="L18" s="394"/>
      <c r="M18" s="396"/>
    </row>
    <row r="19" spans="2:13" x14ac:dyDescent="0.2">
      <c r="B19" s="66" t="s">
        <v>77</v>
      </c>
      <c r="C19" s="217">
        <v>1.8677000000000001</v>
      </c>
      <c r="D19" s="276">
        <v>1.4753000000000001</v>
      </c>
      <c r="E19" s="314">
        <v>3.3720533729421569E-2</v>
      </c>
      <c r="F19" s="217">
        <v>12.736276</v>
      </c>
      <c r="G19" s="276">
        <v>7.5342935000000004</v>
      </c>
      <c r="H19" s="296">
        <v>0.10048755053918237</v>
      </c>
      <c r="I19" s="345"/>
      <c r="J19" s="214"/>
      <c r="K19" s="394"/>
      <c r="L19" s="394"/>
      <c r="M19" s="396"/>
    </row>
    <row r="20" spans="2:13" x14ac:dyDescent="0.2">
      <c r="B20" s="66" t="s">
        <v>78</v>
      </c>
      <c r="C20" s="217">
        <v>85.767200000000003</v>
      </c>
      <c r="D20" s="276">
        <v>60.17277</v>
      </c>
      <c r="E20" s="314">
        <v>1.3753527556278222</v>
      </c>
      <c r="F20" s="217">
        <v>20.303467250000001</v>
      </c>
      <c r="G20" s="276">
        <v>15.749006</v>
      </c>
      <c r="H20" s="296">
        <v>0.21005009114217363</v>
      </c>
      <c r="I20" s="345"/>
      <c r="J20" s="214"/>
      <c r="K20" s="394"/>
      <c r="L20" s="394"/>
      <c r="M20" s="396"/>
    </row>
    <row r="21" spans="2:13" x14ac:dyDescent="0.2">
      <c r="B21" s="66" t="s">
        <v>79</v>
      </c>
      <c r="C21" s="217">
        <v>7.5318999999999994</v>
      </c>
      <c r="D21" s="276">
        <v>2.2532399999999999</v>
      </c>
      <c r="E21" s="314">
        <v>5.1501698244751482E-2</v>
      </c>
      <c r="F21" s="217">
        <v>6.3062561800000001</v>
      </c>
      <c r="G21" s="276">
        <v>1.7797086499999999</v>
      </c>
      <c r="H21" s="296">
        <v>2.3736606877857228E-2</v>
      </c>
      <c r="I21" s="345"/>
      <c r="J21" s="214"/>
      <c r="K21" s="394"/>
      <c r="L21" s="394"/>
      <c r="M21" s="396"/>
    </row>
    <row r="22" spans="2:13" x14ac:dyDescent="0.2">
      <c r="B22" s="66" t="s">
        <v>224</v>
      </c>
      <c r="C22" s="217">
        <v>1.2975999999999999</v>
      </c>
      <c r="D22" s="276">
        <v>2.3018100000000001</v>
      </c>
      <c r="E22" s="314">
        <v>5.2611849619548477E-2</v>
      </c>
      <c r="F22" s="217">
        <v>8.3194710000000001</v>
      </c>
      <c r="G22" s="276">
        <v>9.8885732100000006</v>
      </c>
      <c r="H22" s="296">
        <v>0.13188741588050426</v>
      </c>
      <c r="I22" s="345"/>
      <c r="J22" s="214"/>
      <c r="K22" s="394"/>
      <c r="L22" s="394"/>
      <c r="M22" s="396"/>
    </row>
    <row r="23" spans="2:13" x14ac:dyDescent="0.2">
      <c r="B23" s="66" t="s">
        <v>238</v>
      </c>
      <c r="C23" s="217">
        <v>464.25970000000001</v>
      </c>
      <c r="D23" s="276">
        <v>413.47186999999997</v>
      </c>
      <c r="E23" s="314">
        <v>9.4506148840927331</v>
      </c>
      <c r="F23" s="217">
        <v>559.76619300000004</v>
      </c>
      <c r="G23" s="276">
        <v>585.87426565999999</v>
      </c>
      <c r="H23" s="296">
        <v>7.8140133351741081</v>
      </c>
      <c r="I23" s="345"/>
      <c r="J23" s="214"/>
      <c r="K23" s="394"/>
      <c r="L23" s="394"/>
      <c r="M23" s="396"/>
    </row>
    <row r="24" spans="2:13" x14ac:dyDescent="0.2">
      <c r="B24" s="66" t="s">
        <v>83</v>
      </c>
      <c r="C24" s="217">
        <v>65.789899999999989</v>
      </c>
      <c r="D24" s="276">
        <v>121.98638000000001</v>
      </c>
      <c r="E24" s="314">
        <v>2.7882097480648254</v>
      </c>
      <c r="F24" s="217">
        <v>34.232083729999999</v>
      </c>
      <c r="G24" s="276">
        <v>50.772428349999998</v>
      </c>
      <c r="H24" s="296">
        <v>0.67716992440202128</v>
      </c>
      <c r="I24" s="345"/>
      <c r="J24" s="214"/>
      <c r="K24" s="394"/>
      <c r="L24" s="394"/>
      <c r="M24" s="396"/>
    </row>
    <row r="25" spans="2:13" x14ac:dyDescent="0.2">
      <c r="B25" s="229" t="s">
        <v>84</v>
      </c>
      <c r="C25" s="182">
        <v>185.2088</v>
      </c>
      <c r="D25" s="277">
        <v>125.56569999999999</v>
      </c>
      <c r="E25" s="315">
        <v>2.8700212987924014</v>
      </c>
      <c r="F25" s="182">
        <v>257.04977909999997</v>
      </c>
      <c r="G25" s="277">
        <v>243.04711205000001</v>
      </c>
      <c r="H25" s="297">
        <v>3.2416057266055134</v>
      </c>
      <c r="I25" s="345"/>
      <c r="J25" s="214"/>
      <c r="K25" s="394"/>
      <c r="L25" s="394"/>
      <c r="M25" s="396"/>
    </row>
    <row r="26" spans="2:13" x14ac:dyDescent="0.2">
      <c r="B26" s="229" t="s">
        <v>85</v>
      </c>
      <c r="C26" s="182">
        <v>0.44389999999999996</v>
      </c>
      <c r="D26" s="277">
        <v>7.1740000000000004</v>
      </c>
      <c r="E26" s="315">
        <v>0.16397418082754039</v>
      </c>
      <c r="F26" s="182">
        <v>0.65904034999999994</v>
      </c>
      <c r="G26" s="277">
        <v>3.9946008500000003</v>
      </c>
      <c r="H26" s="297">
        <v>5.3277411451815082E-2</v>
      </c>
      <c r="I26" s="345"/>
      <c r="J26" s="214"/>
      <c r="K26" s="394"/>
      <c r="L26" s="394"/>
      <c r="M26" s="396"/>
    </row>
    <row r="27" spans="2:13" x14ac:dyDescent="0.2">
      <c r="B27" s="229" t="s">
        <v>86</v>
      </c>
      <c r="C27" s="182">
        <v>0.6946</v>
      </c>
      <c r="D27" s="277">
        <v>0.1525</v>
      </c>
      <c r="E27" s="315">
        <v>3.4856513209088249E-3</v>
      </c>
      <c r="F27" s="182">
        <v>1.4215888999999999</v>
      </c>
      <c r="G27" s="277">
        <v>1.084012</v>
      </c>
      <c r="H27" s="297">
        <v>1.4457853365425722E-2</v>
      </c>
      <c r="I27" s="345"/>
      <c r="J27" s="214"/>
      <c r="K27" s="394"/>
      <c r="L27" s="394"/>
      <c r="M27" s="396"/>
    </row>
    <row r="28" spans="2:13" x14ac:dyDescent="0.2">
      <c r="B28" s="229" t="s">
        <v>87</v>
      </c>
      <c r="C28" s="182">
        <v>90.685500000000005</v>
      </c>
      <c r="D28" s="277">
        <v>104.66839999999999</v>
      </c>
      <c r="E28" s="315">
        <v>2.3923773555240211</v>
      </c>
      <c r="F28" s="182">
        <v>19.169787700000001</v>
      </c>
      <c r="G28" s="277">
        <v>27.819433879999998</v>
      </c>
      <c r="H28" s="297">
        <v>0.37103767831555035</v>
      </c>
      <c r="I28" s="345"/>
      <c r="J28" s="214"/>
      <c r="K28" s="394"/>
      <c r="L28" s="394"/>
      <c r="M28" s="396"/>
    </row>
    <row r="29" spans="2:13" x14ac:dyDescent="0.2">
      <c r="B29" s="67" t="s">
        <v>88</v>
      </c>
      <c r="C29" s="183">
        <v>226.98150000000001</v>
      </c>
      <c r="D29" s="278">
        <v>169.43284</v>
      </c>
      <c r="E29" s="316">
        <v>3.8726806724677614</v>
      </c>
      <c r="F29" s="183">
        <v>104.52723096</v>
      </c>
      <c r="G29" s="278">
        <v>102.87828340999999</v>
      </c>
      <c r="H29" s="298">
        <v>1.3721242348133507</v>
      </c>
      <c r="I29" s="345"/>
      <c r="J29" s="214"/>
      <c r="K29" s="394"/>
      <c r="L29" s="394"/>
      <c r="M29" s="396"/>
    </row>
    <row r="30" spans="2:13" x14ac:dyDescent="0.2">
      <c r="B30" s="68" t="s">
        <v>89</v>
      </c>
      <c r="C30" s="184">
        <v>464.17419999999998</v>
      </c>
      <c r="D30" s="279">
        <v>460.10413</v>
      </c>
      <c r="E30" s="317">
        <v>10.516475858951512</v>
      </c>
      <c r="F30" s="184">
        <v>740.05128105999995</v>
      </c>
      <c r="G30" s="279">
        <v>935.28732090999995</v>
      </c>
      <c r="H30" s="299">
        <v>12.474259454930991</v>
      </c>
      <c r="I30" s="345"/>
      <c r="J30" s="214"/>
      <c r="K30" s="394"/>
      <c r="L30" s="394"/>
      <c r="M30" s="396"/>
    </row>
    <row r="31" spans="2:13" x14ac:dyDescent="0.2">
      <c r="B31" s="69" t="s">
        <v>90</v>
      </c>
      <c r="C31" s="185">
        <v>1257.8963000000001</v>
      </c>
      <c r="D31" s="312">
        <v>1128.2729999999999</v>
      </c>
      <c r="E31" s="290" t="s">
        <v>99</v>
      </c>
      <c r="F31" s="185">
        <v>750.62615958000004</v>
      </c>
      <c r="G31" s="312">
        <v>1058.30395217</v>
      </c>
      <c r="H31" s="185" t="s">
        <v>99</v>
      </c>
      <c r="I31" s="214"/>
      <c r="J31" s="214"/>
      <c r="K31" s="394"/>
      <c r="L31" s="227"/>
    </row>
    <row r="32" spans="2:13" x14ac:dyDescent="0.2">
      <c r="B32" s="70" t="s">
        <v>91</v>
      </c>
      <c r="C32" s="186">
        <v>2216.8942999999999</v>
      </c>
      <c r="D32" s="280">
        <v>1761.1406000000002</v>
      </c>
      <c r="E32" s="267" t="s">
        <v>99</v>
      </c>
      <c r="F32" s="186">
        <v>1663.34582976</v>
      </c>
      <c r="G32" s="280">
        <v>2153.99139259</v>
      </c>
      <c r="H32" s="186" t="s">
        <v>99</v>
      </c>
      <c r="I32" s="214"/>
      <c r="J32" s="214"/>
      <c r="K32" s="394"/>
      <c r="L32" s="227"/>
    </row>
    <row r="33" spans="1:14" x14ac:dyDescent="0.2">
      <c r="B33" s="69" t="s">
        <v>141</v>
      </c>
      <c r="C33" s="300" t="s">
        <v>1</v>
      </c>
      <c r="D33" s="280">
        <v>300.65609999999998</v>
      </c>
      <c r="E33" s="308" t="s">
        <v>99</v>
      </c>
      <c r="F33" s="300" t="s">
        <v>1</v>
      </c>
      <c r="G33" s="280">
        <v>364.28200372000003</v>
      </c>
      <c r="H33" s="185" t="s">
        <v>99</v>
      </c>
      <c r="I33" s="214"/>
      <c r="J33" s="214"/>
      <c r="K33" s="394"/>
      <c r="L33" s="227"/>
    </row>
    <row r="34" spans="1:14" ht="10.5" customHeight="1" x14ac:dyDescent="0.2">
      <c r="B34" s="518" t="s">
        <v>295</v>
      </c>
      <c r="C34" s="518"/>
      <c r="D34" s="518"/>
      <c r="E34" s="518"/>
      <c r="F34" s="518"/>
      <c r="G34" s="518"/>
      <c r="H34" s="518"/>
      <c r="N34" s="393"/>
    </row>
    <row r="35" spans="1:14" ht="10.5" customHeight="1" x14ac:dyDescent="0.2">
      <c r="B35" s="501" t="s">
        <v>284</v>
      </c>
      <c r="C35" s="501"/>
      <c r="D35" s="501"/>
      <c r="E35" s="501"/>
      <c r="F35" s="501"/>
      <c r="G35" s="501"/>
      <c r="H35" s="501"/>
    </row>
    <row r="36" spans="1:14" x14ac:dyDescent="0.2">
      <c r="B36" s="100"/>
      <c r="C36" s="100"/>
      <c r="D36" s="100"/>
      <c r="E36" s="100"/>
      <c r="F36" s="100"/>
      <c r="G36" s="100"/>
      <c r="H36" s="100"/>
    </row>
    <row r="37" spans="1:14" x14ac:dyDescent="0.2">
      <c r="A37" s="309"/>
      <c r="C37" s="100"/>
      <c r="D37" s="100"/>
      <c r="E37" s="100"/>
      <c r="F37" s="100"/>
      <c r="G37" s="100"/>
      <c r="H37" s="100"/>
    </row>
  </sheetData>
  <mergeCells count="11">
    <mergeCell ref="B34:H34"/>
    <mergeCell ref="B35:H35"/>
    <mergeCell ref="C4:D5"/>
    <mergeCell ref="F4:G5"/>
    <mergeCell ref="B2:H2"/>
    <mergeCell ref="N10:P10"/>
    <mergeCell ref="Q10:S10"/>
    <mergeCell ref="N11:O12"/>
    <mergeCell ref="Q11:R12"/>
    <mergeCell ref="B3:E3"/>
    <mergeCell ref="F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R65"/>
  <sheetViews>
    <sheetView showGridLines="0" zoomScaleNormal="100" workbookViewId="0">
      <selection activeCell="J50" sqref="J50"/>
    </sheetView>
  </sheetViews>
  <sheetFormatPr defaultColWidth="9" defaultRowHeight="12" x14ac:dyDescent="0.2"/>
  <cols>
    <col min="1" max="1" width="9" style="213"/>
    <col min="2" max="2" width="12.125" style="58" bestFit="1" customWidth="1"/>
    <col min="3" max="3" width="13" style="80" bestFit="1" customWidth="1"/>
    <col min="4" max="4" width="12.125" style="80" customWidth="1"/>
    <col min="5" max="5" width="9.125" style="80" bestFit="1" customWidth="1"/>
    <col min="6" max="7" width="9" style="80"/>
    <col min="8" max="8" width="9" style="213"/>
    <col min="9" max="9" width="9" style="58"/>
    <col min="10" max="10" width="11.625" style="80" customWidth="1"/>
    <col min="11" max="11" width="9" style="80"/>
    <col min="12" max="12" width="15.875" style="80" customWidth="1"/>
    <col min="13" max="16384" width="9" style="80"/>
  </cols>
  <sheetData>
    <row r="2" spans="2:16" ht="15" x14ac:dyDescent="0.2">
      <c r="B2" s="503" t="s">
        <v>312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342"/>
      <c r="N2" s="342"/>
      <c r="O2" s="73"/>
    </row>
    <row r="5" spans="2:16" x14ac:dyDescent="0.2">
      <c r="B5" s="80"/>
      <c r="H5" s="80"/>
      <c r="I5" s="80"/>
    </row>
    <row r="6" spans="2:16" x14ac:dyDescent="0.2">
      <c r="B6" s="232"/>
      <c r="C6" s="239"/>
      <c r="D6" s="234"/>
      <c r="E6" s="234"/>
      <c r="F6" s="233"/>
      <c r="G6" s="233"/>
      <c r="H6" s="234"/>
      <c r="I6" s="234"/>
      <c r="J6" s="234"/>
      <c r="K6" s="234"/>
      <c r="L6" s="232"/>
      <c r="M6" s="232"/>
      <c r="N6" s="232"/>
      <c r="O6" s="232"/>
      <c r="P6" s="238"/>
    </row>
    <row r="7" spans="2:16" x14ac:dyDescent="0.2">
      <c r="B7" s="232"/>
      <c r="D7" s="232"/>
      <c r="E7" s="232"/>
      <c r="H7" s="232"/>
      <c r="I7" s="232"/>
      <c r="J7" s="232"/>
      <c r="K7" s="232"/>
      <c r="L7" s="232"/>
      <c r="M7" s="232"/>
      <c r="N7" s="232"/>
      <c r="O7" s="232"/>
      <c r="P7" s="232"/>
    </row>
    <row r="8" spans="2:16" x14ac:dyDescent="0.2">
      <c r="B8" s="232"/>
      <c r="C8" s="232"/>
      <c r="D8" s="232"/>
      <c r="E8" s="232"/>
      <c r="H8" s="232"/>
      <c r="I8" s="232"/>
      <c r="J8" s="232"/>
      <c r="K8" s="232"/>
      <c r="L8" s="232"/>
      <c r="M8" s="232"/>
      <c r="N8" s="232"/>
      <c r="O8" s="232"/>
      <c r="P8" s="232"/>
    </row>
    <row r="9" spans="2:16" x14ac:dyDescent="0.2">
      <c r="B9" s="232"/>
      <c r="C9" s="232"/>
      <c r="D9" s="232"/>
      <c r="E9" s="232"/>
      <c r="H9" s="232"/>
      <c r="I9" s="232"/>
      <c r="J9" s="232"/>
      <c r="K9" s="232"/>
      <c r="L9" s="232"/>
      <c r="M9" s="232"/>
      <c r="N9" s="232"/>
      <c r="O9" s="232"/>
      <c r="P9" s="232"/>
    </row>
    <row r="10" spans="2:16" x14ac:dyDescent="0.2">
      <c r="B10" s="232"/>
      <c r="C10" s="232"/>
      <c r="D10" s="232"/>
      <c r="E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2:16" x14ac:dyDescent="0.2">
      <c r="B11" s="232"/>
      <c r="C11" s="232"/>
      <c r="D11" s="232"/>
      <c r="E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2:16" x14ac:dyDescent="0.2">
      <c r="B12" s="232"/>
      <c r="C12" s="232"/>
      <c r="D12" s="232"/>
      <c r="E12" s="232"/>
      <c r="H12" s="232"/>
      <c r="I12" s="232"/>
      <c r="J12" s="232"/>
      <c r="K12" s="232"/>
      <c r="L12" s="232"/>
      <c r="M12" s="232"/>
      <c r="N12" s="232"/>
      <c r="O12" s="232"/>
      <c r="P12" s="232"/>
    </row>
    <row r="13" spans="2:16" x14ac:dyDescent="0.2">
      <c r="B13" s="232"/>
      <c r="C13" s="232"/>
      <c r="D13" s="232"/>
      <c r="E13" s="232"/>
      <c r="H13" s="232"/>
      <c r="I13" s="232"/>
      <c r="J13" s="232"/>
      <c r="K13" s="232"/>
      <c r="L13" s="232"/>
      <c r="M13" s="232"/>
      <c r="N13" s="232"/>
      <c r="O13" s="232"/>
      <c r="P13" s="232"/>
    </row>
    <row r="14" spans="2:16" x14ac:dyDescent="0.2">
      <c r="B14" s="232"/>
      <c r="C14" s="232"/>
      <c r="D14" s="232"/>
      <c r="E14" s="232"/>
      <c r="H14" s="232"/>
      <c r="I14" s="232"/>
      <c r="J14" s="232"/>
      <c r="K14" s="232"/>
      <c r="L14" s="232"/>
      <c r="M14" s="232"/>
      <c r="N14" s="232"/>
      <c r="O14" s="232"/>
      <c r="P14" s="232"/>
    </row>
    <row r="15" spans="2:16" x14ac:dyDescent="0.2">
      <c r="B15" s="232"/>
      <c r="C15" s="232"/>
      <c r="D15" s="232"/>
      <c r="E15" s="232"/>
      <c r="H15" s="232"/>
      <c r="I15" s="232"/>
      <c r="J15" s="232"/>
      <c r="K15" s="232"/>
      <c r="L15" s="232"/>
      <c r="M15" s="232"/>
      <c r="N15" s="232"/>
      <c r="O15" s="232"/>
      <c r="P15" s="232"/>
    </row>
    <row r="16" spans="2:16" x14ac:dyDescent="0.2">
      <c r="B16" s="232"/>
      <c r="C16" s="232"/>
      <c r="D16" s="232"/>
      <c r="E16" s="232"/>
      <c r="H16" s="232"/>
      <c r="I16" s="232"/>
      <c r="J16" s="232"/>
      <c r="K16" s="232"/>
      <c r="L16" s="232"/>
      <c r="M16" s="232"/>
      <c r="N16" s="232"/>
      <c r="O16" s="232"/>
      <c r="P16" s="232"/>
    </row>
    <row r="17" spans="2:16" x14ac:dyDescent="0.2">
      <c r="B17" s="232"/>
      <c r="C17" s="232"/>
      <c r="D17" s="232"/>
      <c r="E17" s="232"/>
      <c r="H17" s="232"/>
      <c r="I17" s="232"/>
      <c r="J17" s="232"/>
      <c r="K17" s="232"/>
      <c r="L17" s="232"/>
      <c r="M17" s="232"/>
      <c r="N17" s="232"/>
      <c r="O17" s="232"/>
      <c r="P17" s="232"/>
    </row>
    <row r="18" spans="2:16" x14ac:dyDescent="0.2">
      <c r="B18" s="232"/>
      <c r="C18" s="232"/>
      <c r="D18" s="232"/>
      <c r="E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2:16" x14ac:dyDescent="0.2">
      <c r="B19" s="232"/>
      <c r="C19" s="232"/>
      <c r="D19" s="232"/>
      <c r="E19" s="232"/>
      <c r="H19" s="232"/>
      <c r="I19" s="232"/>
      <c r="J19" s="232"/>
      <c r="K19" s="232"/>
      <c r="L19" s="232"/>
      <c r="M19" s="232"/>
      <c r="N19" s="232"/>
      <c r="O19" s="232"/>
      <c r="P19" s="232"/>
    </row>
    <row r="20" spans="2:16" x14ac:dyDescent="0.2">
      <c r="B20" s="232"/>
      <c r="C20" s="232"/>
      <c r="D20" s="232"/>
      <c r="E20" s="232"/>
      <c r="H20" s="232"/>
      <c r="I20" s="232"/>
      <c r="J20" s="232"/>
      <c r="K20" s="232"/>
      <c r="L20" s="232"/>
      <c r="M20" s="232"/>
      <c r="N20" s="232"/>
      <c r="O20" s="232"/>
      <c r="P20" s="232"/>
    </row>
    <row r="21" spans="2:16" x14ac:dyDescent="0.2">
      <c r="B21" s="232"/>
      <c r="C21" s="232"/>
      <c r="D21" s="232"/>
      <c r="E21" s="232"/>
      <c r="H21" s="232"/>
      <c r="I21" s="232"/>
      <c r="J21" s="232"/>
      <c r="K21" s="232"/>
      <c r="L21" s="232"/>
      <c r="M21" s="232"/>
      <c r="N21" s="232"/>
      <c r="O21" s="232"/>
      <c r="P21" s="232"/>
    </row>
    <row r="22" spans="2:16" x14ac:dyDescent="0.2">
      <c r="B22" s="232"/>
      <c r="C22" s="232"/>
      <c r="D22" s="232"/>
      <c r="E22" s="232"/>
      <c r="H22" s="232"/>
      <c r="I22" s="232"/>
      <c r="J22" s="232"/>
      <c r="K22" s="232"/>
      <c r="L22" s="232"/>
      <c r="M22" s="232"/>
      <c r="N22" s="232"/>
      <c r="O22" s="232"/>
      <c r="P22" s="232"/>
    </row>
    <row r="23" spans="2:16" x14ac:dyDescent="0.2">
      <c r="B23" s="232"/>
      <c r="H23" s="232"/>
      <c r="I23" s="232"/>
      <c r="J23" s="232"/>
      <c r="K23" s="232"/>
      <c r="L23" s="232"/>
      <c r="M23" s="232"/>
      <c r="N23" s="232"/>
      <c r="O23" s="232"/>
      <c r="P23" s="232"/>
    </row>
    <row r="24" spans="2:16" x14ac:dyDescent="0.2">
      <c r="B24" s="232"/>
      <c r="H24" s="232"/>
      <c r="I24" s="232"/>
      <c r="J24" s="232"/>
      <c r="K24" s="232"/>
      <c r="L24" s="232"/>
      <c r="M24" s="232"/>
      <c r="N24" s="232"/>
      <c r="O24" s="232"/>
      <c r="P24" s="232"/>
    </row>
    <row r="25" spans="2:16" x14ac:dyDescent="0.2">
      <c r="B25" s="232"/>
      <c r="H25" s="232"/>
      <c r="I25" s="232"/>
      <c r="J25" s="232"/>
      <c r="K25" s="232"/>
      <c r="L25" s="232"/>
      <c r="M25" s="232"/>
      <c r="N25" s="232"/>
      <c r="O25" s="232"/>
      <c r="P25" s="232"/>
    </row>
    <row r="26" spans="2:16" x14ac:dyDescent="0.2">
      <c r="B26" s="232"/>
      <c r="H26" s="232"/>
      <c r="I26" s="232"/>
      <c r="J26" s="232"/>
      <c r="K26" s="232"/>
      <c r="L26" s="232"/>
      <c r="M26" s="232"/>
      <c r="N26" s="232"/>
      <c r="O26" s="232"/>
      <c r="P26" s="232"/>
    </row>
    <row r="27" spans="2:16" x14ac:dyDescent="0.2">
      <c r="B27" s="232"/>
      <c r="H27" s="232"/>
      <c r="I27" s="232"/>
      <c r="J27" s="232"/>
      <c r="K27" s="232"/>
      <c r="L27" s="232"/>
      <c r="M27" s="232"/>
      <c r="N27" s="232"/>
      <c r="O27" s="232"/>
      <c r="P27" s="232"/>
    </row>
    <row r="28" spans="2:16" x14ac:dyDescent="0.2">
      <c r="B28" s="232"/>
      <c r="H28" s="232"/>
      <c r="I28" s="232"/>
      <c r="J28" s="232"/>
      <c r="K28" s="232"/>
      <c r="L28" s="232"/>
      <c r="M28" s="232"/>
      <c r="N28" s="232"/>
      <c r="O28" s="232"/>
      <c r="P28" s="232"/>
    </row>
    <row r="29" spans="2:16" x14ac:dyDescent="0.2">
      <c r="H29" s="232"/>
      <c r="I29" s="232"/>
      <c r="J29" s="232"/>
      <c r="K29" s="232"/>
      <c r="L29" s="232"/>
      <c r="M29" s="232"/>
      <c r="N29" s="232"/>
      <c r="O29" s="232"/>
      <c r="P29" s="232"/>
    </row>
    <row r="30" spans="2:16" x14ac:dyDescent="0.2">
      <c r="B30" s="526" t="s">
        <v>241</v>
      </c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97"/>
      <c r="N30" s="97"/>
      <c r="O30" s="97"/>
      <c r="P30" s="232"/>
    </row>
    <row r="31" spans="2:16" x14ac:dyDescent="0.2">
      <c r="P31" s="232"/>
    </row>
    <row r="32" spans="2:16" x14ac:dyDescent="0.2">
      <c r="B32" s="232"/>
      <c r="H32" s="232"/>
      <c r="I32" s="232"/>
      <c r="J32" s="232"/>
      <c r="K32" s="232"/>
      <c r="L32" s="232"/>
      <c r="M32" s="232"/>
      <c r="N32" s="232"/>
      <c r="O32" s="232"/>
      <c r="P32" s="232"/>
    </row>
    <row r="33" spans="1:18" x14ac:dyDescent="0.2">
      <c r="B33" s="232"/>
      <c r="H33" s="232"/>
      <c r="I33" s="232"/>
      <c r="J33" s="232"/>
      <c r="K33" s="232"/>
      <c r="L33" s="232"/>
      <c r="M33" s="232"/>
      <c r="N33" s="232"/>
      <c r="O33" s="232"/>
      <c r="P33" s="232"/>
    </row>
    <row r="34" spans="1:18" x14ac:dyDescent="0.2">
      <c r="H34" s="232"/>
      <c r="I34" s="232"/>
      <c r="J34" s="232"/>
      <c r="K34" s="232"/>
      <c r="L34" s="232"/>
      <c r="M34" s="232"/>
      <c r="N34" s="232"/>
      <c r="O34" s="232"/>
      <c r="P34" s="232"/>
    </row>
    <row r="35" spans="1:18" x14ac:dyDescent="0.2">
      <c r="A35" s="293"/>
      <c r="H35" s="232"/>
      <c r="I35" s="232"/>
      <c r="J35" s="232"/>
      <c r="K35" s="232"/>
      <c r="L35" s="232"/>
      <c r="M35" s="232"/>
      <c r="N35" s="232"/>
      <c r="O35" s="232"/>
      <c r="P35" s="232"/>
    </row>
    <row r="36" spans="1:18" x14ac:dyDescent="0.2">
      <c r="A36" s="324"/>
      <c r="B36" s="232"/>
      <c r="H36" s="232"/>
      <c r="I36" s="232"/>
      <c r="J36" s="232"/>
      <c r="K36" s="232"/>
      <c r="L36" s="232"/>
      <c r="M36" s="232"/>
      <c r="N36" s="232"/>
      <c r="O36" s="232"/>
      <c r="P36" s="232"/>
    </row>
    <row r="37" spans="1:18" x14ac:dyDescent="0.2">
      <c r="A37" s="325"/>
      <c r="B37" s="232"/>
      <c r="H37" s="232"/>
      <c r="I37" s="232"/>
      <c r="J37" s="232"/>
      <c r="K37" s="232"/>
      <c r="L37" s="232"/>
      <c r="M37" s="232"/>
      <c r="N37" s="232"/>
      <c r="O37" s="232"/>
      <c r="P37" s="232"/>
    </row>
    <row r="38" spans="1:18" x14ac:dyDescent="0.2">
      <c r="H38" s="232"/>
      <c r="I38" s="232"/>
      <c r="J38" s="232"/>
      <c r="K38" s="232"/>
      <c r="L38" s="232"/>
      <c r="M38" s="232"/>
      <c r="N38" s="232"/>
      <c r="O38" s="232"/>
      <c r="P38" s="232"/>
    </row>
    <row r="39" spans="1:18" x14ac:dyDescent="0.2">
      <c r="H39" s="232"/>
      <c r="I39" s="232"/>
      <c r="J39" s="232"/>
      <c r="K39" s="232"/>
      <c r="L39" s="232"/>
      <c r="M39" s="232"/>
      <c r="N39" s="232"/>
      <c r="O39" s="232"/>
      <c r="P39" s="232"/>
    </row>
    <row r="40" spans="1:18" x14ac:dyDescent="0.2">
      <c r="B40" s="232"/>
      <c r="H40" s="232"/>
      <c r="I40" s="232"/>
      <c r="J40" s="232"/>
      <c r="K40" s="232"/>
      <c r="L40" s="232"/>
      <c r="M40" s="232"/>
      <c r="N40" s="232"/>
      <c r="O40" s="232"/>
      <c r="P40" s="232"/>
    </row>
    <row r="41" spans="1:18" x14ac:dyDescent="0.2">
      <c r="B41" s="232"/>
      <c r="H41" s="232"/>
      <c r="I41" s="232"/>
      <c r="J41" s="232"/>
      <c r="K41" s="232"/>
      <c r="L41" s="232"/>
      <c r="M41" s="232"/>
      <c r="N41" s="232"/>
      <c r="O41" s="232"/>
      <c r="P41" s="232"/>
    </row>
    <row r="42" spans="1:18" x14ac:dyDescent="0.2">
      <c r="B42" s="80"/>
      <c r="H42" s="232"/>
      <c r="I42" s="232"/>
      <c r="J42" s="232"/>
      <c r="K42" s="232"/>
      <c r="L42" s="232"/>
      <c r="M42" s="232"/>
      <c r="N42" s="232"/>
      <c r="O42" s="232"/>
      <c r="P42" s="232"/>
    </row>
    <row r="43" spans="1:18" x14ac:dyDescent="0.2">
      <c r="B43" s="80"/>
      <c r="H43" s="232"/>
      <c r="I43" s="232"/>
      <c r="J43" s="232"/>
      <c r="K43" s="232"/>
      <c r="L43" s="232"/>
      <c r="M43" s="232"/>
      <c r="N43" s="232"/>
      <c r="O43" s="232"/>
      <c r="P43" s="232"/>
    </row>
    <row r="44" spans="1:18" x14ac:dyDescent="0.2">
      <c r="B44" s="80"/>
      <c r="H44" s="232"/>
      <c r="I44" s="80"/>
    </row>
    <row r="45" spans="1:18" x14ac:dyDescent="0.2">
      <c r="B45" s="80"/>
      <c r="H45" s="232"/>
      <c r="I45" s="80"/>
    </row>
    <row r="46" spans="1:18" x14ac:dyDescent="0.2">
      <c r="B46" s="80"/>
      <c r="H46" s="232"/>
      <c r="I46" s="80"/>
    </row>
    <row r="47" spans="1:18" x14ac:dyDescent="0.2">
      <c r="B47" s="80"/>
      <c r="D47" s="250"/>
      <c r="E47" s="524">
        <v>2016</v>
      </c>
      <c r="F47" s="524"/>
      <c r="G47" s="524"/>
      <c r="H47" s="524"/>
      <c r="I47" s="80"/>
      <c r="K47" s="421"/>
      <c r="L47" s="525"/>
      <c r="M47" s="525"/>
      <c r="N47" s="525"/>
      <c r="O47" s="525"/>
      <c r="P47" s="398"/>
      <c r="Q47" s="398"/>
      <c r="R47" s="398"/>
    </row>
    <row r="48" spans="1:18" x14ac:dyDescent="0.2">
      <c r="B48" s="80"/>
      <c r="D48" s="249"/>
      <c r="E48" s="434" t="s">
        <v>235</v>
      </c>
      <c r="F48" s="251"/>
      <c r="G48" s="251"/>
      <c r="H48" s="435" t="s">
        <v>230</v>
      </c>
      <c r="I48" s="80"/>
      <c r="K48" s="421"/>
      <c r="L48" s="422"/>
      <c r="M48" s="422"/>
      <c r="N48" s="422"/>
      <c r="O48" s="422"/>
      <c r="P48" s="398"/>
      <c r="Q48" s="398"/>
      <c r="R48" s="398"/>
    </row>
    <row r="49" spans="2:18" x14ac:dyDescent="0.2">
      <c r="B49" s="80"/>
      <c r="D49" s="262" t="s">
        <v>68</v>
      </c>
      <c r="E49" s="255">
        <v>897.10523000000001</v>
      </c>
      <c r="F49" s="255"/>
      <c r="G49" s="255"/>
      <c r="H49" s="255">
        <v>559.81102885999996</v>
      </c>
      <c r="I49" s="80"/>
      <c r="K49" s="423"/>
      <c r="L49" s="424"/>
      <c r="M49" s="424"/>
      <c r="N49" s="424"/>
      <c r="O49" s="424"/>
      <c r="P49" s="398"/>
      <c r="Q49" s="398"/>
      <c r="R49" s="398"/>
    </row>
    <row r="50" spans="2:18" x14ac:dyDescent="0.2">
      <c r="B50" s="80"/>
      <c r="D50" s="199" t="s">
        <v>81</v>
      </c>
      <c r="E50" s="256">
        <v>413.47186999999997</v>
      </c>
      <c r="F50" s="256"/>
      <c r="G50" s="256"/>
      <c r="H50" s="256">
        <v>585.87426565999999</v>
      </c>
      <c r="I50" s="80"/>
      <c r="K50" s="423"/>
      <c r="L50" s="424"/>
      <c r="M50" s="424"/>
      <c r="N50" s="424"/>
      <c r="O50" s="424"/>
      <c r="P50" s="398"/>
      <c r="Q50" s="398"/>
      <c r="R50" s="398"/>
    </row>
    <row r="51" spans="2:18" x14ac:dyDescent="0.2">
      <c r="B51" s="80"/>
      <c r="D51" s="199" t="s">
        <v>76</v>
      </c>
      <c r="E51" s="256">
        <v>192.6026</v>
      </c>
      <c r="F51" s="256"/>
      <c r="G51" s="256"/>
      <c r="H51" s="256">
        <v>923.3664143200001</v>
      </c>
      <c r="I51" s="80"/>
      <c r="K51" s="423"/>
      <c r="L51" s="424"/>
      <c r="M51" s="424"/>
      <c r="N51" s="424"/>
      <c r="O51" s="424"/>
      <c r="P51" s="398"/>
      <c r="Q51" s="398"/>
      <c r="R51" s="398"/>
    </row>
    <row r="52" spans="2:18" x14ac:dyDescent="0.2">
      <c r="B52" s="80"/>
      <c r="D52" s="199" t="s">
        <v>89</v>
      </c>
      <c r="E52" s="256">
        <v>460.10413</v>
      </c>
      <c r="F52" s="253"/>
      <c r="G52" s="253"/>
      <c r="H52" s="253">
        <v>935.28732090999995</v>
      </c>
      <c r="I52" s="80"/>
      <c r="K52" s="423"/>
      <c r="L52" s="424"/>
      <c r="M52" s="425"/>
      <c r="N52" s="425"/>
      <c r="O52" s="425"/>
      <c r="P52" s="398"/>
      <c r="Q52" s="398"/>
      <c r="R52" s="398"/>
    </row>
    <row r="53" spans="2:18" x14ac:dyDescent="0.2">
      <c r="B53" s="80"/>
      <c r="D53" s="199" t="s">
        <v>103</v>
      </c>
      <c r="E53" s="256">
        <v>401.49559999999997</v>
      </c>
      <c r="F53" s="256"/>
      <c r="G53" s="256"/>
      <c r="H53" s="256">
        <v>956.70948159</v>
      </c>
      <c r="I53" s="80"/>
      <c r="K53" s="423"/>
      <c r="L53" s="424"/>
      <c r="M53" s="424"/>
      <c r="N53" s="424"/>
      <c r="O53" s="424"/>
      <c r="P53" s="398"/>
      <c r="Q53" s="398"/>
      <c r="R53" s="398"/>
    </row>
    <row r="54" spans="2:18" x14ac:dyDescent="0.2">
      <c r="B54" s="80"/>
      <c r="D54" s="202" t="s">
        <v>73</v>
      </c>
      <c r="E54" s="257">
        <v>799.59911999999997</v>
      </c>
      <c r="F54" s="257"/>
      <c r="G54" s="257"/>
      <c r="H54" s="257">
        <v>2034.4915278699998</v>
      </c>
      <c r="I54" s="80"/>
      <c r="K54" s="423"/>
      <c r="L54" s="424"/>
      <c r="M54" s="424"/>
      <c r="N54" s="424"/>
      <c r="O54" s="424"/>
      <c r="P54" s="398"/>
      <c r="Q54" s="398"/>
      <c r="R54" s="398"/>
    </row>
    <row r="55" spans="2:18" x14ac:dyDescent="0.2">
      <c r="B55" s="80"/>
      <c r="I55" s="80"/>
      <c r="K55" s="426"/>
      <c r="L55" s="427"/>
      <c r="M55" s="398"/>
      <c r="N55" s="398"/>
      <c r="O55" s="428"/>
      <c r="P55" s="429"/>
      <c r="Q55" s="398"/>
      <c r="R55" s="398"/>
    </row>
    <row r="56" spans="2:18" x14ac:dyDescent="0.2">
      <c r="B56" s="80"/>
      <c r="D56" s="132" t="s">
        <v>52</v>
      </c>
      <c r="E56" s="337">
        <v>4375.0790299999999</v>
      </c>
      <c r="F56" s="252"/>
      <c r="G56" s="252"/>
      <c r="H56" s="337">
        <v>7497.738236799999</v>
      </c>
      <c r="I56" s="80"/>
      <c r="K56" s="426"/>
      <c r="L56" s="397"/>
      <c r="M56" s="398"/>
      <c r="N56" s="398"/>
      <c r="O56" s="397"/>
      <c r="P56" s="398"/>
      <c r="Q56" s="398"/>
      <c r="R56" s="398"/>
    </row>
    <row r="57" spans="2:18" x14ac:dyDescent="0.2">
      <c r="B57" s="80"/>
      <c r="I57" s="80"/>
      <c r="K57" s="398"/>
      <c r="L57" s="398"/>
      <c r="M57" s="398"/>
      <c r="N57" s="398"/>
      <c r="O57" s="430"/>
      <c r="P57" s="398"/>
      <c r="Q57" s="398"/>
      <c r="R57" s="398"/>
    </row>
    <row r="58" spans="2:18" x14ac:dyDescent="0.2">
      <c r="B58" s="80"/>
      <c r="D58" s="254" t="s">
        <v>90</v>
      </c>
      <c r="E58" s="320">
        <v>1128.2729999999999</v>
      </c>
      <c r="F58" s="258"/>
      <c r="G58" s="258"/>
      <c r="H58" s="255">
        <v>1058.30395217</v>
      </c>
      <c r="I58" s="80"/>
      <c r="K58" s="431"/>
      <c r="L58" s="425"/>
      <c r="M58" s="424"/>
      <c r="N58" s="424"/>
      <c r="O58" s="425"/>
      <c r="P58" s="398"/>
      <c r="Q58" s="398"/>
      <c r="R58" s="398"/>
    </row>
    <row r="59" spans="2:18" x14ac:dyDescent="0.2">
      <c r="B59" s="80"/>
      <c r="D59" s="202" t="s">
        <v>91</v>
      </c>
      <c r="E59" s="259">
        <v>1761.1406000000002</v>
      </c>
      <c r="F59" s="259"/>
      <c r="G59" s="259"/>
      <c r="H59" s="259">
        <v>2153.99139259</v>
      </c>
      <c r="I59" s="80"/>
      <c r="K59" s="398"/>
      <c r="L59" s="398"/>
      <c r="M59" s="398"/>
      <c r="N59" s="398"/>
      <c r="O59" s="430"/>
      <c r="P59" s="398"/>
      <c r="Q59" s="398"/>
      <c r="R59" s="398"/>
    </row>
    <row r="60" spans="2:18" x14ac:dyDescent="0.2">
      <c r="B60" s="80"/>
      <c r="E60" s="260"/>
      <c r="F60" s="260"/>
      <c r="G60" s="260"/>
      <c r="H60" s="260"/>
      <c r="I60" s="80"/>
      <c r="K60" s="431"/>
      <c r="L60" s="432"/>
      <c r="M60" s="433"/>
      <c r="N60" s="433"/>
      <c r="O60" s="424"/>
      <c r="P60" s="398"/>
      <c r="Q60" s="398"/>
      <c r="R60" s="398"/>
    </row>
    <row r="61" spans="2:18" x14ac:dyDescent="0.2">
      <c r="B61" s="80"/>
      <c r="D61" s="202" t="s">
        <v>141</v>
      </c>
      <c r="E61" s="259">
        <v>300.65609999999998</v>
      </c>
      <c r="F61" s="259"/>
      <c r="G61" s="259"/>
      <c r="H61" s="259">
        <v>364.28200372000003</v>
      </c>
      <c r="I61" s="80"/>
      <c r="K61" s="423"/>
      <c r="L61" s="71"/>
      <c r="M61" s="71"/>
      <c r="N61" s="71"/>
      <c r="O61" s="71"/>
      <c r="P61" s="398"/>
      <c r="Q61" s="398"/>
      <c r="R61" s="398"/>
    </row>
    <row r="62" spans="2:18" x14ac:dyDescent="0.2">
      <c r="B62" s="80"/>
      <c r="E62" s="260"/>
      <c r="F62" s="260"/>
      <c r="G62" s="260"/>
      <c r="H62" s="261"/>
      <c r="I62" s="80"/>
      <c r="K62" s="398"/>
      <c r="L62" s="71"/>
      <c r="M62" s="71"/>
      <c r="N62" s="71"/>
      <c r="O62" s="71"/>
      <c r="P62" s="398"/>
      <c r="Q62" s="398"/>
      <c r="R62" s="398"/>
    </row>
    <row r="63" spans="2:18" x14ac:dyDescent="0.2">
      <c r="B63" s="80"/>
      <c r="I63" s="80"/>
      <c r="K63" s="423"/>
      <c r="L63" s="71"/>
      <c r="M63" s="71"/>
      <c r="N63" s="71"/>
      <c r="O63" s="71"/>
      <c r="P63" s="398"/>
      <c r="Q63" s="398"/>
      <c r="R63" s="398"/>
    </row>
    <row r="64" spans="2:18" x14ac:dyDescent="0.2">
      <c r="I64" s="80"/>
      <c r="K64" s="398"/>
      <c r="L64" s="398"/>
      <c r="M64" s="398"/>
      <c r="N64" s="398"/>
      <c r="O64" s="398"/>
      <c r="P64" s="398"/>
      <c r="Q64" s="398"/>
      <c r="R64" s="398"/>
    </row>
    <row r="65" spans="8:18" x14ac:dyDescent="0.2">
      <c r="H65" s="80"/>
      <c r="I65" s="80"/>
      <c r="K65" s="398"/>
      <c r="L65" s="398"/>
      <c r="M65" s="398"/>
      <c r="N65" s="398"/>
      <c r="O65" s="398"/>
      <c r="P65" s="398"/>
      <c r="Q65" s="398"/>
      <c r="R65" s="398"/>
    </row>
  </sheetData>
  <sortState ref="D126:F131">
    <sortCondition descending="1" ref="E126:E131"/>
  </sortState>
  <mergeCells count="4">
    <mergeCell ref="E47:H47"/>
    <mergeCell ref="L47:O47"/>
    <mergeCell ref="B2:L2"/>
    <mergeCell ref="B30:L3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Z43"/>
  <sheetViews>
    <sheetView showGridLines="0" workbookViewId="0">
      <selection activeCell="J47" sqref="J47"/>
    </sheetView>
  </sheetViews>
  <sheetFormatPr defaultRowHeight="12" x14ac:dyDescent="0.2"/>
  <cols>
    <col min="1" max="1" width="9" style="100"/>
    <col min="2" max="2" width="11.625" style="35" customWidth="1"/>
    <col min="3" max="4" width="8.625" style="35" customWidth="1"/>
    <col min="5" max="5" width="11.625" style="35" customWidth="1"/>
    <col min="6" max="7" width="8.625" style="35" customWidth="1"/>
    <col min="8" max="8" width="11.625" style="35" customWidth="1"/>
    <col min="9" max="10" width="8.625" style="35" customWidth="1"/>
    <col min="11" max="11" width="11.625" style="35" customWidth="1"/>
    <col min="12" max="13" width="9" style="100"/>
    <col min="14" max="26" width="9" style="328"/>
    <col min="27" max="16384" width="9" style="100"/>
  </cols>
  <sheetData>
    <row r="1" spans="2:26" x14ac:dyDescent="0.2">
      <c r="B1" s="248"/>
    </row>
    <row r="2" spans="2:26" ht="15" x14ac:dyDescent="0.2">
      <c r="B2" s="486" t="s">
        <v>313</v>
      </c>
      <c r="C2" s="486"/>
      <c r="D2" s="486"/>
      <c r="E2" s="486"/>
      <c r="F2" s="486"/>
      <c r="G2" s="486"/>
      <c r="H2" s="486"/>
      <c r="I2" s="486"/>
      <c r="J2" s="486"/>
      <c r="K2" s="486"/>
    </row>
    <row r="3" spans="2:26" s="99" customFormat="1" ht="15" customHeight="1" x14ac:dyDescent="0.2">
      <c r="B3" s="60"/>
      <c r="C3" s="489" t="s">
        <v>281</v>
      </c>
      <c r="D3" s="489"/>
      <c r="E3" s="532"/>
      <c r="F3" s="517" t="s">
        <v>277</v>
      </c>
      <c r="G3" s="489"/>
      <c r="H3" s="532"/>
      <c r="I3" s="489" t="s">
        <v>278</v>
      </c>
      <c r="J3" s="489"/>
      <c r="K3" s="489"/>
      <c r="N3" s="329"/>
      <c r="O3" s="274"/>
      <c r="P3" s="332"/>
      <c r="Q3" s="332"/>
      <c r="R3" s="332"/>
      <c r="S3" s="332"/>
      <c r="T3" s="332"/>
      <c r="U3" s="332"/>
      <c r="V3" s="332"/>
      <c r="W3" s="332"/>
      <c r="X3" s="338"/>
      <c r="Y3" s="338"/>
      <c r="Z3" s="338"/>
    </row>
    <row r="4" spans="2:26" x14ac:dyDescent="0.2">
      <c r="B4" s="60"/>
      <c r="C4" s="490" t="s">
        <v>280</v>
      </c>
      <c r="D4" s="519"/>
      <c r="E4" s="273" t="s">
        <v>244</v>
      </c>
      <c r="F4" s="533" t="s">
        <v>279</v>
      </c>
      <c r="G4" s="529"/>
      <c r="H4" s="273" t="s">
        <v>244</v>
      </c>
      <c r="I4" s="528" t="s">
        <v>245</v>
      </c>
      <c r="J4" s="529"/>
      <c r="K4" s="268" t="s">
        <v>244</v>
      </c>
      <c r="N4" s="332"/>
      <c r="O4" s="274"/>
      <c r="P4" s="331"/>
      <c r="Q4" s="331"/>
      <c r="R4" s="331"/>
      <c r="S4" s="331"/>
      <c r="T4" s="331"/>
      <c r="U4" s="331"/>
      <c r="V4" s="331"/>
      <c r="W4" s="331"/>
    </row>
    <row r="5" spans="2:26" x14ac:dyDescent="0.2">
      <c r="B5" s="272"/>
      <c r="C5" s="492"/>
      <c r="D5" s="520"/>
      <c r="E5" s="341" t="s">
        <v>243</v>
      </c>
      <c r="F5" s="534"/>
      <c r="G5" s="531"/>
      <c r="H5" s="341" t="s">
        <v>243</v>
      </c>
      <c r="I5" s="530"/>
      <c r="J5" s="531"/>
      <c r="K5" s="340" t="s">
        <v>243</v>
      </c>
      <c r="N5" s="332"/>
      <c r="O5" s="274"/>
      <c r="P5" s="331"/>
      <c r="Q5" s="331"/>
      <c r="R5" s="331"/>
      <c r="S5" s="331"/>
      <c r="T5" s="331"/>
      <c r="U5" s="331"/>
      <c r="V5" s="331"/>
      <c r="W5" s="331"/>
    </row>
    <row r="6" spans="2:26" x14ac:dyDescent="0.2">
      <c r="B6" s="269"/>
      <c r="C6" s="270">
        <v>2008</v>
      </c>
      <c r="D6" s="275">
        <v>2016</v>
      </c>
      <c r="E6" s="271">
        <v>2016</v>
      </c>
      <c r="F6" s="281">
        <v>2008</v>
      </c>
      <c r="G6" s="275">
        <v>2016</v>
      </c>
      <c r="H6" s="271">
        <v>2016</v>
      </c>
      <c r="I6" s="270">
        <v>2008</v>
      </c>
      <c r="J6" s="275">
        <v>2016</v>
      </c>
      <c r="K6" s="270">
        <v>2016</v>
      </c>
      <c r="N6" s="332"/>
      <c r="O6" s="331"/>
      <c r="P6" s="331"/>
      <c r="Q6" s="331"/>
      <c r="R6" s="331"/>
      <c r="S6" s="331"/>
      <c r="T6" s="331"/>
      <c r="U6" s="331"/>
      <c r="V6" s="331"/>
      <c r="W6" s="331"/>
    </row>
    <row r="7" spans="2:26" x14ac:dyDescent="0.2">
      <c r="B7" s="61" t="s">
        <v>293</v>
      </c>
      <c r="C7" s="181">
        <v>85441</v>
      </c>
      <c r="D7" s="310">
        <v>83734</v>
      </c>
      <c r="E7" s="313">
        <v>99.999999999999986</v>
      </c>
      <c r="F7" s="389">
        <v>1871.8610000000001</v>
      </c>
      <c r="G7" s="310">
        <v>1589.6279999999999</v>
      </c>
      <c r="H7" s="313">
        <v>99.999937092200199</v>
      </c>
      <c r="I7" s="181">
        <v>6824.2489999999998</v>
      </c>
      <c r="J7" s="310">
        <v>6341.8890000000001</v>
      </c>
      <c r="K7" s="321">
        <v>100.00001576817252</v>
      </c>
      <c r="N7" s="332"/>
      <c r="O7" s="331"/>
      <c r="P7" s="331"/>
      <c r="Q7" s="331"/>
      <c r="R7" s="331"/>
      <c r="S7" s="331"/>
      <c r="T7" s="331"/>
      <c r="U7" s="331"/>
      <c r="V7" s="331"/>
      <c r="W7" s="331"/>
    </row>
    <row r="8" spans="2:26" x14ac:dyDescent="0.2">
      <c r="B8" s="216" t="s">
        <v>66</v>
      </c>
      <c r="C8" s="215">
        <v>100</v>
      </c>
      <c r="D8" s="311">
        <v>72</v>
      </c>
      <c r="E8" s="318">
        <v>8.5986576539995696E-2</v>
      </c>
      <c r="F8" s="282">
        <v>19.007000000000001</v>
      </c>
      <c r="G8" s="311">
        <v>13.855</v>
      </c>
      <c r="H8" s="318">
        <v>0.87158756639918278</v>
      </c>
      <c r="I8" s="215">
        <v>60.62</v>
      </c>
      <c r="J8" s="311">
        <v>45.051000000000002</v>
      </c>
      <c r="K8" s="295">
        <v>0.71037194123075953</v>
      </c>
      <c r="N8" s="332"/>
      <c r="O8" s="331"/>
      <c r="P8" s="331"/>
      <c r="Q8" s="331"/>
      <c r="R8" s="331"/>
      <c r="S8" s="331"/>
      <c r="T8" s="331"/>
      <c r="U8" s="331"/>
      <c r="V8" s="331"/>
      <c r="W8" s="331"/>
    </row>
    <row r="9" spans="2:26" x14ac:dyDescent="0.2">
      <c r="B9" s="66" t="s">
        <v>67</v>
      </c>
      <c r="C9" s="217">
        <v>2548</v>
      </c>
      <c r="D9" s="276">
        <v>1910</v>
      </c>
      <c r="E9" s="314">
        <v>2.281032794324886</v>
      </c>
      <c r="F9" s="283">
        <v>8.2759999999999998</v>
      </c>
      <c r="G9" s="276">
        <v>6.1760000000000002</v>
      </c>
      <c r="H9" s="314">
        <v>0.38851857164066061</v>
      </c>
      <c r="I9" s="217">
        <v>65.870999999999995</v>
      </c>
      <c r="J9" s="276">
        <v>55.631999999999998</v>
      </c>
      <c r="K9" s="296">
        <v>0.87721497490731859</v>
      </c>
      <c r="N9" s="332"/>
      <c r="O9" s="331"/>
      <c r="P9" s="331"/>
      <c r="Q9" s="331"/>
      <c r="R9" s="331"/>
      <c r="S9" s="331"/>
      <c r="T9" s="331"/>
      <c r="U9" s="331"/>
      <c r="V9" s="331"/>
      <c r="W9" s="331"/>
    </row>
    <row r="10" spans="2:26" x14ac:dyDescent="0.2">
      <c r="B10" s="66" t="s">
        <v>68</v>
      </c>
      <c r="C10" s="217">
        <v>2886</v>
      </c>
      <c r="D10" s="276">
        <v>2265</v>
      </c>
      <c r="E10" s="314">
        <v>2.7049943869873649</v>
      </c>
      <c r="F10" s="283">
        <v>73.058000000000007</v>
      </c>
      <c r="G10" s="276">
        <v>68.292000000000002</v>
      </c>
      <c r="H10" s="314">
        <v>4.2960994647804398</v>
      </c>
      <c r="I10" s="217">
        <v>263.33800000000002</v>
      </c>
      <c r="J10" s="276">
        <v>210.83099999999999</v>
      </c>
      <c r="K10" s="296">
        <v>3.3244195853948244</v>
      </c>
      <c r="N10" s="333"/>
      <c r="O10" s="331"/>
      <c r="P10" s="331"/>
      <c r="Q10" s="331"/>
      <c r="R10" s="331"/>
      <c r="S10" s="331"/>
      <c r="T10" s="331"/>
      <c r="U10" s="331"/>
      <c r="V10" s="331"/>
      <c r="W10" s="331"/>
    </row>
    <row r="11" spans="2:26" x14ac:dyDescent="0.2">
      <c r="B11" s="66" t="s">
        <v>69</v>
      </c>
      <c r="C11" s="217">
        <v>1825</v>
      </c>
      <c r="D11" s="276">
        <v>1414</v>
      </c>
      <c r="E11" s="314">
        <v>1.6886808226049155</v>
      </c>
      <c r="F11" s="283">
        <v>69.134</v>
      </c>
      <c r="G11" s="276">
        <v>63.722000000000001</v>
      </c>
      <c r="H11" s="314">
        <v>4.0086108196383057</v>
      </c>
      <c r="I11" s="217">
        <v>161.22800000000001</v>
      </c>
      <c r="J11" s="276">
        <v>140.01400000000001</v>
      </c>
      <c r="K11" s="296">
        <v>2.2077649104233772</v>
      </c>
      <c r="N11" s="527"/>
      <c r="O11" s="514"/>
      <c r="P11" s="514"/>
      <c r="Q11" s="514"/>
      <c r="R11" s="514"/>
      <c r="S11" s="514"/>
      <c r="T11" s="514"/>
      <c r="U11" s="514"/>
      <c r="V11" s="514"/>
      <c r="W11" s="514"/>
    </row>
    <row r="12" spans="2:26" ht="14.25" customHeight="1" x14ac:dyDescent="0.2">
      <c r="B12" s="66" t="s">
        <v>70</v>
      </c>
      <c r="C12" s="217">
        <v>965</v>
      </c>
      <c r="D12" s="276">
        <v>1557</v>
      </c>
      <c r="E12" s="314">
        <v>1.8594597176774073</v>
      </c>
      <c r="F12" s="283">
        <v>17.814</v>
      </c>
      <c r="G12" s="276">
        <v>14.253</v>
      </c>
      <c r="H12" s="314">
        <v>0.89662487072447139</v>
      </c>
      <c r="I12" s="217">
        <v>45.944000000000003</v>
      </c>
      <c r="J12" s="276">
        <v>45.484999999999999</v>
      </c>
      <c r="K12" s="296">
        <v>0.71721532811438349</v>
      </c>
      <c r="N12" s="527"/>
      <c r="O12" s="514"/>
      <c r="P12" s="514"/>
      <c r="Q12" s="343"/>
      <c r="R12" s="514"/>
      <c r="S12" s="514"/>
      <c r="T12" s="343"/>
      <c r="U12" s="514"/>
      <c r="V12" s="514"/>
      <c r="W12" s="343"/>
    </row>
    <row r="13" spans="2:26" x14ac:dyDescent="0.2">
      <c r="B13" s="66" t="s">
        <v>71</v>
      </c>
      <c r="C13" s="217">
        <v>2022</v>
      </c>
      <c r="D13" s="276">
        <v>2117</v>
      </c>
      <c r="E13" s="314">
        <v>2.5282442018773734</v>
      </c>
      <c r="F13" s="283">
        <v>69.751000000000005</v>
      </c>
      <c r="G13" s="276">
        <v>63.043999999999997</v>
      </c>
      <c r="H13" s="314">
        <v>3.9659593313655774</v>
      </c>
      <c r="I13" s="217">
        <v>193.03200000000001</v>
      </c>
      <c r="J13" s="276">
        <v>191.39</v>
      </c>
      <c r="K13" s="296">
        <v>3.0178705429880588</v>
      </c>
      <c r="N13" s="527"/>
      <c r="O13" s="514"/>
      <c r="P13" s="514"/>
      <c r="Q13" s="343"/>
      <c r="R13" s="514"/>
      <c r="S13" s="514"/>
      <c r="T13" s="343"/>
      <c r="U13" s="514"/>
      <c r="V13" s="514"/>
      <c r="W13" s="343"/>
    </row>
    <row r="14" spans="2:26" x14ac:dyDescent="0.2">
      <c r="B14" s="66" t="s">
        <v>72</v>
      </c>
      <c r="C14" s="217">
        <v>17138</v>
      </c>
      <c r="D14" s="276">
        <v>15182</v>
      </c>
      <c r="E14" s="314">
        <v>18.131225069864094</v>
      </c>
      <c r="F14" s="283">
        <v>88.608000000000004</v>
      </c>
      <c r="G14" s="276">
        <v>71.751000000000005</v>
      </c>
      <c r="H14" s="314">
        <v>4.5136975443311274</v>
      </c>
      <c r="I14" s="217">
        <v>507.14100000000002</v>
      </c>
      <c r="J14" s="276">
        <v>430.79300000000001</v>
      </c>
      <c r="K14" s="296">
        <v>6.7928183542789862</v>
      </c>
      <c r="N14" s="527"/>
      <c r="O14" s="514"/>
      <c r="P14" s="514"/>
      <c r="Q14" s="343"/>
      <c r="R14" s="514"/>
      <c r="S14" s="514"/>
      <c r="T14" s="344"/>
      <c r="U14" s="514"/>
      <c r="V14" s="514"/>
      <c r="W14" s="344"/>
    </row>
    <row r="15" spans="2:26" x14ac:dyDescent="0.2">
      <c r="B15" s="66" t="s">
        <v>73</v>
      </c>
      <c r="C15" s="217">
        <v>11424</v>
      </c>
      <c r="D15" s="276">
        <v>9312</v>
      </c>
      <c r="E15" s="314">
        <v>11.120930565839444</v>
      </c>
      <c r="F15" s="283">
        <v>459.976</v>
      </c>
      <c r="G15" s="276">
        <v>337.70800000000003</v>
      </c>
      <c r="H15" s="314">
        <v>21.244467259006512</v>
      </c>
      <c r="I15" s="217">
        <v>1030.223</v>
      </c>
      <c r="J15" s="276">
        <v>790.68499999999995</v>
      </c>
      <c r="K15" s="296">
        <v>12.467657507092918</v>
      </c>
      <c r="N15" s="343"/>
      <c r="O15" s="343"/>
      <c r="P15" s="343"/>
      <c r="Q15" s="343"/>
      <c r="R15" s="343"/>
      <c r="S15" s="343"/>
      <c r="T15" s="343"/>
      <c r="U15" s="343"/>
      <c r="V15" s="343"/>
      <c r="W15" s="343"/>
    </row>
    <row r="16" spans="2:26" x14ac:dyDescent="0.2">
      <c r="B16" s="188" t="s">
        <v>225</v>
      </c>
      <c r="C16" s="217">
        <v>7373</v>
      </c>
      <c r="D16" s="276">
        <v>6833</v>
      </c>
      <c r="E16" s="314">
        <v>8.1603649652470924</v>
      </c>
      <c r="F16" s="283">
        <v>193.428</v>
      </c>
      <c r="G16" s="276">
        <v>173.43700000000001</v>
      </c>
      <c r="H16" s="314">
        <v>10.910540076042951</v>
      </c>
      <c r="I16" s="217">
        <v>1027.0309999999999</v>
      </c>
      <c r="J16" s="276">
        <v>1002.9930000000001</v>
      </c>
      <c r="K16" s="296">
        <v>15.815366683333625</v>
      </c>
      <c r="N16" s="343"/>
      <c r="O16" s="343"/>
      <c r="P16" s="343"/>
      <c r="Q16" s="343"/>
      <c r="R16" s="343"/>
      <c r="S16" s="343"/>
      <c r="T16" s="343"/>
      <c r="U16" s="343"/>
      <c r="V16" s="343"/>
      <c r="W16" s="343"/>
    </row>
    <row r="17" spans="2:23" x14ac:dyDescent="0.2">
      <c r="B17" s="66" t="s">
        <v>75</v>
      </c>
      <c r="C17" s="217" t="s">
        <v>1</v>
      </c>
      <c r="D17" s="276">
        <v>7627</v>
      </c>
      <c r="E17" s="314">
        <v>9.1086058232020441</v>
      </c>
      <c r="F17" s="283" t="s">
        <v>1</v>
      </c>
      <c r="G17" s="276">
        <v>47.930999999999997</v>
      </c>
      <c r="H17" s="314">
        <v>3.0152337528025424</v>
      </c>
      <c r="I17" s="217" t="s">
        <v>1</v>
      </c>
      <c r="J17" s="276">
        <v>378.89100000000002</v>
      </c>
      <c r="K17" s="296">
        <v>5.9744186629567313</v>
      </c>
      <c r="N17" s="344"/>
      <c r="O17" s="344"/>
      <c r="P17" s="344"/>
      <c r="Q17" s="344"/>
      <c r="R17" s="344"/>
      <c r="S17" s="344"/>
      <c r="T17" s="344"/>
      <c r="U17" s="344"/>
      <c r="V17" s="344"/>
      <c r="W17" s="344"/>
    </row>
    <row r="18" spans="2:23" x14ac:dyDescent="0.2">
      <c r="B18" s="66" t="s">
        <v>76</v>
      </c>
      <c r="C18" s="217">
        <v>13613</v>
      </c>
      <c r="D18" s="276">
        <v>12271</v>
      </c>
      <c r="E18" s="314">
        <v>14.654740010031766</v>
      </c>
      <c r="F18" s="283">
        <v>196.44399999999999</v>
      </c>
      <c r="G18" s="276">
        <v>157.245</v>
      </c>
      <c r="H18" s="314">
        <v>9.8919369814824609</v>
      </c>
      <c r="I18" s="217">
        <v>1142.481</v>
      </c>
      <c r="J18" s="276">
        <v>982.50300000000004</v>
      </c>
      <c r="K18" s="296">
        <v>15.492276827929343</v>
      </c>
      <c r="N18" s="344"/>
      <c r="O18" s="344"/>
      <c r="P18" s="344"/>
      <c r="Q18" s="344"/>
      <c r="R18" s="344"/>
      <c r="S18" s="344"/>
      <c r="T18" s="344"/>
      <c r="U18" s="344"/>
      <c r="V18" s="344"/>
      <c r="W18" s="344"/>
    </row>
    <row r="19" spans="2:23" x14ac:dyDescent="0.2">
      <c r="B19" s="66" t="s">
        <v>77</v>
      </c>
      <c r="C19" s="217">
        <v>1179</v>
      </c>
      <c r="D19" s="276">
        <v>842</v>
      </c>
      <c r="E19" s="314">
        <v>1.0055652423149497</v>
      </c>
      <c r="F19" s="283">
        <v>5.41</v>
      </c>
      <c r="G19" s="276">
        <v>3.488</v>
      </c>
      <c r="H19" s="314">
        <v>0.21942240574524355</v>
      </c>
      <c r="I19" s="217">
        <v>49.56</v>
      </c>
      <c r="J19" s="276">
        <v>38.899000000000001</v>
      </c>
      <c r="K19" s="296">
        <v>0.61336614374676057</v>
      </c>
      <c r="N19" s="332"/>
      <c r="O19" s="331"/>
      <c r="P19" s="331"/>
      <c r="Q19" s="331"/>
      <c r="R19" s="331"/>
      <c r="S19" s="331"/>
      <c r="T19" s="331"/>
      <c r="U19" s="331"/>
      <c r="V19" s="331"/>
      <c r="W19" s="331"/>
    </row>
    <row r="20" spans="2:23" x14ac:dyDescent="0.2">
      <c r="B20" s="66" t="s">
        <v>78</v>
      </c>
      <c r="C20" s="217">
        <v>841</v>
      </c>
      <c r="D20" s="276">
        <v>679</v>
      </c>
      <c r="E20" s="314">
        <v>0.8109011870924594</v>
      </c>
      <c r="F20" s="283">
        <v>38.256999999999998</v>
      </c>
      <c r="G20" s="276">
        <v>28.518000000000001</v>
      </c>
      <c r="H20" s="314">
        <v>1.7940046350466903</v>
      </c>
      <c r="I20" s="217">
        <v>61.116</v>
      </c>
      <c r="J20" s="276">
        <v>47.142000000000003</v>
      </c>
      <c r="K20" s="296">
        <v>0.74334319001798987</v>
      </c>
      <c r="N20" s="336"/>
      <c r="O20" s="331"/>
      <c r="P20" s="331"/>
      <c r="Q20" s="331"/>
      <c r="R20" s="331"/>
      <c r="S20" s="331"/>
      <c r="T20" s="331"/>
      <c r="U20" s="331"/>
      <c r="V20" s="331"/>
      <c r="W20" s="331"/>
    </row>
    <row r="21" spans="2:23" x14ac:dyDescent="0.2">
      <c r="B21" s="66" t="s">
        <v>79</v>
      </c>
      <c r="C21" s="217">
        <v>218</v>
      </c>
      <c r="D21" s="276">
        <v>142</v>
      </c>
      <c r="E21" s="314">
        <v>0.16958463706499152</v>
      </c>
      <c r="F21" s="283">
        <v>50.475999999999999</v>
      </c>
      <c r="G21" s="276">
        <v>40.877000000000002</v>
      </c>
      <c r="H21" s="314">
        <v>2.5714821329266977</v>
      </c>
      <c r="I21" s="217">
        <v>59.735999999999997</v>
      </c>
      <c r="J21" s="276">
        <v>48.018999999999998</v>
      </c>
      <c r="K21" s="296">
        <v>0.7571718773381243</v>
      </c>
    </row>
    <row r="22" spans="2:23" x14ac:dyDescent="0.2">
      <c r="B22" s="66" t="s">
        <v>224</v>
      </c>
      <c r="C22" s="217">
        <v>1125</v>
      </c>
      <c r="D22" s="276">
        <v>918</v>
      </c>
      <c r="E22" s="314">
        <v>1.0963288508849451</v>
      </c>
      <c r="F22" s="283">
        <v>10.733000000000001</v>
      </c>
      <c r="G22" s="276">
        <v>6.38</v>
      </c>
      <c r="H22" s="314">
        <v>0.4013517628023664</v>
      </c>
      <c r="I22" s="217">
        <v>85.19</v>
      </c>
      <c r="J22" s="276">
        <v>68.161000000000001</v>
      </c>
      <c r="K22" s="296">
        <v>1.0747744086974718</v>
      </c>
    </row>
    <row r="23" spans="2:23" x14ac:dyDescent="0.2">
      <c r="B23" s="66" t="s">
        <v>238</v>
      </c>
      <c r="C23" s="217">
        <v>822</v>
      </c>
      <c r="D23" s="276">
        <v>843</v>
      </c>
      <c r="E23" s="314">
        <v>1.0067595003224497</v>
      </c>
      <c r="F23" s="283">
        <v>155.62</v>
      </c>
      <c r="G23" s="276">
        <v>131.51300000000001</v>
      </c>
      <c r="H23" s="314">
        <v>8.273193476712791</v>
      </c>
      <c r="I23" s="217">
        <v>350.762</v>
      </c>
      <c r="J23" s="276">
        <v>310.80900000000003</v>
      </c>
      <c r="K23" s="296">
        <v>4.90088993989015</v>
      </c>
    </row>
    <row r="24" spans="2:23" x14ac:dyDescent="0.2">
      <c r="B24" s="66" t="s">
        <v>83</v>
      </c>
      <c r="C24" s="217">
        <v>832</v>
      </c>
      <c r="D24" s="276">
        <v>843</v>
      </c>
      <c r="E24" s="314">
        <v>1.0067595003224497</v>
      </c>
      <c r="F24" s="283">
        <v>41.002000000000002</v>
      </c>
      <c r="G24" s="276">
        <v>34.871000000000002</v>
      </c>
      <c r="H24" s="314">
        <v>2.1936578872541248</v>
      </c>
      <c r="I24" s="217">
        <v>98.953000000000003</v>
      </c>
      <c r="J24" s="276">
        <v>83.046999999999997</v>
      </c>
      <c r="K24" s="296">
        <v>1.3094994251712697</v>
      </c>
    </row>
    <row r="25" spans="2:23" x14ac:dyDescent="0.2">
      <c r="B25" s="229" t="s">
        <v>84</v>
      </c>
      <c r="C25" s="182">
        <v>8571</v>
      </c>
      <c r="D25" s="277">
        <v>7970</v>
      </c>
      <c r="E25" s="315">
        <v>9.518236319774525</v>
      </c>
      <c r="F25" s="284">
        <v>106.3</v>
      </c>
      <c r="G25" s="277">
        <v>93.603999999999999</v>
      </c>
      <c r="H25" s="315">
        <v>5.88842169362895</v>
      </c>
      <c r="I25" s="182">
        <v>385.06299999999999</v>
      </c>
      <c r="J25" s="277">
        <v>354.90899999999999</v>
      </c>
      <c r="K25" s="297">
        <v>5.5962663490325983</v>
      </c>
    </row>
    <row r="26" spans="2:23" x14ac:dyDescent="0.2">
      <c r="B26" s="229" t="s">
        <v>85</v>
      </c>
      <c r="C26" s="182">
        <v>437</v>
      </c>
      <c r="D26" s="277">
        <v>147</v>
      </c>
      <c r="E26" s="315">
        <v>0.17555592710249121</v>
      </c>
      <c r="F26" s="284">
        <v>1.6220000000000001</v>
      </c>
      <c r="G26" s="277">
        <v>1.109</v>
      </c>
      <c r="H26" s="315">
        <v>6.9764749991821987E-2</v>
      </c>
      <c r="I26" s="182">
        <v>5.992</v>
      </c>
      <c r="J26" s="277">
        <v>5.8460000000000001</v>
      </c>
      <c r="K26" s="297">
        <v>9.218073668586757E-2</v>
      </c>
    </row>
    <row r="27" spans="2:23" x14ac:dyDescent="0.2">
      <c r="B27" s="229" t="s">
        <v>86</v>
      </c>
      <c r="C27" s="182">
        <v>181</v>
      </c>
      <c r="D27" s="277">
        <v>182</v>
      </c>
      <c r="E27" s="315">
        <v>0.21735495736498914</v>
      </c>
      <c r="F27" s="284">
        <v>0.98299999999999998</v>
      </c>
      <c r="G27" s="277">
        <v>0.71899999999999997</v>
      </c>
      <c r="H27" s="315">
        <v>4.5230708065031565E-2</v>
      </c>
      <c r="I27" s="182">
        <v>10.653</v>
      </c>
      <c r="J27" s="277">
        <v>10.295999999999999</v>
      </c>
      <c r="K27" s="297">
        <v>0.16234910450182902</v>
      </c>
    </row>
    <row r="28" spans="2:23" x14ac:dyDescent="0.2">
      <c r="B28" s="229" t="s">
        <v>87</v>
      </c>
      <c r="C28" s="182">
        <v>3242</v>
      </c>
      <c r="D28" s="277">
        <v>3093</v>
      </c>
      <c r="E28" s="315">
        <v>3.6938400171973154</v>
      </c>
      <c r="F28" s="284">
        <v>16.265000000000001</v>
      </c>
      <c r="G28" s="277">
        <v>16.187999999999999</v>
      </c>
      <c r="H28" s="315">
        <v>1.0183514633612394</v>
      </c>
      <c r="I28" s="182">
        <v>169.99199999999999</v>
      </c>
      <c r="J28" s="277">
        <v>169.21700000000001</v>
      </c>
      <c r="K28" s="297">
        <v>2.6682428531940561</v>
      </c>
    </row>
    <row r="29" spans="2:23" x14ac:dyDescent="0.2">
      <c r="B29" s="67" t="s">
        <v>88</v>
      </c>
      <c r="C29" s="183">
        <v>1471</v>
      </c>
      <c r="D29" s="278">
        <v>1277</v>
      </c>
      <c r="E29" s="316">
        <v>1.5250674755774236</v>
      </c>
      <c r="F29" s="285">
        <v>41.706000000000003</v>
      </c>
      <c r="G29" s="278">
        <v>28.86</v>
      </c>
      <c r="H29" s="316">
        <v>1.8155191025824908</v>
      </c>
      <c r="I29" s="183">
        <v>207.892</v>
      </c>
      <c r="J29" s="278">
        <v>161.36199999999999</v>
      </c>
      <c r="K29" s="298">
        <v>2.5443838578694771</v>
      </c>
    </row>
    <row r="30" spans="2:23" x14ac:dyDescent="0.2">
      <c r="B30" s="68" t="s">
        <v>89</v>
      </c>
      <c r="C30" s="184">
        <v>6628</v>
      </c>
      <c r="D30" s="279">
        <v>6238</v>
      </c>
      <c r="E30" s="317">
        <v>7.4497814507846272</v>
      </c>
      <c r="F30" s="286">
        <v>207.99100000000001</v>
      </c>
      <c r="G30" s="279">
        <v>186.08600000000001</v>
      </c>
      <c r="H30" s="317">
        <v>11.70626083586852</v>
      </c>
      <c r="I30" s="184">
        <v>842.43</v>
      </c>
      <c r="J30" s="279">
        <v>769.91499999999996</v>
      </c>
      <c r="K30" s="299">
        <v>12.140152563376621</v>
      </c>
    </row>
    <row r="31" spans="2:23" x14ac:dyDescent="0.2">
      <c r="B31" s="69" t="s">
        <v>90</v>
      </c>
      <c r="C31" s="185">
        <v>1529</v>
      </c>
      <c r="D31" s="312">
        <v>1647</v>
      </c>
      <c r="E31" s="290" t="s">
        <v>99</v>
      </c>
      <c r="F31" s="287">
        <v>159.62700000000001</v>
      </c>
      <c r="G31" s="312">
        <v>151.18799999999999</v>
      </c>
      <c r="H31" s="290" t="s">
        <v>99</v>
      </c>
      <c r="I31" s="185">
        <v>471.19900000000001</v>
      </c>
      <c r="J31" s="312">
        <v>453.95400000000001</v>
      </c>
      <c r="K31" s="185" t="s">
        <v>99</v>
      </c>
    </row>
    <row r="32" spans="2:23" x14ac:dyDescent="0.2">
      <c r="B32" s="70" t="s">
        <v>91</v>
      </c>
      <c r="C32" s="186">
        <v>6785</v>
      </c>
      <c r="D32" s="280">
        <v>5946</v>
      </c>
      <c r="E32" s="267" t="s">
        <v>99</v>
      </c>
      <c r="F32" s="288">
        <v>363.14699999999999</v>
      </c>
      <c r="G32" s="280">
        <v>390.67700000000002</v>
      </c>
      <c r="H32" s="267" t="s">
        <v>99</v>
      </c>
      <c r="I32" s="186">
        <v>1240.1659999999999</v>
      </c>
      <c r="J32" s="280">
        <v>1272.837</v>
      </c>
      <c r="K32" s="186" t="s">
        <v>99</v>
      </c>
    </row>
    <row r="33" spans="2:12" ht="23.25" customHeight="1" x14ac:dyDescent="0.2">
      <c r="B33" s="518" t="s">
        <v>248</v>
      </c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x14ac:dyDescent="0.2">
      <c r="B34" s="488" t="s">
        <v>237</v>
      </c>
      <c r="C34" s="488"/>
      <c r="D34" s="488"/>
      <c r="E34" s="488"/>
      <c r="F34" s="488"/>
      <c r="G34" s="488"/>
      <c r="H34" s="488"/>
      <c r="I34" s="488"/>
      <c r="J34" s="488"/>
      <c r="K34" s="488"/>
    </row>
    <row r="37" spans="2:12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2" x14ac:dyDescent="0.2">
      <c r="B38" s="72"/>
      <c r="C38" s="71"/>
      <c r="D38" s="71"/>
      <c r="E38" s="71"/>
      <c r="F38" s="436"/>
      <c r="G38" s="96"/>
      <c r="H38" s="96"/>
      <c r="I38" s="96"/>
      <c r="J38" s="96"/>
      <c r="K38" s="96"/>
      <c r="L38" s="96"/>
    </row>
    <row r="39" spans="2:12" x14ac:dyDescent="0.2">
      <c r="B39" s="36"/>
      <c r="C39" s="185"/>
      <c r="D39" s="185"/>
      <c r="E39" s="185"/>
      <c r="F39" s="185"/>
      <c r="G39" s="437"/>
      <c r="H39" s="185"/>
      <c r="I39" s="185"/>
      <c r="J39" s="437"/>
      <c r="K39" s="185"/>
      <c r="L39" s="96"/>
    </row>
    <row r="40" spans="2:12" x14ac:dyDescent="0.2">
      <c r="B40" s="211"/>
      <c r="C40" s="185"/>
      <c r="D40" s="185"/>
      <c r="E40" s="185"/>
      <c r="F40" s="185"/>
      <c r="G40" s="185"/>
      <c r="H40" s="185"/>
      <c r="I40" s="185"/>
      <c r="J40" s="185"/>
      <c r="K40" s="185"/>
      <c r="L40" s="96"/>
    </row>
    <row r="41" spans="2:12" x14ac:dyDescent="0.2">
      <c r="L41" s="96"/>
    </row>
    <row r="42" spans="2:12" x14ac:dyDescent="0.2">
      <c r="L42" s="96"/>
    </row>
    <row r="43" spans="2:12" x14ac:dyDescent="0.2">
      <c r="L43" s="96"/>
    </row>
  </sheetData>
  <mergeCells count="18">
    <mergeCell ref="B2:K2"/>
    <mergeCell ref="I3:K3"/>
    <mergeCell ref="I4:J5"/>
    <mergeCell ref="B34:K34"/>
    <mergeCell ref="B33:K33"/>
    <mergeCell ref="C3:E3"/>
    <mergeCell ref="F3:H3"/>
    <mergeCell ref="C4:D5"/>
    <mergeCell ref="F4:G5"/>
    <mergeCell ref="N11:N14"/>
    <mergeCell ref="O11:Q11"/>
    <mergeCell ref="R11:T11"/>
    <mergeCell ref="U11:W11"/>
    <mergeCell ref="O12:P12"/>
    <mergeCell ref="R12:S14"/>
    <mergeCell ref="U12:V14"/>
    <mergeCell ref="O13:P13"/>
    <mergeCell ref="O14:P1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29" sqref="Q29"/>
    </sheetView>
  </sheetViews>
  <sheetFormatPr defaultColWidth="9" defaultRowHeight="12" x14ac:dyDescent="0.2"/>
  <cols>
    <col min="1" max="16384" width="9" style="10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46"/>
  <sheetViews>
    <sheetView showGridLines="0" zoomScaleNormal="100" workbookViewId="0">
      <selection activeCell="Q29" sqref="Q29"/>
    </sheetView>
  </sheetViews>
  <sheetFormatPr defaultColWidth="9" defaultRowHeight="12" x14ac:dyDescent="0.2"/>
  <cols>
    <col min="1" max="1" width="7.875" style="13" customWidth="1"/>
    <col min="2" max="2" width="15.125" style="13" customWidth="1"/>
    <col min="3" max="5" width="7.25" style="14" customWidth="1"/>
    <col min="6" max="7" width="7.25" style="15" customWidth="1"/>
    <col min="8" max="8" width="3.125" style="15" customWidth="1"/>
    <col min="9" max="9" width="7.25" style="15" customWidth="1"/>
    <col min="10" max="10" width="3.125" style="13" customWidth="1"/>
    <col min="11" max="11" width="9.25" style="13" customWidth="1"/>
    <col min="12" max="12" width="9.625" style="13" bestFit="1" customWidth="1"/>
    <col min="13" max="13" width="9.125" style="13" bestFit="1" customWidth="1"/>
    <col min="14" max="16384" width="9" style="13"/>
  </cols>
  <sheetData>
    <row r="2" spans="2:21" x14ac:dyDescent="0.2">
      <c r="B2" s="236" t="s">
        <v>118</v>
      </c>
    </row>
    <row r="3" spans="2:21" s="76" customFormat="1" x14ac:dyDescent="0.2">
      <c r="B3" s="78" t="s">
        <v>2</v>
      </c>
      <c r="H3" s="79"/>
      <c r="J3" s="77"/>
    </row>
    <row r="4" spans="2:21" s="29" customFormat="1" x14ac:dyDescent="0.2">
      <c r="B4" s="26"/>
      <c r="C4" s="111">
        <f>(6008-C6)/C6*100</f>
        <v>-23.850376047578887</v>
      </c>
      <c r="D4" s="111">
        <f>+(D6-C6)/C6*100</f>
        <v>-14.163755274394415</v>
      </c>
      <c r="E4" s="111">
        <f>+(E6-D6)/D6*100</f>
        <v>-7.3586180078992394</v>
      </c>
      <c r="F4" s="111">
        <f>+(F6-E6)/E6*100</f>
        <v>-3.0587711953620667</v>
      </c>
      <c r="G4" s="111">
        <f>+(G6-F6)/F6*100</f>
        <v>-7.1851364682670171</v>
      </c>
      <c r="H4" s="111"/>
      <c r="I4" s="111">
        <f>+(6008-G6)/G6*100</f>
        <v>6.430469441984056</v>
      </c>
    </row>
    <row r="5" spans="2:21" s="9" customFormat="1" x14ac:dyDescent="0.2">
      <c r="B5" s="60"/>
      <c r="C5" s="123">
        <v>2000</v>
      </c>
      <c r="D5" s="123">
        <v>2005</v>
      </c>
      <c r="E5" s="123">
        <v>2010</v>
      </c>
      <c r="F5" s="123">
        <v>2011</v>
      </c>
      <c r="G5" s="123">
        <v>2012</v>
      </c>
      <c r="H5" s="339"/>
      <c r="I5" s="123">
        <v>2013</v>
      </c>
      <c r="J5" s="339"/>
      <c r="M5" s="9" t="s">
        <v>112</v>
      </c>
      <c r="N5" s="31" t="s">
        <v>111</v>
      </c>
      <c r="R5" s="31"/>
    </row>
    <row r="6" spans="2:21" s="11" customFormat="1" x14ac:dyDescent="0.2">
      <c r="B6" s="61" t="s">
        <v>124</v>
      </c>
      <c r="C6" s="124">
        <v>7889.7303599999996</v>
      </c>
      <c r="D6" s="124">
        <v>6772.2482600000021</v>
      </c>
      <c r="E6" s="124">
        <v>6273.904379999999</v>
      </c>
      <c r="F6" s="124">
        <v>6082</v>
      </c>
      <c r="G6" s="124">
        <v>5645</v>
      </c>
      <c r="H6" s="240"/>
      <c r="I6" s="178">
        <v>6012</v>
      </c>
      <c r="J6" s="240" t="s">
        <v>136</v>
      </c>
      <c r="L6" s="110" t="s">
        <v>110</v>
      </c>
      <c r="M6" s="32">
        <f t="shared" ref="M6:M36" si="0">+(L6-D6)/D6*100</f>
        <v>-11.285000647628381</v>
      </c>
      <c r="N6" s="116">
        <f t="shared" ref="N6:N36" si="1">+(L6-G6)/G6*100</f>
        <v>6.430469441984056</v>
      </c>
      <c r="O6" s="112">
        <f t="shared" ref="O6:O34" si="2">+L6/$L$6*100</f>
        <v>100</v>
      </c>
      <c r="P6" s="117">
        <f>1-G6/C6</f>
        <v>0.28451293739777439</v>
      </c>
      <c r="Q6" s="34"/>
      <c r="R6" s="34"/>
      <c r="S6" s="34"/>
      <c r="T6" s="34"/>
      <c r="U6" s="34"/>
    </row>
    <row r="7" spans="2:21" s="10" customFormat="1" x14ac:dyDescent="0.2">
      <c r="B7" s="74" t="s">
        <v>66</v>
      </c>
      <c r="C7" s="125">
        <v>31.2913</v>
      </c>
      <c r="D7" s="131">
        <v>24.091999999999999</v>
      </c>
      <c r="E7" s="131">
        <v>23</v>
      </c>
      <c r="F7" s="125">
        <v>22</v>
      </c>
      <c r="G7" s="125">
        <v>24</v>
      </c>
      <c r="H7" s="241"/>
      <c r="I7" s="125">
        <v>25</v>
      </c>
      <c r="J7" s="241"/>
      <c r="L7" s="45">
        <v>25</v>
      </c>
      <c r="M7" s="32">
        <f t="shared" si="0"/>
        <v>3.7688859372405834</v>
      </c>
      <c r="N7" s="32">
        <f t="shared" si="1"/>
        <v>4.1666666666666661</v>
      </c>
      <c r="O7" s="112">
        <f t="shared" si="2"/>
        <v>0.41611185086551267</v>
      </c>
      <c r="P7" s="33"/>
      <c r="Q7" s="34"/>
      <c r="R7" s="34"/>
      <c r="S7" s="34"/>
      <c r="T7" s="34"/>
      <c r="U7" s="34"/>
    </row>
    <row r="8" spans="2:21" s="10" customFormat="1" x14ac:dyDescent="0.2">
      <c r="B8" s="229" t="s">
        <v>67</v>
      </c>
      <c r="C8" s="126">
        <v>10.13702</v>
      </c>
      <c r="D8" s="126">
        <v>6.4084000000000003</v>
      </c>
      <c r="E8" s="126">
        <v>18</v>
      </c>
      <c r="F8" s="126">
        <v>16</v>
      </c>
      <c r="G8" s="126">
        <v>15</v>
      </c>
      <c r="H8" s="242"/>
      <c r="I8" s="126">
        <v>21</v>
      </c>
      <c r="J8" s="242"/>
      <c r="L8" s="6">
        <v>21</v>
      </c>
      <c r="M8" s="32">
        <f t="shared" si="0"/>
        <v>227.69490044316831</v>
      </c>
      <c r="N8" s="32">
        <f t="shared" si="1"/>
        <v>40</v>
      </c>
      <c r="O8" s="112">
        <f t="shared" si="2"/>
        <v>0.34953395472703064</v>
      </c>
      <c r="P8" s="33"/>
      <c r="Q8" s="34"/>
      <c r="R8" s="34"/>
      <c r="S8" s="34"/>
      <c r="T8" s="34"/>
      <c r="U8" s="34"/>
    </row>
    <row r="9" spans="2:21" s="10" customFormat="1" x14ac:dyDescent="0.2">
      <c r="B9" s="229" t="s">
        <v>125</v>
      </c>
      <c r="C9" s="126">
        <v>19</v>
      </c>
      <c r="D9" s="126">
        <v>20</v>
      </c>
      <c r="E9" s="126">
        <v>20</v>
      </c>
      <c r="F9" s="126">
        <v>21</v>
      </c>
      <c r="G9" s="126">
        <v>21</v>
      </c>
      <c r="H9" s="242" t="s">
        <v>136</v>
      </c>
      <c r="I9" s="126">
        <v>19</v>
      </c>
      <c r="J9" s="242"/>
      <c r="L9" s="6">
        <v>19</v>
      </c>
      <c r="M9" s="32">
        <f t="shared" si="0"/>
        <v>-5</v>
      </c>
      <c r="N9" s="32">
        <f t="shared" si="1"/>
        <v>-9.5238095238095237</v>
      </c>
      <c r="O9" s="112">
        <f t="shared" si="2"/>
        <v>0.3162450066577896</v>
      </c>
      <c r="P9" s="33"/>
      <c r="Q9" s="34"/>
      <c r="R9" s="34"/>
      <c r="S9" s="34"/>
      <c r="T9" s="34"/>
      <c r="U9" s="34"/>
    </row>
    <row r="10" spans="2:21" s="10" customFormat="1" x14ac:dyDescent="0.2">
      <c r="B10" s="229" t="s">
        <v>68</v>
      </c>
      <c r="C10" s="126">
        <v>1577.8908899999999</v>
      </c>
      <c r="D10" s="126">
        <v>949.57299999999998</v>
      </c>
      <c r="E10" s="126">
        <v>860</v>
      </c>
      <c r="F10" s="126">
        <v>748</v>
      </c>
      <c r="G10" s="126">
        <v>537</v>
      </c>
      <c r="H10" s="242"/>
      <c r="I10" s="126">
        <v>700</v>
      </c>
      <c r="J10" s="242"/>
      <c r="L10" s="6">
        <v>700</v>
      </c>
      <c r="M10" s="32">
        <f t="shared" si="0"/>
        <v>-26.282655467246858</v>
      </c>
      <c r="N10" s="32">
        <f t="shared" si="1"/>
        <v>30.353817504655495</v>
      </c>
      <c r="O10" s="112">
        <f t="shared" si="2"/>
        <v>11.651131824234353</v>
      </c>
      <c r="P10" s="33"/>
      <c r="Q10" s="34"/>
      <c r="R10" s="34"/>
      <c r="S10" s="34"/>
      <c r="T10" s="34"/>
      <c r="U10" s="34"/>
    </row>
    <row r="11" spans="2:21" s="10" customFormat="1" x14ac:dyDescent="0.2">
      <c r="B11" s="229" t="s">
        <v>69</v>
      </c>
      <c r="C11" s="126">
        <v>248.82599999999999</v>
      </c>
      <c r="D11" s="126">
        <v>309.28300000000002</v>
      </c>
      <c r="E11" s="126">
        <v>256</v>
      </c>
      <c r="F11" s="126">
        <v>257</v>
      </c>
      <c r="G11" s="126">
        <v>232</v>
      </c>
      <c r="H11" s="242"/>
      <c r="I11" s="126">
        <v>244</v>
      </c>
      <c r="J11" s="242"/>
      <c r="L11" s="6">
        <v>244</v>
      </c>
      <c r="M11" s="32">
        <f t="shared" si="0"/>
        <v>-21.107852678614737</v>
      </c>
      <c r="N11" s="32">
        <f t="shared" si="1"/>
        <v>5.1724137931034484</v>
      </c>
      <c r="O11" s="112">
        <f t="shared" si="2"/>
        <v>4.0612516644474042</v>
      </c>
      <c r="P11" s="33"/>
      <c r="Q11" s="34"/>
      <c r="R11" s="34"/>
      <c r="S11" s="34"/>
      <c r="T11" s="34"/>
      <c r="U11" s="34"/>
    </row>
    <row r="12" spans="2:21" s="10" customFormat="1" x14ac:dyDescent="0.2">
      <c r="B12" s="229" t="s">
        <v>70</v>
      </c>
      <c r="C12" s="126">
        <v>109.96899999999999</v>
      </c>
      <c r="D12" s="126">
        <v>98.111100000000008</v>
      </c>
      <c r="E12" s="126">
        <v>93</v>
      </c>
      <c r="F12" s="126">
        <v>79</v>
      </c>
      <c r="G12" s="126">
        <v>65</v>
      </c>
      <c r="H12" s="242"/>
      <c r="I12" s="126">
        <v>68</v>
      </c>
      <c r="J12" s="242"/>
      <c r="L12" s="6">
        <v>68</v>
      </c>
      <c r="M12" s="32">
        <f t="shared" si="0"/>
        <v>-30.690818877782437</v>
      </c>
      <c r="N12" s="32">
        <f t="shared" si="1"/>
        <v>4.6153846153846159</v>
      </c>
      <c r="O12" s="112">
        <f t="shared" si="2"/>
        <v>1.1318242343541944</v>
      </c>
      <c r="P12" s="33"/>
      <c r="Q12" s="34"/>
      <c r="R12" s="34"/>
      <c r="S12" s="34"/>
      <c r="T12" s="34"/>
      <c r="U12" s="34"/>
    </row>
    <row r="13" spans="2:21" s="10" customFormat="1" x14ac:dyDescent="0.2">
      <c r="B13" s="229" t="s">
        <v>126</v>
      </c>
      <c r="C13" s="126">
        <v>328.10015000000004</v>
      </c>
      <c r="D13" s="126">
        <v>327.08909999999997</v>
      </c>
      <c r="E13" s="126">
        <v>365</v>
      </c>
      <c r="F13" s="126">
        <v>250</v>
      </c>
      <c r="G13" s="126">
        <v>312</v>
      </c>
      <c r="H13" s="242"/>
      <c r="I13" s="126">
        <v>280</v>
      </c>
      <c r="J13" s="242" t="s">
        <v>136</v>
      </c>
      <c r="L13" s="6">
        <v>280</v>
      </c>
      <c r="M13" s="32">
        <f t="shared" si="0"/>
        <v>-14.396413698897328</v>
      </c>
      <c r="N13" s="32">
        <f t="shared" si="1"/>
        <v>-10.256410256410255</v>
      </c>
      <c r="O13" s="112">
        <f t="shared" si="2"/>
        <v>4.6604527296937421</v>
      </c>
      <c r="P13" s="33"/>
      <c r="Q13" s="34"/>
      <c r="R13" s="34"/>
      <c r="S13" s="34"/>
      <c r="T13" s="34"/>
      <c r="U13" s="34"/>
    </row>
    <row r="14" spans="2:21" s="10" customFormat="1" x14ac:dyDescent="0.2">
      <c r="B14" s="229" t="s">
        <v>72</v>
      </c>
      <c r="C14" s="126">
        <v>190.91070999999999</v>
      </c>
      <c r="D14" s="126">
        <v>196.61304999999999</v>
      </c>
      <c r="E14" s="126">
        <v>191</v>
      </c>
      <c r="F14" s="126">
        <v>174</v>
      </c>
      <c r="G14" s="126">
        <v>171</v>
      </c>
      <c r="H14" s="242"/>
      <c r="I14" s="126">
        <v>178</v>
      </c>
      <c r="J14" s="242"/>
      <c r="L14" s="6">
        <v>178</v>
      </c>
      <c r="M14" s="32">
        <f t="shared" si="0"/>
        <v>-9.4668436301659469</v>
      </c>
      <c r="N14" s="32">
        <f t="shared" si="1"/>
        <v>4.0935672514619883</v>
      </c>
      <c r="O14" s="112">
        <f t="shared" si="2"/>
        <v>2.9627163781624501</v>
      </c>
      <c r="P14" s="33"/>
      <c r="Q14" s="34"/>
      <c r="R14" s="34"/>
      <c r="S14" s="34"/>
      <c r="T14" s="34"/>
      <c r="U14" s="34"/>
    </row>
    <row r="15" spans="2:21" s="10" customFormat="1" x14ac:dyDescent="0.2">
      <c r="B15" s="229" t="s">
        <v>73</v>
      </c>
      <c r="C15" s="126">
        <v>1295.73513</v>
      </c>
      <c r="D15" s="126">
        <v>937.77805000000001</v>
      </c>
      <c r="E15" s="126">
        <v>996</v>
      </c>
      <c r="F15" s="126">
        <v>1073</v>
      </c>
      <c r="G15" s="126">
        <v>1025</v>
      </c>
      <c r="H15" s="242"/>
      <c r="I15" s="126">
        <v>1130</v>
      </c>
      <c r="J15" s="242"/>
      <c r="L15" s="6">
        <v>1130</v>
      </c>
      <c r="M15" s="116">
        <f t="shared" si="0"/>
        <v>20.497595353186181</v>
      </c>
      <c r="N15" s="32">
        <f t="shared" si="1"/>
        <v>10.24390243902439</v>
      </c>
      <c r="O15" s="112">
        <f t="shared" si="2"/>
        <v>18.808255659121173</v>
      </c>
      <c r="P15" s="33"/>
      <c r="Q15" s="34"/>
      <c r="R15" s="34"/>
      <c r="S15" s="34"/>
      <c r="T15" s="34"/>
      <c r="U15" s="34"/>
    </row>
    <row r="16" spans="2:21" s="35" customFormat="1" x14ac:dyDescent="0.2">
      <c r="B16" s="65" t="s">
        <v>74</v>
      </c>
      <c r="C16" s="126">
        <v>958.94200999999998</v>
      </c>
      <c r="D16" s="126">
        <v>830.64350000000002</v>
      </c>
      <c r="E16" s="126">
        <v>643</v>
      </c>
      <c r="F16" s="126">
        <v>681</v>
      </c>
      <c r="G16" s="126">
        <v>666</v>
      </c>
      <c r="H16" s="242" t="s">
        <v>136</v>
      </c>
      <c r="I16" s="177">
        <v>729</v>
      </c>
      <c r="J16" s="242" t="s">
        <v>136</v>
      </c>
      <c r="L16" s="6">
        <v>725</v>
      </c>
      <c r="M16" s="32">
        <f t="shared" si="0"/>
        <v>-12.718272038485825</v>
      </c>
      <c r="N16" s="32">
        <f t="shared" si="1"/>
        <v>8.8588588588588593</v>
      </c>
      <c r="O16" s="112">
        <f t="shared" si="2"/>
        <v>12.067243675099867</v>
      </c>
      <c r="P16" s="33"/>
      <c r="Q16" s="34"/>
      <c r="R16" s="34"/>
      <c r="S16" s="34"/>
      <c r="T16" s="34"/>
      <c r="U16" s="34"/>
    </row>
    <row r="17" spans="2:21" s="10" customFormat="1" x14ac:dyDescent="0.2">
      <c r="B17" s="229" t="s">
        <v>75</v>
      </c>
      <c r="C17" s="126">
        <v>28.051200000000001</v>
      </c>
      <c r="D17" s="126">
        <v>45.6496</v>
      </c>
      <c r="E17" s="126">
        <v>68</v>
      </c>
      <c r="F17" s="126">
        <v>88</v>
      </c>
      <c r="G17" s="126">
        <v>78</v>
      </c>
      <c r="H17" s="242"/>
      <c r="I17" s="126">
        <v>89</v>
      </c>
      <c r="J17" s="242"/>
      <c r="L17" s="6">
        <v>89</v>
      </c>
      <c r="M17" s="32">
        <f t="shared" si="0"/>
        <v>94.963373173039855</v>
      </c>
      <c r="N17" s="32">
        <f t="shared" si="1"/>
        <v>14.102564102564102</v>
      </c>
      <c r="O17" s="112">
        <f t="shared" si="2"/>
        <v>1.4813581890812251</v>
      </c>
      <c r="P17" s="33"/>
      <c r="Q17" s="34"/>
      <c r="R17" s="34"/>
      <c r="S17" s="34"/>
      <c r="T17" s="34"/>
      <c r="U17" s="34"/>
    </row>
    <row r="18" spans="2:21" s="10" customFormat="1" x14ac:dyDescent="0.2">
      <c r="B18" s="229" t="s">
        <v>76</v>
      </c>
      <c r="C18" s="126">
        <v>514.58989999999994</v>
      </c>
      <c r="D18" s="126">
        <v>475.07602000000003</v>
      </c>
      <c r="E18" s="126">
        <v>384</v>
      </c>
      <c r="F18" s="126">
        <v>377</v>
      </c>
      <c r="G18" s="126" t="s">
        <v>97</v>
      </c>
      <c r="H18" s="242"/>
      <c r="I18" s="126" t="s">
        <v>98</v>
      </c>
      <c r="J18" s="242"/>
      <c r="L18" s="5" t="s">
        <v>98</v>
      </c>
      <c r="M18" s="32">
        <f t="shared" si="0"/>
        <v>-33.905314774675432</v>
      </c>
      <c r="N18" s="32">
        <f t="shared" si="1"/>
        <v>-5.7057057057057055</v>
      </c>
      <c r="O18" s="112">
        <f t="shared" si="2"/>
        <v>5.2263648468708386</v>
      </c>
      <c r="P18" s="33"/>
      <c r="Q18" s="34"/>
      <c r="R18" s="34"/>
      <c r="S18" s="34"/>
      <c r="T18" s="34"/>
      <c r="U18" s="34"/>
    </row>
    <row r="19" spans="2:21" s="10" customFormat="1" x14ac:dyDescent="0.2">
      <c r="B19" s="229" t="s">
        <v>77</v>
      </c>
      <c r="C19" s="126">
        <v>4.5049999999999999</v>
      </c>
      <c r="D19" s="126">
        <v>3.8494999999999999</v>
      </c>
      <c r="E19" s="126">
        <v>5</v>
      </c>
      <c r="F19" s="126">
        <v>6</v>
      </c>
      <c r="G19" s="126">
        <v>5</v>
      </c>
      <c r="H19" s="242"/>
      <c r="I19" s="126">
        <v>6</v>
      </c>
      <c r="J19" s="242"/>
      <c r="L19" s="6">
        <v>6</v>
      </c>
      <c r="M19" s="32">
        <f t="shared" si="0"/>
        <v>55.864397973762827</v>
      </c>
      <c r="N19" s="32">
        <f t="shared" si="1"/>
        <v>20</v>
      </c>
      <c r="O19" s="112">
        <f t="shared" si="2"/>
        <v>9.9866844207723043E-2</v>
      </c>
      <c r="P19" s="33"/>
      <c r="Q19" s="34"/>
      <c r="R19" s="34"/>
      <c r="S19" s="34"/>
      <c r="T19" s="34"/>
      <c r="U19" s="34"/>
    </row>
    <row r="20" spans="2:21" s="10" customFormat="1" x14ac:dyDescent="0.2">
      <c r="B20" s="229" t="s">
        <v>78</v>
      </c>
      <c r="C20" s="126">
        <v>135.791</v>
      </c>
      <c r="D20" s="126">
        <v>151.262</v>
      </c>
      <c r="E20" s="126">
        <v>165</v>
      </c>
      <c r="F20" s="126">
        <v>157</v>
      </c>
      <c r="G20" s="126">
        <v>91</v>
      </c>
      <c r="H20" s="242"/>
      <c r="I20" s="126">
        <v>117</v>
      </c>
      <c r="J20" s="242"/>
      <c r="L20" s="6">
        <v>117</v>
      </c>
      <c r="M20" s="32">
        <f t="shared" si="0"/>
        <v>-22.650764897991564</v>
      </c>
      <c r="N20" s="32">
        <f t="shared" si="1"/>
        <v>28.571428571428569</v>
      </c>
      <c r="O20" s="112">
        <f t="shared" si="2"/>
        <v>1.9474034620505991</v>
      </c>
      <c r="P20" s="33"/>
      <c r="Q20" s="34"/>
      <c r="R20" s="34"/>
      <c r="S20" s="34"/>
      <c r="T20" s="34"/>
      <c r="U20" s="34"/>
    </row>
    <row r="21" spans="2:21" s="10" customFormat="1" x14ac:dyDescent="0.2">
      <c r="B21" s="66" t="s">
        <v>79</v>
      </c>
      <c r="C21" s="126">
        <v>79.076999999999998</v>
      </c>
      <c r="D21" s="126">
        <v>140.166</v>
      </c>
      <c r="E21" s="126">
        <v>141</v>
      </c>
      <c r="F21" s="126">
        <v>139</v>
      </c>
      <c r="G21" s="126">
        <v>73</v>
      </c>
      <c r="H21" s="242"/>
      <c r="I21" s="126">
        <v>79</v>
      </c>
      <c r="J21" s="242"/>
      <c r="L21" s="6">
        <v>79</v>
      </c>
      <c r="M21" s="32">
        <f t="shared" si="0"/>
        <v>-43.638257494684872</v>
      </c>
      <c r="N21" s="32">
        <f t="shared" si="1"/>
        <v>8.2191780821917799</v>
      </c>
      <c r="O21" s="112">
        <f t="shared" si="2"/>
        <v>1.31491344873502</v>
      </c>
      <c r="P21" s="33"/>
      <c r="Q21" s="34"/>
      <c r="R21" s="34"/>
      <c r="S21" s="34"/>
      <c r="T21" s="34"/>
      <c r="U21" s="34"/>
    </row>
    <row r="22" spans="2:21" s="37" customFormat="1" x14ac:dyDescent="0.2">
      <c r="B22" s="229" t="s">
        <v>119</v>
      </c>
      <c r="C22" s="126">
        <v>0</v>
      </c>
      <c r="D22" s="126">
        <v>0</v>
      </c>
      <c r="E22" s="126">
        <v>0</v>
      </c>
      <c r="F22" s="126">
        <v>0</v>
      </c>
      <c r="G22" s="126" t="s">
        <v>56</v>
      </c>
      <c r="H22" s="242"/>
      <c r="I22" s="126" t="s">
        <v>56</v>
      </c>
      <c r="J22" s="242"/>
      <c r="L22" s="5" t="s">
        <v>56</v>
      </c>
      <c r="M22" s="32" t="e">
        <f t="shared" si="0"/>
        <v>#DIV/0!</v>
      </c>
      <c r="N22" s="32" t="e">
        <f t="shared" si="1"/>
        <v>#DIV/0!</v>
      </c>
      <c r="O22" s="112">
        <f t="shared" si="2"/>
        <v>0</v>
      </c>
      <c r="P22" s="33"/>
      <c r="Q22" s="34"/>
      <c r="R22" s="34"/>
      <c r="S22" s="34"/>
      <c r="T22" s="34"/>
      <c r="U22" s="34"/>
    </row>
    <row r="23" spans="2:21" s="10" customFormat="1" x14ac:dyDescent="0.2">
      <c r="B23" s="229" t="s">
        <v>120</v>
      </c>
      <c r="C23" s="126">
        <v>13</v>
      </c>
      <c r="D23" s="126">
        <v>14</v>
      </c>
      <c r="E23" s="126">
        <v>14</v>
      </c>
      <c r="F23" s="126">
        <v>16</v>
      </c>
      <c r="G23" s="126">
        <v>15</v>
      </c>
      <c r="H23" s="242"/>
      <c r="I23" s="126">
        <v>14</v>
      </c>
      <c r="J23" s="242"/>
      <c r="L23" s="6">
        <v>14</v>
      </c>
      <c r="M23" s="32">
        <f t="shared" si="0"/>
        <v>0</v>
      </c>
      <c r="N23" s="32">
        <f t="shared" si="1"/>
        <v>-6.666666666666667</v>
      </c>
      <c r="O23" s="112">
        <f t="shared" si="2"/>
        <v>0.2330226364846871</v>
      </c>
      <c r="P23" s="33"/>
      <c r="Q23" s="34"/>
      <c r="R23" s="34"/>
      <c r="S23" s="34"/>
      <c r="T23" s="34"/>
      <c r="U23" s="34"/>
    </row>
    <row r="24" spans="2:21" s="37" customFormat="1" x14ac:dyDescent="0.2">
      <c r="B24" s="229" t="s">
        <v>128</v>
      </c>
      <c r="C24" s="126">
        <v>3.0741100000000001</v>
      </c>
      <c r="D24" s="126">
        <v>6.3360099999999999</v>
      </c>
      <c r="E24" s="126">
        <v>9</v>
      </c>
      <c r="F24" s="126">
        <v>6</v>
      </c>
      <c r="G24" s="126">
        <v>9</v>
      </c>
      <c r="H24" s="242"/>
      <c r="I24" s="126">
        <v>11</v>
      </c>
      <c r="J24" s="242" t="s">
        <v>138</v>
      </c>
      <c r="L24" s="6">
        <v>11</v>
      </c>
      <c r="M24" s="32">
        <f t="shared" si="0"/>
        <v>73.6108371041081</v>
      </c>
      <c r="N24" s="32">
        <f t="shared" si="1"/>
        <v>22.222222222222221</v>
      </c>
      <c r="O24" s="112">
        <f t="shared" si="2"/>
        <v>0.18308921438082557</v>
      </c>
      <c r="P24" s="33"/>
      <c r="Q24" s="34"/>
      <c r="R24" s="34"/>
      <c r="S24" s="34"/>
      <c r="T24" s="34"/>
      <c r="U24" s="34"/>
    </row>
    <row r="25" spans="2:21" s="10" customFormat="1" x14ac:dyDescent="0.2">
      <c r="B25" s="229" t="s">
        <v>132</v>
      </c>
      <c r="C25" s="126">
        <v>568.524</v>
      </c>
      <c r="D25" s="126">
        <v>618.10799999999995</v>
      </c>
      <c r="E25" s="126">
        <v>443</v>
      </c>
      <c r="F25" s="126">
        <v>409</v>
      </c>
      <c r="G25" s="126">
        <v>391</v>
      </c>
      <c r="H25" s="242" t="s">
        <v>137</v>
      </c>
      <c r="I25" s="126">
        <v>371</v>
      </c>
      <c r="J25" s="242" t="s">
        <v>139</v>
      </c>
      <c r="L25" s="6">
        <v>371</v>
      </c>
      <c r="M25" s="32">
        <f t="shared" si="0"/>
        <v>-39.978126799847267</v>
      </c>
      <c r="N25" s="32">
        <f t="shared" si="1"/>
        <v>-5.1150895140664963</v>
      </c>
      <c r="O25" s="112">
        <f t="shared" si="2"/>
        <v>6.1750998668442074</v>
      </c>
      <c r="P25" s="33"/>
      <c r="Q25" s="34"/>
      <c r="R25" s="34"/>
      <c r="S25" s="34"/>
      <c r="T25" s="34"/>
      <c r="U25" s="34"/>
    </row>
    <row r="26" spans="2:21" s="10" customFormat="1" x14ac:dyDescent="0.2">
      <c r="B26" s="229" t="s">
        <v>82</v>
      </c>
      <c r="C26" s="126">
        <v>3</v>
      </c>
      <c r="D26" s="126">
        <v>2</v>
      </c>
      <c r="E26" s="126">
        <v>2</v>
      </c>
      <c r="F26" s="126">
        <v>3</v>
      </c>
      <c r="G26" s="126">
        <v>3</v>
      </c>
      <c r="H26" s="242"/>
      <c r="I26" s="126">
        <v>3</v>
      </c>
      <c r="J26" s="242"/>
      <c r="L26" s="6">
        <v>3</v>
      </c>
      <c r="M26" s="32">
        <f t="shared" si="0"/>
        <v>50</v>
      </c>
      <c r="N26" s="32">
        <f t="shared" si="1"/>
        <v>0</v>
      </c>
      <c r="O26" s="112">
        <f t="shared" si="2"/>
        <v>4.9933422103861522E-2</v>
      </c>
      <c r="P26" s="33"/>
      <c r="Q26" s="34"/>
      <c r="R26" s="34"/>
      <c r="S26" s="34"/>
      <c r="T26" s="34"/>
      <c r="U26" s="34"/>
    </row>
    <row r="27" spans="2:21" s="10" customFormat="1" x14ac:dyDescent="0.2">
      <c r="B27" s="229" t="s">
        <v>83</v>
      </c>
      <c r="C27" s="126">
        <v>181.87901000000002</v>
      </c>
      <c r="D27" s="126">
        <v>169.44310000000002</v>
      </c>
      <c r="E27" s="126">
        <v>167</v>
      </c>
      <c r="F27" s="126">
        <v>202</v>
      </c>
      <c r="G27" s="126">
        <v>213</v>
      </c>
      <c r="H27" s="242"/>
      <c r="I27" s="126" t="s">
        <v>1</v>
      </c>
      <c r="J27" s="242"/>
      <c r="L27" s="6" t="s">
        <v>1</v>
      </c>
      <c r="M27" s="32" t="e">
        <f t="shared" si="0"/>
        <v>#VALUE!</v>
      </c>
      <c r="N27" s="32" t="e">
        <f t="shared" si="1"/>
        <v>#VALUE!</v>
      </c>
      <c r="O27" s="112" t="e">
        <f t="shared" si="2"/>
        <v>#VALUE!</v>
      </c>
      <c r="P27" s="33"/>
      <c r="Q27" s="34"/>
      <c r="R27" s="34"/>
      <c r="S27" s="34"/>
      <c r="T27" s="34"/>
      <c r="U27" s="34"/>
    </row>
    <row r="28" spans="2:21" s="10" customFormat="1" x14ac:dyDescent="0.2">
      <c r="B28" s="229" t="s">
        <v>129</v>
      </c>
      <c r="C28" s="126">
        <v>197.15715</v>
      </c>
      <c r="D28" s="126">
        <v>225.92952</v>
      </c>
      <c r="E28" s="126">
        <v>231</v>
      </c>
      <c r="F28" s="126">
        <v>223</v>
      </c>
      <c r="G28" s="126">
        <v>206</v>
      </c>
      <c r="H28" s="242"/>
      <c r="I28" s="126">
        <v>203</v>
      </c>
      <c r="J28" s="242" t="s">
        <v>138</v>
      </c>
      <c r="L28" s="6">
        <v>203</v>
      </c>
      <c r="M28" s="32">
        <f t="shared" si="0"/>
        <v>-10.148970351461816</v>
      </c>
      <c r="N28" s="32">
        <f t="shared" si="1"/>
        <v>-1.4563106796116505</v>
      </c>
      <c r="O28" s="112">
        <f t="shared" si="2"/>
        <v>3.3788282290279628</v>
      </c>
      <c r="P28" s="33"/>
      <c r="Q28" s="34"/>
      <c r="R28" s="34"/>
      <c r="S28" s="34"/>
      <c r="T28" s="34"/>
      <c r="U28" s="34"/>
    </row>
    <row r="29" spans="2:21" s="10" customFormat="1" x14ac:dyDescent="0.2">
      <c r="B29" s="229" t="s">
        <v>85</v>
      </c>
      <c r="C29" s="126">
        <v>12.475999999999999</v>
      </c>
      <c r="D29" s="126">
        <v>9.0259999999999998</v>
      </c>
      <c r="E29" s="126">
        <v>9</v>
      </c>
      <c r="F29" s="126">
        <v>9</v>
      </c>
      <c r="G29" s="126">
        <v>11</v>
      </c>
      <c r="H29" s="242"/>
      <c r="I29" s="126">
        <v>12</v>
      </c>
      <c r="J29" s="242" t="s">
        <v>136</v>
      </c>
      <c r="L29" s="6">
        <v>12</v>
      </c>
      <c r="M29" s="32">
        <f t="shared" si="0"/>
        <v>32.949257699977849</v>
      </c>
      <c r="N29" s="32">
        <f t="shared" si="1"/>
        <v>9.0909090909090917</v>
      </c>
      <c r="O29" s="112">
        <f t="shared" si="2"/>
        <v>0.19973368841544609</v>
      </c>
      <c r="P29" s="33"/>
      <c r="Q29" s="34"/>
      <c r="R29" s="34"/>
      <c r="S29" s="34"/>
      <c r="T29" s="34"/>
      <c r="U29" s="34"/>
    </row>
    <row r="30" spans="2:21" s="10" customFormat="1" x14ac:dyDescent="0.2">
      <c r="B30" s="229" t="s">
        <v>86</v>
      </c>
      <c r="C30" s="126">
        <v>2.6300499999999998</v>
      </c>
      <c r="D30" s="126">
        <v>2.0250399999999997</v>
      </c>
      <c r="E30" s="126">
        <v>2</v>
      </c>
      <c r="F30" s="126">
        <v>2</v>
      </c>
      <c r="G30" s="126">
        <v>1</v>
      </c>
      <c r="H30" s="242"/>
      <c r="I30" s="126">
        <v>1</v>
      </c>
      <c r="J30" s="242"/>
      <c r="L30" s="6">
        <v>1</v>
      </c>
      <c r="M30" s="32">
        <f t="shared" si="0"/>
        <v>-50.618259392407062</v>
      </c>
      <c r="N30" s="32">
        <f t="shared" si="1"/>
        <v>0</v>
      </c>
      <c r="O30" s="112">
        <f t="shared" si="2"/>
        <v>1.6644474034620507E-2</v>
      </c>
      <c r="P30" s="33"/>
      <c r="Q30" s="34"/>
      <c r="R30" s="34"/>
      <c r="S30" s="34"/>
      <c r="T30" s="34"/>
      <c r="U30" s="34"/>
    </row>
    <row r="31" spans="2:21" s="37" customFormat="1" x14ac:dyDescent="0.2">
      <c r="B31" s="229" t="s">
        <v>121</v>
      </c>
      <c r="C31" s="126">
        <v>1</v>
      </c>
      <c r="D31" s="126">
        <v>1</v>
      </c>
      <c r="E31" s="126">
        <v>1</v>
      </c>
      <c r="F31" s="126">
        <v>1</v>
      </c>
      <c r="G31" s="126">
        <v>1</v>
      </c>
      <c r="H31" s="242"/>
      <c r="I31" s="126">
        <v>1</v>
      </c>
      <c r="J31" s="242"/>
      <c r="L31" s="6">
        <v>1</v>
      </c>
      <c r="M31" s="32">
        <f t="shared" si="0"/>
        <v>0</v>
      </c>
      <c r="N31" s="32">
        <f t="shared" si="1"/>
        <v>0</v>
      </c>
      <c r="O31" s="112">
        <f t="shared" si="2"/>
        <v>1.6644474034620507E-2</v>
      </c>
      <c r="P31" s="33"/>
      <c r="Q31" s="34"/>
      <c r="R31" s="34"/>
      <c r="S31" s="34"/>
      <c r="T31" s="38"/>
      <c r="U31" s="34"/>
    </row>
    <row r="32" spans="2:21" s="10" customFormat="1" x14ac:dyDescent="0.2">
      <c r="B32" s="229" t="s">
        <v>87</v>
      </c>
      <c r="C32" s="126">
        <v>136.64143000000001</v>
      </c>
      <c r="D32" s="126">
        <v>109.46717</v>
      </c>
      <c r="E32" s="126">
        <v>139</v>
      </c>
      <c r="F32" s="126">
        <v>136</v>
      </c>
      <c r="G32" s="126">
        <v>151</v>
      </c>
      <c r="H32" s="242"/>
      <c r="I32" s="126">
        <v>158</v>
      </c>
      <c r="J32" s="242"/>
      <c r="L32" s="6">
        <v>158</v>
      </c>
      <c r="M32" s="32">
        <f t="shared" si="0"/>
        <v>44.335511733791968</v>
      </c>
      <c r="N32" s="32">
        <f t="shared" si="1"/>
        <v>4.6357615894039732</v>
      </c>
      <c r="O32" s="112">
        <f t="shared" si="2"/>
        <v>2.6298268974700401</v>
      </c>
      <c r="P32" s="33"/>
      <c r="Q32" s="34"/>
      <c r="R32" s="34"/>
      <c r="S32" s="34"/>
      <c r="T32" s="34"/>
      <c r="U32" s="38"/>
    </row>
    <row r="33" spans="1:21" s="10" customFormat="1" x14ac:dyDescent="0.2">
      <c r="B33" s="67" t="s">
        <v>88</v>
      </c>
      <c r="C33" s="127">
        <v>342.08128000000005</v>
      </c>
      <c r="D33" s="127">
        <v>260.94299999999998</v>
      </c>
      <c r="E33" s="127">
        <v>222</v>
      </c>
      <c r="F33" s="127">
        <v>193</v>
      </c>
      <c r="G33" s="127">
        <v>164</v>
      </c>
      <c r="H33" s="243"/>
      <c r="I33" s="127">
        <v>190</v>
      </c>
      <c r="J33" s="243"/>
      <c r="L33" s="7">
        <v>190</v>
      </c>
      <c r="M33" s="32">
        <f t="shared" si="0"/>
        <v>-27.187163480147003</v>
      </c>
      <c r="N33" s="32">
        <f t="shared" si="1"/>
        <v>15.853658536585366</v>
      </c>
      <c r="O33" s="112">
        <f t="shared" si="2"/>
        <v>3.1624500665778958</v>
      </c>
      <c r="P33" s="33"/>
      <c r="Q33" s="34"/>
      <c r="R33" s="34"/>
      <c r="S33" s="34"/>
      <c r="T33" s="34"/>
      <c r="U33" s="34"/>
    </row>
    <row r="34" spans="1:21" s="37" customFormat="1" x14ac:dyDescent="0.2">
      <c r="B34" s="68" t="s">
        <v>89</v>
      </c>
      <c r="C34" s="128">
        <v>895.45101999999997</v>
      </c>
      <c r="D34" s="128">
        <v>838.37609999999995</v>
      </c>
      <c r="E34" s="128">
        <v>806</v>
      </c>
      <c r="F34" s="128">
        <v>794</v>
      </c>
      <c r="G34" s="128">
        <v>832</v>
      </c>
      <c r="H34" s="244"/>
      <c r="I34" s="128">
        <v>821</v>
      </c>
      <c r="J34" s="244"/>
      <c r="L34" s="8">
        <v>821</v>
      </c>
      <c r="M34" s="32">
        <f t="shared" si="0"/>
        <v>-2.0725900941116944</v>
      </c>
      <c r="N34" s="116">
        <f t="shared" si="1"/>
        <v>-1.3221153846153846</v>
      </c>
      <c r="O34" s="112">
        <f t="shared" si="2"/>
        <v>13.665113182423436</v>
      </c>
      <c r="P34" s="33"/>
      <c r="Q34" s="34"/>
      <c r="R34" s="34"/>
      <c r="S34" s="34"/>
      <c r="T34" s="38"/>
      <c r="U34" s="34"/>
    </row>
    <row r="35" spans="1:21" s="10" customFormat="1" x14ac:dyDescent="0.2">
      <c r="B35" s="69" t="s">
        <v>130</v>
      </c>
      <c r="C35" s="129">
        <v>2004</v>
      </c>
      <c r="D35" s="129">
        <v>1669</v>
      </c>
      <c r="E35" s="129">
        <v>1068</v>
      </c>
      <c r="F35" s="129">
        <v>1159</v>
      </c>
      <c r="G35" s="129">
        <v>1459</v>
      </c>
      <c r="H35" s="245"/>
      <c r="I35" s="129">
        <v>1391</v>
      </c>
      <c r="J35" s="245" t="s">
        <v>136</v>
      </c>
      <c r="L35" s="39">
        <v>1391</v>
      </c>
      <c r="M35" s="32">
        <f t="shared" si="0"/>
        <v>-16.65668064709407</v>
      </c>
      <c r="N35" s="32">
        <f t="shared" si="1"/>
        <v>-4.660726525017135</v>
      </c>
      <c r="O35" s="113">
        <f>0.0478589420654912*100</f>
        <v>4.7858942065491199</v>
      </c>
      <c r="P35" s="33"/>
      <c r="Q35" s="34"/>
      <c r="R35" s="34"/>
      <c r="S35" s="34"/>
      <c r="T35" s="34"/>
      <c r="U35" s="34"/>
    </row>
    <row r="36" spans="1:21" x14ac:dyDescent="0.2">
      <c r="B36" s="70" t="s">
        <v>91</v>
      </c>
      <c r="C36" s="130">
        <v>3190</v>
      </c>
      <c r="D36" s="130">
        <v>3053</v>
      </c>
      <c r="E36" s="130">
        <v>3582</v>
      </c>
      <c r="F36" s="130">
        <v>3323</v>
      </c>
      <c r="G36" s="130">
        <v>3368</v>
      </c>
      <c r="H36" s="246"/>
      <c r="I36" s="130">
        <v>3192</v>
      </c>
      <c r="J36" s="246"/>
      <c r="L36" s="40">
        <v>3192</v>
      </c>
      <c r="M36" s="32">
        <f t="shared" si="0"/>
        <v>4.5528987880773011</v>
      </c>
      <c r="N36" s="32">
        <f t="shared" si="1"/>
        <v>-5.225653206650831</v>
      </c>
      <c r="O36" s="113"/>
      <c r="P36" s="33"/>
      <c r="Q36" s="34"/>
      <c r="R36" s="34"/>
      <c r="S36" s="34"/>
      <c r="T36" s="34"/>
      <c r="U36" s="34"/>
    </row>
    <row r="37" spans="1:21" x14ac:dyDescent="0.2">
      <c r="B37" s="10"/>
      <c r="C37" s="17"/>
      <c r="D37" s="17"/>
      <c r="E37" s="17"/>
      <c r="F37" s="24"/>
      <c r="G37" s="118">
        <f>+(G34-F34)/F34</f>
        <v>4.7858942065491183E-2</v>
      </c>
      <c r="H37" s="118"/>
      <c r="I37" s="24"/>
      <c r="L37" s="114">
        <f>+L36+L35</f>
        <v>4583</v>
      </c>
      <c r="M37" s="115">
        <f>+L37/L6</f>
        <v>0.76281624500665779</v>
      </c>
      <c r="N37" s="10"/>
      <c r="O37" s="10"/>
      <c r="P37" s="10"/>
    </row>
    <row r="38" spans="1:21" x14ac:dyDescent="0.2">
      <c r="B38" s="96" t="s">
        <v>122</v>
      </c>
    </row>
    <row r="39" spans="1:21" x14ac:dyDescent="0.2">
      <c r="B39" s="96" t="s">
        <v>92</v>
      </c>
    </row>
    <row r="40" spans="1:21" x14ac:dyDescent="0.2">
      <c r="B40" s="96" t="s">
        <v>93</v>
      </c>
    </row>
    <row r="41" spans="1:21" x14ac:dyDescent="0.2">
      <c r="B41" s="97" t="s">
        <v>94</v>
      </c>
      <c r="C41" s="17"/>
      <c r="D41" s="17"/>
      <c r="E41" s="17"/>
      <c r="F41" s="24"/>
      <c r="G41" s="24"/>
      <c r="H41" s="24"/>
      <c r="I41" s="24"/>
      <c r="J41" s="10"/>
      <c r="K41" s="10"/>
      <c r="L41" s="10"/>
      <c r="M41" s="10"/>
      <c r="N41" s="10"/>
    </row>
    <row r="42" spans="1:21" x14ac:dyDescent="0.2">
      <c r="A42" s="41"/>
      <c r="B42" s="97" t="s">
        <v>123</v>
      </c>
      <c r="C42" s="42"/>
      <c r="D42" s="42"/>
      <c r="E42" s="42"/>
      <c r="F42" s="42"/>
      <c r="G42" s="42"/>
      <c r="H42" s="122"/>
      <c r="I42" s="42"/>
    </row>
    <row r="43" spans="1:21" x14ac:dyDescent="0.2">
      <c r="B43" s="98" t="s">
        <v>127</v>
      </c>
    </row>
    <row r="44" spans="1:21" x14ac:dyDescent="0.2">
      <c r="B44" s="98" t="s">
        <v>131</v>
      </c>
    </row>
    <row r="45" spans="1:21" x14ac:dyDescent="0.2">
      <c r="B45" s="98" t="s">
        <v>133</v>
      </c>
    </row>
    <row r="46" spans="1:21" x14ac:dyDescent="0.2">
      <c r="B46" s="97" t="s">
        <v>117</v>
      </c>
    </row>
  </sheetData>
  <conditionalFormatting sqref="M7:M34">
    <cfRule type="top10" dxfId="1" priority="2" bottom="1" rank="6"/>
  </conditionalFormatting>
  <conditionalFormatting sqref="L7:L34">
    <cfRule type="top10" dxfId="0" priority="1" rank="3"/>
  </conditionalFormatting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E54"/>
  <sheetViews>
    <sheetView showGridLines="0" zoomScaleNormal="100" workbookViewId="0">
      <selection activeCell="Q29" sqref="Q29"/>
    </sheetView>
  </sheetViews>
  <sheetFormatPr defaultColWidth="9" defaultRowHeight="12" x14ac:dyDescent="0.2"/>
  <cols>
    <col min="1" max="1" width="8.75" style="13" customWidth="1"/>
    <col min="2" max="2" width="15.125" style="13" customWidth="1"/>
    <col min="3" max="5" width="7.25" style="14" customWidth="1"/>
    <col min="6" max="7" width="7.25" style="15" customWidth="1"/>
    <col min="8" max="8" width="3.125" style="15" customWidth="1"/>
    <col min="9" max="9" width="7.25" style="15" customWidth="1"/>
    <col min="10" max="10" width="3.125" style="15" customWidth="1"/>
    <col min="11" max="19" width="9" style="13"/>
    <col min="20" max="20" width="18.875" style="13" customWidth="1"/>
    <col min="21" max="21" width="10.875" style="13" bestFit="1" customWidth="1"/>
    <col min="22" max="22" width="9.625" style="13" bestFit="1" customWidth="1"/>
    <col min="23" max="23" width="9" style="13"/>
    <col min="24" max="24" width="15.625" style="13" customWidth="1"/>
    <col min="25" max="25" width="11.25" style="13" bestFit="1" customWidth="1"/>
    <col min="26" max="26" width="12.75" style="13" customWidth="1"/>
    <col min="27" max="27" width="10.875" style="13" bestFit="1" customWidth="1"/>
    <col min="28" max="28" width="9" style="13"/>
    <col min="29" max="29" width="16.25" style="167" bestFit="1" customWidth="1"/>
    <col min="30" max="30" width="12.25" style="13" bestFit="1" customWidth="1"/>
    <col min="31" max="16384" width="9" style="13"/>
  </cols>
  <sheetData>
    <row r="2" spans="2:31" s="25" customFormat="1" x14ac:dyDescent="0.2">
      <c r="B2" s="237" t="s">
        <v>144</v>
      </c>
      <c r="C2" s="9"/>
      <c r="D2" s="9"/>
      <c r="E2" s="9"/>
      <c r="F2" s="24"/>
      <c r="G2" s="24"/>
      <c r="H2" s="15"/>
      <c r="I2" s="24"/>
      <c r="J2" s="24"/>
      <c r="S2" s="535" t="s">
        <v>217</v>
      </c>
      <c r="T2" s="536"/>
      <c r="U2" s="537"/>
      <c r="W2" s="535" t="s">
        <v>218</v>
      </c>
      <c r="X2" s="538"/>
      <c r="Y2" s="539"/>
      <c r="AB2" s="540"/>
      <c r="AC2" s="540"/>
      <c r="AD2" s="540"/>
      <c r="AE2" s="540"/>
    </row>
    <row r="3" spans="2:31" s="25" customFormat="1" x14ac:dyDescent="0.2">
      <c r="B3" s="26" t="s">
        <v>2</v>
      </c>
      <c r="C3" s="81"/>
      <c r="D3" s="81"/>
      <c r="E3" s="81"/>
      <c r="F3" s="24"/>
      <c r="G3" s="24"/>
      <c r="H3" s="79"/>
      <c r="J3" s="24"/>
      <c r="S3" s="25" t="s">
        <v>161</v>
      </c>
      <c r="U3" s="25" t="s">
        <v>162</v>
      </c>
      <c r="W3" s="25" t="s">
        <v>161</v>
      </c>
      <c r="Y3" s="25" t="s">
        <v>162</v>
      </c>
      <c r="AC3" s="165"/>
    </row>
    <row r="4" spans="2:31" s="29" customFormat="1" x14ac:dyDescent="0.2">
      <c r="C4" s="27"/>
      <c r="D4" s="27"/>
      <c r="E4" s="28"/>
      <c r="F4" s="24"/>
      <c r="G4" s="24"/>
      <c r="H4" s="111"/>
      <c r="J4" s="24"/>
      <c r="S4" s="160" t="s">
        <v>163</v>
      </c>
      <c r="T4" s="160" t="e">
        <v>#N/A</v>
      </c>
      <c r="U4" s="161">
        <v>1343995</v>
      </c>
      <c r="W4" s="11" t="s">
        <v>164</v>
      </c>
      <c r="X4" s="11" t="e">
        <v>#N/A</v>
      </c>
      <c r="Y4" s="161">
        <v>294605</v>
      </c>
      <c r="AB4" s="10"/>
      <c r="AC4" s="163"/>
      <c r="AD4" s="169"/>
    </row>
    <row r="5" spans="2:31" s="9" customFormat="1" x14ac:dyDescent="0.2">
      <c r="B5" s="30"/>
      <c r="C5" s="133">
        <v>2000</v>
      </c>
      <c r="D5" s="133">
        <v>2005</v>
      </c>
      <c r="E5" s="133">
        <v>2010</v>
      </c>
      <c r="F5" s="133">
        <v>2011</v>
      </c>
      <c r="G5" s="133">
        <v>2012</v>
      </c>
      <c r="H5" s="339"/>
      <c r="I5" s="133">
        <v>2013</v>
      </c>
      <c r="J5" s="339"/>
      <c r="N5" s="31"/>
      <c r="Q5" s="101">
        <v>4828.9903029955894</v>
      </c>
      <c r="S5" s="162" t="s">
        <v>164</v>
      </c>
      <c r="T5" s="160" t="e">
        <v>#N/A</v>
      </c>
      <c r="U5" s="161">
        <v>366156</v>
      </c>
      <c r="W5" s="9" t="s">
        <v>165</v>
      </c>
      <c r="X5" s="11" t="e">
        <v>#N/A</v>
      </c>
      <c r="Y5" s="161">
        <v>263056</v>
      </c>
      <c r="Z5" s="9" t="s">
        <v>215</v>
      </c>
      <c r="AA5" s="164">
        <f>SUM(Y5,Y9,Y13)</f>
        <v>405294</v>
      </c>
      <c r="AB5" s="26"/>
      <c r="AC5" s="168"/>
    </row>
    <row r="6" spans="2:31" s="11" customFormat="1" x14ac:dyDescent="0.2">
      <c r="B6" s="132" t="s">
        <v>124</v>
      </c>
      <c r="C6" s="134">
        <v>1405</v>
      </c>
      <c r="D6" s="134">
        <v>1278</v>
      </c>
      <c r="E6" s="134">
        <v>1271.6285</v>
      </c>
      <c r="F6" s="134">
        <v>1249</v>
      </c>
      <c r="G6" s="134">
        <v>1251</v>
      </c>
      <c r="H6" s="240"/>
      <c r="I6" s="173">
        <v>1183</v>
      </c>
      <c r="J6" s="240" t="s">
        <v>136</v>
      </c>
      <c r="L6" s="10" t="s">
        <v>109</v>
      </c>
      <c r="M6" s="119">
        <f>+I6/Q6*100</f>
        <v>19.690412782956059</v>
      </c>
      <c r="N6" s="119">
        <f>+(I6-G6)/G6*100</f>
        <v>-5.4356514788169461</v>
      </c>
      <c r="O6" s="119">
        <f>+(I6-C6)/C6*100</f>
        <v>-15.800711743772242</v>
      </c>
      <c r="P6" s="34"/>
      <c r="Q6" s="110" t="s">
        <v>110</v>
      </c>
      <c r="S6" s="160" t="s">
        <v>165</v>
      </c>
      <c r="T6" s="160" t="e">
        <v>#N/A</v>
      </c>
      <c r="U6" s="161">
        <v>263056</v>
      </c>
      <c r="W6" s="11" t="s">
        <v>163</v>
      </c>
      <c r="X6" s="11" t="e">
        <v>#N/A</v>
      </c>
      <c r="Y6" s="161">
        <v>172653</v>
      </c>
      <c r="Z6" s="11" t="s">
        <v>216</v>
      </c>
      <c r="AA6" s="160">
        <v>408087</v>
      </c>
      <c r="AB6" s="10"/>
      <c r="AC6" s="163"/>
    </row>
    <row r="7" spans="2:31" s="10" customFormat="1" x14ac:dyDescent="0.2">
      <c r="B7" s="74" t="s">
        <v>66</v>
      </c>
      <c r="C7" s="135">
        <v>2</v>
      </c>
      <c r="D7" s="135">
        <v>0</v>
      </c>
      <c r="E7" s="135">
        <v>0.53849999999999998</v>
      </c>
      <c r="F7" s="135">
        <v>4.9000000000000002E-2</v>
      </c>
      <c r="G7" s="135">
        <v>5.3999999999999999E-2</v>
      </c>
      <c r="H7" s="241"/>
      <c r="I7" s="142">
        <v>0</v>
      </c>
      <c r="J7" s="241"/>
      <c r="M7" s="34"/>
      <c r="N7" s="34"/>
      <c r="O7" s="34"/>
      <c r="P7" s="34"/>
      <c r="Q7" s="34"/>
      <c r="S7" s="160" t="s">
        <v>166</v>
      </c>
      <c r="T7" s="160" t="e">
        <v>#N/A</v>
      </c>
      <c r="U7" s="161">
        <v>131703</v>
      </c>
      <c r="W7" s="11" t="s">
        <v>166</v>
      </c>
      <c r="X7" s="11" t="e">
        <v>#N/A</v>
      </c>
      <c r="Y7" s="161">
        <v>131703</v>
      </c>
      <c r="AC7" s="163"/>
    </row>
    <row r="8" spans="2:31" s="10" customFormat="1" x14ac:dyDescent="0.2">
      <c r="B8" s="229" t="s">
        <v>67</v>
      </c>
      <c r="C8" s="136">
        <v>4</v>
      </c>
      <c r="D8" s="136">
        <v>3</v>
      </c>
      <c r="E8" s="136">
        <v>7.92</v>
      </c>
      <c r="F8" s="136">
        <v>7.0910000000000002</v>
      </c>
      <c r="G8" s="136">
        <v>6.94</v>
      </c>
      <c r="H8" s="242"/>
      <c r="I8" s="136">
        <v>11</v>
      </c>
      <c r="J8" s="242"/>
      <c r="M8" s="34"/>
      <c r="N8" s="34"/>
      <c r="O8" s="34"/>
      <c r="P8" s="34"/>
      <c r="Q8" s="34"/>
      <c r="S8" s="160" t="s">
        <v>167</v>
      </c>
      <c r="T8" s="160" t="e">
        <v>#N/A</v>
      </c>
      <c r="U8" s="161">
        <v>128301</v>
      </c>
      <c r="W8" s="11" t="s">
        <v>167</v>
      </c>
      <c r="X8" s="11" t="e">
        <v>#N/A</v>
      </c>
      <c r="Y8" s="161">
        <v>128301</v>
      </c>
      <c r="AC8" s="163"/>
    </row>
    <row r="9" spans="2:31" s="10" customFormat="1" x14ac:dyDescent="0.2">
      <c r="B9" s="229" t="s">
        <v>125</v>
      </c>
      <c r="C9" s="136">
        <v>19</v>
      </c>
      <c r="D9" s="136">
        <v>20</v>
      </c>
      <c r="E9" s="136">
        <v>20.420000000000002</v>
      </c>
      <c r="F9" s="136">
        <v>21.01</v>
      </c>
      <c r="G9" s="136">
        <v>21</v>
      </c>
      <c r="H9" s="242" t="s">
        <v>136</v>
      </c>
      <c r="I9" s="136">
        <v>19</v>
      </c>
      <c r="J9" s="242"/>
      <c r="L9" s="179"/>
      <c r="M9" s="34"/>
      <c r="N9" s="34"/>
      <c r="O9" s="34"/>
      <c r="P9" s="34"/>
      <c r="Q9" s="34"/>
      <c r="S9" s="160" t="s">
        <v>45</v>
      </c>
      <c r="T9" s="160" t="e">
        <v>#N/A</v>
      </c>
      <c r="U9" s="161">
        <v>122252</v>
      </c>
      <c r="W9" s="11" t="s">
        <v>45</v>
      </c>
      <c r="X9" s="11" t="e">
        <v>#N/A</v>
      </c>
      <c r="Y9" s="161">
        <v>119758</v>
      </c>
      <c r="AC9" s="163"/>
    </row>
    <row r="10" spans="2:31" s="10" customFormat="1" x14ac:dyDescent="0.2">
      <c r="B10" s="229" t="s">
        <v>68</v>
      </c>
      <c r="C10" s="136">
        <v>44</v>
      </c>
      <c r="D10" s="136">
        <v>39</v>
      </c>
      <c r="E10" s="136">
        <v>32</v>
      </c>
      <c r="F10" s="136">
        <v>32</v>
      </c>
      <c r="G10" s="136">
        <v>34</v>
      </c>
      <c r="H10" s="242"/>
      <c r="I10" s="136">
        <v>32</v>
      </c>
      <c r="J10" s="242"/>
      <c r="M10" s="34"/>
      <c r="N10" s="34"/>
      <c r="O10" s="34"/>
      <c r="P10" s="34"/>
      <c r="Q10" s="34"/>
      <c r="S10" s="10" t="s">
        <v>168</v>
      </c>
      <c r="T10" s="163" t="e">
        <v>#N/A</v>
      </c>
      <c r="U10" s="157">
        <v>86685</v>
      </c>
      <c r="W10" s="10" t="s">
        <v>168</v>
      </c>
      <c r="X10" s="10" t="e">
        <v>#N/A</v>
      </c>
      <c r="Y10" s="157">
        <v>86685</v>
      </c>
      <c r="AC10" s="163"/>
    </row>
    <row r="11" spans="2:31" s="10" customFormat="1" x14ac:dyDescent="0.2">
      <c r="B11" s="229" t="s">
        <v>69</v>
      </c>
      <c r="C11" s="136">
        <v>66</v>
      </c>
      <c r="D11" s="136">
        <v>45</v>
      </c>
      <c r="E11" s="136">
        <v>40.694000000000003</v>
      </c>
      <c r="F11" s="136">
        <v>39</v>
      </c>
      <c r="G11" s="136">
        <v>27</v>
      </c>
      <c r="H11" s="242"/>
      <c r="I11" s="141">
        <v>25</v>
      </c>
      <c r="J11" s="242"/>
      <c r="L11" s="10">
        <f>I6/G6</f>
        <v>0.9456434852118305</v>
      </c>
      <c r="M11" s="34"/>
      <c r="N11" s="34"/>
      <c r="O11" s="34"/>
      <c r="P11" s="34"/>
      <c r="Q11" s="34"/>
      <c r="S11" s="10" t="s">
        <v>169</v>
      </c>
      <c r="T11" s="163" t="e">
        <v>#N/A</v>
      </c>
      <c r="U11" s="157">
        <v>50246</v>
      </c>
      <c r="W11" s="10" t="s">
        <v>169</v>
      </c>
      <c r="X11" s="10" t="e">
        <v>#N/A</v>
      </c>
      <c r="Y11" s="157">
        <v>50246</v>
      </c>
      <c r="AC11" s="163"/>
    </row>
    <row r="12" spans="2:31" s="10" customFormat="1" x14ac:dyDescent="0.2">
      <c r="B12" s="229" t="s">
        <v>70</v>
      </c>
      <c r="C12" s="136">
        <v>0</v>
      </c>
      <c r="D12" s="136">
        <v>1</v>
      </c>
      <c r="E12" s="136">
        <v>0.57299999999999995</v>
      </c>
      <c r="F12" s="136">
        <v>0.42</v>
      </c>
      <c r="G12" s="141">
        <v>1</v>
      </c>
      <c r="H12" s="242"/>
      <c r="I12" s="141">
        <v>1</v>
      </c>
      <c r="J12" s="242"/>
      <c r="M12" s="34"/>
      <c r="N12" s="34"/>
      <c r="O12" s="34"/>
      <c r="P12" s="34"/>
      <c r="Q12" s="34"/>
      <c r="S12" s="10" t="s">
        <v>170</v>
      </c>
      <c r="T12" s="163" t="e">
        <v>#N/A</v>
      </c>
      <c r="U12" s="157">
        <v>23749</v>
      </c>
      <c r="W12" s="10" t="s">
        <v>170</v>
      </c>
      <c r="X12" s="10" t="e">
        <v>#N/A</v>
      </c>
      <c r="Y12" s="157">
        <v>23749</v>
      </c>
      <c r="AC12" s="163"/>
    </row>
    <row r="13" spans="2:31" s="10" customFormat="1" x14ac:dyDescent="0.2">
      <c r="B13" s="229" t="s">
        <v>126</v>
      </c>
      <c r="C13" s="136">
        <v>51</v>
      </c>
      <c r="D13" s="136">
        <v>60</v>
      </c>
      <c r="E13" s="136">
        <v>46.188000000000002</v>
      </c>
      <c r="F13" s="136">
        <v>44.289000000000001</v>
      </c>
      <c r="G13" s="136">
        <v>36.142000000000003</v>
      </c>
      <c r="H13" s="242"/>
      <c r="I13" s="136">
        <v>34</v>
      </c>
      <c r="J13" s="242" t="s">
        <v>136</v>
      </c>
      <c r="M13" s="34"/>
      <c r="N13" s="34"/>
      <c r="O13" s="34"/>
      <c r="P13" s="34"/>
      <c r="Q13" s="34"/>
      <c r="S13" s="10" t="s">
        <v>171</v>
      </c>
      <c r="T13" s="163" t="e">
        <v>#N/A</v>
      </c>
      <c r="U13" s="157">
        <v>22480</v>
      </c>
      <c r="W13" s="10" t="s">
        <v>171</v>
      </c>
      <c r="X13" s="10" t="e">
        <v>#N/A</v>
      </c>
      <c r="Y13" s="157">
        <v>22480</v>
      </c>
      <c r="AC13" s="163"/>
    </row>
    <row r="14" spans="2:31" s="10" customFormat="1" x14ac:dyDescent="0.2">
      <c r="B14" s="229" t="s">
        <v>72</v>
      </c>
      <c r="C14" s="136">
        <v>95</v>
      </c>
      <c r="D14" s="136">
        <v>106</v>
      </c>
      <c r="E14" s="136">
        <v>120.982</v>
      </c>
      <c r="F14" s="136">
        <v>111.218</v>
      </c>
      <c r="G14" s="141">
        <v>109</v>
      </c>
      <c r="H14" s="242"/>
      <c r="I14" s="141">
        <v>114</v>
      </c>
      <c r="J14" s="242"/>
      <c r="M14" s="34"/>
      <c r="N14" s="34"/>
      <c r="O14" s="34"/>
      <c r="P14" s="34"/>
      <c r="Q14" s="34"/>
      <c r="S14" s="10" t="s">
        <v>172</v>
      </c>
      <c r="T14" s="163" t="e">
        <v>#N/A</v>
      </c>
      <c r="U14" s="157">
        <v>11642</v>
      </c>
      <c r="W14" s="10" t="s">
        <v>172</v>
      </c>
      <c r="X14" s="10" t="e">
        <v>#N/A</v>
      </c>
      <c r="Y14" s="157">
        <v>11642</v>
      </c>
      <c r="AC14" s="163"/>
    </row>
    <row r="15" spans="2:31" s="10" customFormat="1" x14ac:dyDescent="0.2">
      <c r="B15" s="229" t="s">
        <v>73</v>
      </c>
      <c r="C15" s="136">
        <v>309</v>
      </c>
      <c r="D15" s="136">
        <v>221</v>
      </c>
      <c r="E15" s="136">
        <v>253.78399999999999</v>
      </c>
      <c r="F15" s="136">
        <v>274.22300000000001</v>
      </c>
      <c r="G15" s="136">
        <v>266.59300000000002</v>
      </c>
      <c r="H15" s="242"/>
      <c r="I15" s="136">
        <v>226</v>
      </c>
      <c r="J15" s="242"/>
      <c r="M15" s="34"/>
      <c r="N15" s="34"/>
      <c r="O15" s="34"/>
      <c r="P15" s="34"/>
      <c r="Q15" s="34"/>
      <c r="U15" s="157"/>
      <c r="Y15" s="157"/>
      <c r="AC15" s="163"/>
    </row>
    <row r="16" spans="2:31" s="35" customFormat="1" x14ac:dyDescent="0.2">
      <c r="B16" s="65" t="s">
        <v>74</v>
      </c>
      <c r="C16" s="136">
        <v>267</v>
      </c>
      <c r="D16" s="136">
        <v>245</v>
      </c>
      <c r="E16" s="136">
        <v>203.017</v>
      </c>
      <c r="F16" s="136">
        <v>193.672</v>
      </c>
      <c r="G16" s="136">
        <v>205</v>
      </c>
      <c r="H16" s="242" t="s">
        <v>136</v>
      </c>
      <c r="I16" s="174">
        <v>200</v>
      </c>
      <c r="J16" s="242" t="s">
        <v>136</v>
      </c>
      <c r="M16" s="34"/>
      <c r="N16" s="34"/>
      <c r="O16" s="34"/>
      <c r="P16" s="34"/>
      <c r="Q16" s="34"/>
      <c r="U16" s="158"/>
      <c r="Y16" s="158"/>
      <c r="AC16" s="166"/>
    </row>
    <row r="17" spans="2:29" s="10" customFormat="1" x14ac:dyDescent="0.2">
      <c r="B17" s="229" t="s">
        <v>75</v>
      </c>
      <c r="C17" s="136">
        <v>7</v>
      </c>
      <c r="D17" s="136">
        <v>11</v>
      </c>
      <c r="E17" s="136">
        <v>15.686</v>
      </c>
      <c r="F17" s="136">
        <v>17.189</v>
      </c>
      <c r="G17" s="136">
        <v>13.920999999999999</v>
      </c>
      <c r="H17" s="242"/>
      <c r="I17" s="136">
        <v>14</v>
      </c>
      <c r="J17" s="242"/>
      <c r="M17" s="34"/>
      <c r="N17" s="34"/>
      <c r="O17" s="34"/>
      <c r="P17" s="34"/>
      <c r="Q17" s="34"/>
      <c r="S17" s="541" t="s">
        <v>219</v>
      </c>
      <c r="T17" s="541"/>
      <c r="U17" s="542" t="s">
        <v>220</v>
      </c>
      <c r="V17" s="542"/>
      <c r="W17" s="541" t="s">
        <v>221</v>
      </c>
      <c r="X17" s="541"/>
      <c r="Y17" s="170"/>
      <c r="Z17" s="541" t="s">
        <v>223</v>
      </c>
      <c r="AA17" s="541"/>
      <c r="AC17" s="163"/>
    </row>
    <row r="18" spans="2:29" s="10" customFormat="1" x14ac:dyDescent="0.2">
      <c r="B18" s="229" t="s">
        <v>76</v>
      </c>
      <c r="C18" s="136">
        <v>217</v>
      </c>
      <c r="D18" s="136">
        <v>181</v>
      </c>
      <c r="E18" s="136">
        <v>153.626</v>
      </c>
      <c r="F18" s="136">
        <v>164.12700000000001</v>
      </c>
      <c r="G18" s="136" t="s">
        <v>55</v>
      </c>
      <c r="H18" s="242"/>
      <c r="I18" s="136">
        <v>141</v>
      </c>
      <c r="J18" s="242"/>
      <c r="M18" s="34"/>
      <c r="N18" s="34"/>
      <c r="O18" s="34"/>
      <c r="P18" s="34"/>
      <c r="Q18" s="34"/>
      <c r="S18" s="10" t="s">
        <v>161</v>
      </c>
      <c r="T18" s="16" t="s">
        <v>162</v>
      </c>
      <c r="U18" s="157" t="s">
        <v>161</v>
      </c>
      <c r="V18" s="10" t="s">
        <v>162</v>
      </c>
      <c r="W18" s="10" t="s">
        <v>161</v>
      </c>
      <c r="X18" s="10" t="s">
        <v>162</v>
      </c>
      <c r="Y18" s="157"/>
      <c r="Z18" s="10" t="s">
        <v>161</v>
      </c>
      <c r="AA18" s="10" t="s">
        <v>162</v>
      </c>
      <c r="AC18" s="163"/>
    </row>
    <row r="19" spans="2:29" s="10" customFormat="1" x14ac:dyDescent="0.2">
      <c r="B19" s="229" t="s">
        <v>77</v>
      </c>
      <c r="C19" s="136">
        <v>2</v>
      </c>
      <c r="D19" s="136">
        <v>2</v>
      </c>
      <c r="E19" s="136">
        <v>4.1059999999999999</v>
      </c>
      <c r="F19" s="136">
        <v>4.6669999999999998</v>
      </c>
      <c r="G19" s="136">
        <v>4.3319999999999999</v>
      </c>
      <c r="H19" s="242"/>
      <c r="I19" s="136">
        <v>5</v>
      </c>
      <c r="J19" s="242"/>
      <c r="M19" s="34"/>
      <c r="N19" s="34"/>
      <c r="O19" s="34"/>
      <c r="P19" s="34"/>
      <c r="Q19" s="34"/>
      <c r="S19" s="11" t="s">
        <v>49</v>
      </c>
      <c r="T19" s="160">
        <f>SUM(T20:T52)</f>
        <v>226222</v>
      </c>
      <c r="U19" s="11" t="s">
        <v>49</v>
      </c>
      <c r="V19" s="171">
        <v>203263</v>
      </c>
      <c r="W19" s="11" t="s">
        <v>49</v>
      </c>
      <c r="X19" s="171">
        <v>200329.90000000005</v>
      </c>
      <c r="Y19" s="157"/>
      <c r="Z19" s="11" t="s">
        <v>49</v>
      </c>
      <c r="AA19" s="180">
        <v>1247854.6969999997</v>
      </c>
      <c r="AC19" s="163"/>
    </row>
    <row r="20" spans="2:29" s="10" customFormat="1" x14ac:dyDescent="0.2">
      <c r="B20" s="229" t="s">
        <v>78</v>
      </c>
      <c r="C20" s="136">
        <v>0</v>
      </c>
      <c r="D20" s="136">
        <v>1</v>
      </c>
      <c r="E20" s="136">
        <v>0.54900000000000004</v>
      </c>
      <c r="F20" s="136">
        <v>0.54600000000000004</v>
      </c>
      <c r="G20" s="136">
        <v>0.57399999999999995</v>
      </c>
      <c r="H20" s="242"/>
      <c r="I20" s="136">
        <v>1</v>
      </c>
      <c r="J20" s="242"/>
      <c r="M20" s="34"/>
      <c r="N20" s="34"/>
      <c r="O20" s="34"/>
      <c r="P20" s="34"/>
      <c r="Q20" s="34"/>
      <c r="S20" s="10" t="s">
        <v>165</v>
      </c>
      <c r="T20" s="163">
        <v>162012</v>
      </c>
      <c r="U20" s="157" t="s">
        <v>163</v>
      </c>
      <c r="V20" s="163">
        <v>163518</v>
      </c>
      <c r="W20" s="10" t="s">
        <v>168</v>
      </c>
      <c r="X20" s="163">
        <v>76007.5</v>
      </c>
      <c r="Y20" s="175">
        <f>X20/$X$19</f>
        <v>0.37941166046606112</v>
      </c>
      <c r="Z20" s="10" t="s">
        <v>163</v>
      </c>
      <c r="AA20" s="163">
        <v>1168323.615</v>
      </c>
      <c r="AB20" s="10">
        <f>AA20/$AA$19</f>
        <v>0.93626575097949905</v>
      </c>
      <c r="AC20" s="163"/>
    </row>
    <row r="21" spans="2:29" s="10" customFormat="1" x14ac:dyDescent="0.2">
      <c r="B21" s="66" t="s">
        <v>79</v>
      </c>
      <c r="C21" s="136">
        <v>2</v>
      </c>
      <c r="D21" s="136">
        <v>2</v>
      </c>
      <c r="E21" s="136">
        <v>3</v>
      </c>
      <c r="F21" s="136">
        <v>2</v>
      </c>
      <c r="G21" s="136">
        <v>3</v>
      </c>
      <c r="H21" s="242"/>
      <c r="I21" s="136">
        <v>4</v>
      </c>
      <c r="J21" s="242"/>
      <c r="M21" s="34"/>
      <c r="N21" s="34"/>
      <c r="O21" s="34"/>
      <c r="P21" s="34"/>
      <c r="Q21" s="34"/>
      <c r="R21" s="172">
        <f>SUM(T21:T24)</f>
        <v>56540</v>
      </c>
      <c r="S21" s="10" t="s">
        <v>167</v>
      </c>
      <c r="T21" s="163">
        <v>18897</v>
      </c>
      <c r="U21" s="157" t="s">
        <v>171</v>
      </c>
      <c r="V21" s="163">
        <v>22480</v>
      </c>
      <c r="W21" s="10" t="s">
        <v>45</v>
      </c>
      <c r="X21" s="163">
        <v>60047.6</v>
      </c>
      <c r="Y21" s="175">
        <f>X21/$X$19</f>
        <v>0.29974357297637538</v>
      </c>
      <c r="Z21" s="10" t="s">
        <v>164</v>
      </c>
      <c r="AA21" s="163">
        <v>71438.513000000006</v>
      </c>
      <c r="AB21" s="10">
        <f>AA21/$AA$19</f>
        <v>5.7249063670431512E-2</v>
      </c>
      <c r="AC21" s="163"/>
    </row>
    <row r="22" spans="2:29" s="37" customFormat="1" x14ac:dyDescent="0.2">
      <c r="B22" s="229" t="s">
        <v>119</v>
      </c>
      <c r="C22" s="136">
        <v>0</v>
      </c>
      <c r="D22" s="136">
        <v>0</v>
      </c>
      <c r="E22" s="136" t="s">
        <v>56</v>
      </c>
      <c r="F22" s="136" t="s">
        <v>56</v>
      </c>
      <c r="G22" s="136" t="s">
        <v>56</v>
      </c>
      <c r="H22" s="242"/>
      <c r="I22" s="136">
        <v>0</v>
      </c>
      <c r="J22" s="242"/>
      <c r="M22" s="34"/>
      <c r="N22" s="34"/>
      <c r="O22" s="34"/>
      <c r="P22" s="34"/>
      <c r="Q22" s="34"/>
      <c r="R22" s="37">
        <f>R21/T19</f>
        <v>0.24993148323328412</v>
      </c>
      <c r="S22" s="37" t="s">
        <v>164</v>
      </c>
      <c r="T22" s="163">
        <v>15797</v>
      </c>
      <c r="U22" s="157" t="s">
        <v>164</v>
      </c>
      <c r="V22" s="163">
        <v>12466</v>
      </c>
      <c r="W22" s="37" t="s">
        <v>164</v>
      </c>
      <c r="X22" s="163">
        <v>30817.7</v>
      </c>
      <c r="Y22" s="175">
        <f>X22/$X$19</f>
        <v>0.15383474958056681</v>
      </c>
      <c r="Z22" s="10" t="s">
        <v>34</v>
      </c>
      <c r="AA22" s="163">
        <v>3769.5349999999999</v>
      </c>
      <c r="AB22" s="10">
        <f>AA22/$AA$19</f>
        <v>3.0208124464029653E-3</v>
      </c>
      <c r="AC22" s="163"/>
    </row>
    <row r="23" spans="2:29" s="10" customFormat="1" x14ac:dyDescent="0.2">
      <c r="B23" s="229" t="s">
        <v>120</v>
      </c>
      <c r="C23" s="136">
        <v>13</v>
      </c>
      <c r="D23" s="136">
        <v>14</v>
      </c>
      <c r="E23" s="136">
        <v>13.637</v>
      </c>
      <c r="F23" s="136">
        <v>15.509</v>
      </c>
      <c r="G23" s="136">
        <v>14.558</v>
      </c>
      <c r="H23" s="242"/>
      <c r="I23" s="136">
        <v>14</v>
      </c>
      <c r="J23" s="242"/>
      <c r="M23" s="34"/>
      <c r="N23" s="34"/>
      <c r="O23" s="34"/>
      <c r="P23" s="34"/>
      <c r="Q23" s="34"/>
      <c r="S23" s="10" t="s">
        <v>166</v>
      </c>
      <c r="T23" s="163">
        <v>14946</v>
      </c>
      <c r="U23" s="157" t="s">
        <v>177</v>
      </c>
      <c r="V23" s="163">
        <v>2504</v>
      </c>
      <c r="W23" s="10" t="s">
        <v>165</v>
      </c>
      <c r="X23" s="163">
        <v>14090.6</v>
      </c>
      <c r="Y23" s="175">
        <f>X23/$X$19</f>
        <v>7.0336979152887294E-2</v>
      </c>
      <c r="Z23" s="10" t="s">
        <v>45</v>
      </c>
      <c r="AA23" s="163">
        <v>2328.442</v>
      </c>
      <c r="AB23" s="10">
        <f>AA23/$AA$19</f>
        <v>1.8659560328601308E-3</v>
      </c>
      <c r="AC23" s="163"/>
    </row>
    <row r="24" spans="2:29" s="37" customFormat="1" x14ac:dyDescent="0.2">
      <c r="B24" s="229" t="s">
        <v>128</v>
      </c>
      <c r="C24" s="136">
        <v>2</v>
      </c>
      <c r="D24" s="136">
        <v>5</v>
      </c>
      <c r="E24" s="136">
        <v>6.8810000000000002</v>
      </c>
      <c r="F24" s="136">
        <v>4.0720000000000001</v>
      </c>
      <c r="G24" s="136">
        <v>7.44</v>
      </c>
      <c r="H24" s="242"/>
      <c r="I24" s="136">
        <v>9</v>
      </c>
      <c r="J24" s="242" t="s">
        <v>138</v>
      </c>
      <c r="M24" s="34"/>
      <c r="N24" s="34"/>
      <c r="O24" s="34"/>
      <c r="P24" s="34"/>
      <c r="Q24" s="34"/>
      <c r="S24" s="37" t="s">
        <v>173</v>
      </c>
      <c r="T24" s="163">
        <v>6900</v>
      </c>
      <c r="U24" s="157" t="s">
        <v>168</v>
      </c>
      <c r="V24" s="163">
        <v>1261</v>
      </c>
      <c r="W24" s="37" t="s">
        <v>169</v>
      </c>
      <c r="X24" s="163">
        <v>4200</v>
      </c>
      <c r="Y24" s="175"/>
      <c r="Z24" s="37" t="s">
        <v>183</v>
      </c>
      <c r="AA24" s="163">
        <v>1385.201</v>
      </c>
      <c r="AC24" s="163"/>
    </row>
    <row r="25" spans="2:29" s="10" customFormat="1" x14ac:dyDescent="0.2">
      <c r="B25" s="229" t="s">
        <v>132</v>
      </c>
      <c r="C25" s="136">
        <v>75</v>
      </c>
      <c r="D25" s="136">
        <v>71</v>
      </c>
      <c r="E25" s="136">
        <v>66.795000000000002</v>
      </c>
      <c r="F25" s="136">
        <v>43.72</v>
      </c>
      <c r="G25" s="136">
        <v>46</v>
      </c>
      <c r="H25" s="242" t="s">
        <v>137</v>
      </c>
      <c r="I25" s="136">
        <v>47</v>
      </c>
      <c r="J25" s="242" t="s">
        <v>139</v>
      </c>
      <c r="M25" s="34"/>
      <c r="N25" s="34"/>
      <c r="O25" s="34"/>
      <c r="P25" s="34"/>
      <c r="Q25" s="34"/>
      <c r="S25" s="10" t="s">
        <v>172</v>
      </c>
      <c r="T25" s="163">
        <v>2903</v>
      </c>
      <c r="U25" s="157" t="s">
        <v>178</v>
      </c>
      <c r="V25" s="163">
        <v>358</v>
      </c>
      <c r="W25" s="10" t="s">
        <v>166</v>
      </c>
      <c r="X25" s="163">
        <v>2428.1</v>
      </c>
      <c r="Y25" s="175"/>
      <c r="Z25" s="10" t="s">
        <v>175</v>
      </c>
      <c r="AA25" s="163">
        <v>280.51100000000002</v>
      </c>
      <c r="AC25" s="163"/>
    </row>
    <row r="26" spans="2:29" s="10" customFormat="1" x14ac:dyDescent="0.2">
      <c r="B26" s="229" t="s">
        <v>82</v>
      </c>
      <c r="C26" s="136">
        <v>3</v>
      </c>
      <c r="D26" s="136">
        <v>2</v>
      </c>
      <c r="E26" s="136">
        <v>2.1669999999999998</v>
      </c>
      <c r="F26" s="136">
        <v>3</v>
      </c>
      <c r="G26" s="136">
        <v>3</v>
      </c>
      <c r="H26" s="242"/>
      <c r="I26" s="141">
        <v>3</v>
      </c>
      <c r="J26" s="242"/>
      <c r="L26" s="156"/>
      <c r="M26" s="34"/>
      <c r="N26" s="34"/>
      <c r="O26" s="34"/>
      <c r="P26" s="34"/>
      <c r="Q26" s="34"/>
      <c r="S26" s="10" t="s">
        <v>170</v>
      </c>
      <c r="T26" s="163">
        <v>1205</v>
      </c>
      <c r="U26" s="157" t="s">
        <v>166</v>
      </c>
      <c r="V26" s="163">
        <v>252</v>
      </c>
      <c r="W26" s="10" t="s">
        <v>180</v>
      </c>
      <c r="X26" s="163">
        <v>1900</v>
      </c>
      <c r="Y26" s="157"/>
      <c r="Z26" s="37" t="s">
        <v>181</v>
      </c>
      <c r="AA26" s="163">
        <v>191.005</v>
      </c>
      <c r="AC26" s="163"/>
    </row>
    <row r="27" spans="2:29" s="10" customFormat="1" x14ac:dyDescent="0.2">
      <c r="B27" s="229" t="s">
        <v>146</v>
      </c>
      <c r="C27" s="136">
        <v>36</v>
      </c>
      <c r="D27" s="136">
        <v>38</v>
      </c>
      <c r="E27" s="136">
        <v>36.503</v>
      </c>
      <c r="F27" s="136">
        <v>26</v>
      </c>
      <c r="G27" s="136">
        <v>33.225999999999999</v>
      </c>
      <c r="H27" s="242"/>
      <c r="I27" s="143" t="s">
        <v>1</v>
      </c>
      <c r="J27" s="242"/>
      <c r="L27" s="155"/>
      <c r="M27" s="34"/>
      <c r="N27" s="34"/>
      <c r="O27" s="34"/>
      <c r="P27" s="34"/>
      <c r="Q27" s="34"/>
      <c r="S27" s="10" t="s">
        <v>168</v>
      </c>
      <c r="T27" s="163">
        <v>547</v>
      </c>
      <c r="U27" s="157" t="s">
        <v>169</v>
      </c>
      <c r="V27" s="163">
        <v>149</v>
      </c>
      <c r="W27" s="10" t="s">
        <v>167</v>
      </c>
      <c r="X27" s="163">
        <v>1635.6</v>
      </c>
      <c r="Y27" s="157"/>
      <c r="Z27" s="10" t="s">
        <v>178</v>
      </c>
      <c r="AA27" s="163">
        <v>103.04900000000001</v>
      </c>
      <c r="AC27" s="163"/>
    </row>
    <row r="28" spans="2:29" s="10" customFormat="1" x14ac:dyDescent="0.2">
      <c r="B28" s="229" t="s">
        <v>129</v>
      </c>
      <c r="C28" s="136">
        <v>8</v>
      </c>
      <c r="D28" s="136">
        <v>7</v>
      </c>
      <c r="E28" s="136">
        <v>8.2249999999999996</v>
      </c>
      <c r="F28" s="136">
        <v>9.1660000000000004</v>
      </c>
      <c r="G28" s="136">
        <v>10.317</v>
      </c>
      <c r="H28" s="242"/>
      <c r="I28" s="136">
        <v>8</v>
      </c>
      <c r="J28" s="242" t="s">
        <v>138</v>
      </c>
      <c r="L28" s="156"/>
      <c r="M28" s="34"/>
      <c r="N28" s="34"/>
      <c r="O28" s="34"/>
      <c r="P28" s="34"/>
      <c r="Q28" s="34"/>
      <c r="S28" s="10" t="s">
        <v>184</v>
      </c>
      <c r="T28" s="163">
        <v>483</v>
      </c>
      <c r="U28" s="157" t="s">
        <v>197</v>
      </c>
      <c r="V28" s="163">
        <v>122</v>
      </c>
      <c r="W28" s="10" t="s">
        <v>177</v>
      </c>
      <c r="X28" s="163">
        <v>1610.7</v>
      </c>
      <c r="Y28" s="157"/>
      <c r="Z28" s="10" t="s">
        <v>40</v>
      </c>
      <c r="AA28" s="163">
        <v>23.004999999999999</v>
      </c>
      <c r="AC28" s="163"/>
    </row>
    <row r="29" spans="2:29" s="10" customFormat="1" x14ac:dyDescent="0.2">
      <c r="B29" s="229" t="s">
        <v>145</v>
      </c>
      <c r="C29" s="136">
        <v>10</v>
      </c>
      <c r="D29" s="136">
        <v>7</v>
      </c>
      <c r="E29" s="136">
        <v>8.7810000000000006</v>
      </c>
      <c r="F29" s="136">
        <v>8.3529999999999998</v>
      </c>
      <c r="G29" s="136">
        <v>10.005000000000001</v>
      </c>
      <c r="H29" s="242"/>
      <c r="I29" s="136">
        <v>10</v>
      </c>
      <c r="J29" s="242" t="s">
        <v>136</v>
      </c>
      <c r="M29" s="34"/>
      <c r="N29" s="34"/>
      <c r="O29" s="34"/>
      <c r="P29" s="34"/>
      <c r="Q29" s="34"/>
      <c r="S29" s="10" t="s">
        <v>179</v>
      </c>
      <c r="T29" s="163">
        <v>474</v>
      </c>
      <c r="U29" s="157" t="s">
        <v>183</v>
      </c>
      <c r="V29" s="163">
        <v>56</v>
      </c>
      <c r="W29" s="10" t="s">
        <v>179</v>
      </c>
      <c r="X29" s="163">
        <v>1503</v>
      </c>
      <c r="Y29" s="157"/>
      <c r="Z29" s="10" t="s">
        <v>205</v>
      </c>
      <c r="AA29" s="163">
        <v>6.7859999999999996</v>
      </c>
      <c r="AC29" s="163"/>
    </row>
    <row r="30" spans="2:29" s="10" customFormat="1" x14ac:dyDescent="0.2">
      <c r="B30" s="229" t="s">
        <v>86</v>
      </c>
      <c r="C30" s="136">
        <v>1</v>
      </c>
      <c r="D30" s="136">
        <v>1</v>
      </c>
      <c r="E30" s="136">
        <v>0.77800000000000002</v>
      </c>
      <c r="F30" s="136">
        <v>1</v>
      </c>
      <c r="G30" s="136">
        <v>1</v>
      </c>
      <c r="H30" s="242"/>
      <c r="I30" s="141">
        <v>1</v>
      </c>
      <c r="J30" s="242"/>
      <c r="M30" s="34"/>
      <c r="N30" s="34"/>
      <c r="O30" s="34"/>
      <c r="P30" s="34"/>
      <c r="Q30" s="34"/>
      <c r="S30" s="10" t="s">
        <v>188</v>
      </c>
      <c r="T30" s="163">
        <v>440</v>
      </c>
      <c r="U30" s="157" t="s">
        <v>179</v>
      </c>
      <c r="V30" s="163">
        <v>55</v>
      </c>
      <c r="W30" s="10" t="s">
        <v>170</v>
      </c>
      <c r="X30" s="163">
        <v>1023.6</v>
      </c>
      <c r="Y30" s="157"/>
      <c r="Z30" s="10" t="s">
        <v>179</v>
      </c>
      <c r="AA30" s="163">
        <v>5.0350000000000001</v>
      </c>
      <c r="AC30" s="163"/>
    </row>
    <row r="31" spans="2:29" s="37" customFormat="1" x14ac:dyDescent="0.2">
      <c r="B31" s="229" t="s">
        <v>121</v>
      </c>
      <c r="C31" s="136">
        <v>1</v>
      </c>
      <c r="D31" s="136">
        <v>1</v>
      </c>
      <c r="E31" s="136">
        <v>1</v>
      </c>
      <c r="F31" s="136">
        <v>0.91300000000000003</v>
      </c>
      <c r="G31" s="136">
        <v>1.2629999999999999</v>
      </c>
      <c r="H31" s="242"/>
      <c r="I31" s="136">
        <v>1</v>
      </c>
      <c r="J31" s="242"/>
      <c r="M31" s="34"/>
      <c r="N31" s="34"/>
      <c r="O31" s="34"/>
      <c r="P31" s="38"/>
      <c r="Q31" s="34"/>
      <c r="S31" s="37" t="s">
        <v>191</v>
      </c>
      <c r="T31" s="163">
        <v>325</v>
      </c>
      <c r="U31" s="157" t="s">
        <v>175</v>
      </c>
      <c r="V31" s="163">
        <v>11</v>
      </c>
      <c r="W31" s="37" t="s">
        <v>178</v>
      </c>
      <c r="X31" s="163">
        <v>946.3</v>
      </c>
      <c r="Y31" s="157"/>
      <c r="Z31" s="10"/>
      <c r="AA31" s="10"/>
      <c r="AC31" s="163"/>
    </row>
    <row r="32" spans="2:29" s="10" customFormat="1" x14ac:dyDescent="0.2">
      <c r="B32" s="229" t="s">
        <v>87</v>
      </c>
      <c r="C32" s="136">
        <v>15</v>
      </c>
      <c r="D32" s="136">
        <v>14</v>
      </c>
      <c r="E32" s="136">
        <v>11.771000000000001</v>
      </c>
      <c r="F32" s="136">
        <v>11</v>
      </c>
      <c r="G32" s="136">
        <v>13</v>
      </c>
      <c r="H32" s="242"/>
      <c r="I32" s="141">
        <v>14</v>
      </c>
      <c r="J32" s="242"/>
      <c r="M32" s="34"/>
      <c r="N32" s="34"/>
      <c r="O32" s="34"/>
      <c r="P32" s="34"/>
      <c r="Q32" s="38"/>
      <c r="S32" s="10" t="s">
        <v>174</v>
      </c>
      <c r="T32" s="163">
        <v>305</v>
      </c>
      <c r="U32" s="157" t="s">
        <v>170</v>
      </c>
      <c r="V32" s="163">
        <v>11</v>
      </c>
      <c r="W32" s="10" t="s">
        <v>186</v>
      </c>
      <c r="X32" s="163">
        <v>900</v>
      </c>
      <c r="Y32" s="157"/>
      <c r="Z32" s="37"/>
      <c r="AA32" s="37"/>
      <c r="AC32" s="163"/>
    </row>
    <row r="33" spans="1:29" s="10" customFormat="1" x14ac:dyDescent="0.2">
      <c r="B33" s="67" t="s">
        <v>88</v>
      </c>
      <c r="C33" s="137">
        <v>5</v>
      </c>
      <c r="D33" s="137">
        <v>6</v>
      </c>
      <c r="E33" s="137">
        <v>10.643000000000001</v>
      </c>
      <c r="F33" s="137">
        <v>13.441000000000001</v>
      </c>
      <c r="G33" s="137">
        <v>13.757</v>
      </c>
      <c r="H33" s="243"/>
      <c r="I33" s="137">
        <v>13</v>
      </c>
      <c r="J33" s="243"/>
      <c r="M33" s="34"/>
      <c r="N33" s="34"/>
      <c r="O33" s="34"/>
      <c r="P33" s="34"/>
      <c r="Q33" s="34"/>
      <c r="S33" s="10" t="s">
        <v>195</v>
      </c>
      <c r="T33" s="163">
        <v>228</v>
      </c>
      <c r="U33" s="157" t="s">
        <v>40</v>
      </c>
      <c r="V33" s="163">
        <v>5</v>
      </c>
      <c r="W33" s="10" t="s">
        <v>181</v>
      </c>
      <c r="X33" s="163">
        <v>705.1</v>
      </c>
      <c r="Y33" s="157"/>
      <c r="AC33" s="163"/>
    </row>
    <row r="34" spans="1:29" s="37" customFormat="1" x14ac:dyDescent="0.2">
      <c r="B34" s="68" t="s">
        <v>89</v>
      </c>
      <c r="C34" s="138">
        <v>152</v>
      </c>
      <c r="D34" s="138">
        <v>173</v>
      </c>
      <c r="E34" s="138">
        <v>201.364</v>
      </c>
      <c r="F34" s="138">
        <v>198.96799999999999</v>
      </c>
      <c r="G34" s="138">
        <v>205.595</v>
      </c>
      <c r="H34" s="244"/>
      <c r="I34" s="144">
        <v>203</v>
      </c>
      <c r="J34" s="244"/>
      <c r="M34" s="34"/>
      <c r="N34" s="34"/>
      <c r="O34" s="34"/>
      <c r="P34" s="38"/>
      <c r="Q34" s="34"/>
      <c r="S34" s="37" t="s">
        <v>177</v>
      </c>
      <c r="T34" s="163">
        <v>226</v>
      </c>
      <c r="U34" s="157" t="s">
        <v>186</v>
      </c>
      <c r="V34" s="163">
        <v>4</v>
      </c>
      <c r="W34" s="37" t="s">
        <v>182</v>
      </c>
      <c r="X34" s="163">
        <v>500</v>
      </c>
      <c r="Y34" s="157"/>
      <c r="Z34" s="10"/>
      <c r="AA34" s="10"/>
      <c r="AC34" s="163"/>
    </row>
    <row r="35" spans="1:29" s="10" customFormat="1" x14ac:dyDescent="0.2">
      <c r="B35" s="69" t="s">
        <v>130</v>
      </c>
      <c r="C35" s="139">
        <v>4</v>
      </c>
      <c r="D35" s="139">
        <v>8</v>
      </c>
      <c r="E35" s="139">
        <v>5.05</v>
      </c>
      <c r="F35" s="139">
        <v>5.306</v>
      </c>
      <c r="G35" s="139">
        <v>7</v>
      </c>
      <c r="H35" s="245"/>
      <c r="I35" s="145">
        <v>7</v>
      </c>
      <c r="J35" s="245" t="s">
        <v>136</v>
      </c>
      <c r="M35" s="34"/>
      <c r="N35" s="34"/>
      <c r="O35" s="34"/>
      <c r="P35" s="34"/>
      <c r="Q35" s="34"/>
      <c r="S35" s="10" t="s">
        <v>176</v>
      </c>
      <c r="T35" s="163">
        <v>174</v>
      </c>
      <c r="U35" s="157" t="s">
        <v>182</v>
      </c>
      <c r="V35" s="163">
        <v>3</v>
      </c>
      <c r="W35" s="10" t="s">
        <v>184</v>
      </c>
      <c r="X35" s="163">
        <v>446.4</v>
      </c>
      <c r="Y35" s="157"/>
      <c r="Z35" s="37"/>
      <c r="AA35" s="37"/>
      <c r="AC35" s="163"/>
    </row>
    <row r="36" spans="1:29" x14ac:dyDescent="0.2">
      <c r="B36" s="70" t="s">
        <v>91</v>
      </c>
      <c r="C36" s="140">
        <v>491</v>
      </c>
      <c r="D36" s="140">
        <v>661</v>
      </c>
      <c r="E36" s="140">
        <v>1019.712</v>
      </c>
      <c r="F36" s="140">
        <v>1144.819</v>
      </c>
      <c r="G36" s="140">
        <v>1321.1189999999999</v>
      </c>
      <c r="H36" s="246"/>
      <c r="I36" s="140">
        <v>1248</v>
      </c>
      <c r="J36" s="246"/>
      <c r="M36" s="34"/>
      <c r="N36" s="34"/>
      <c r="O36" s="34"/>
      <c r="P36" s="34"/>
      <c r="Q36" s="34"/>
      <c r="S36" s="13" t="s">
        <v>196</v>
      </c>
      <c r="T36" s="167">
        <v>159</v>
      </c>
      <c r="U36" s="157" t="s">
        <v>199</v>
      </c>
      <c r="V36" s="163">
        <v>3</v>
      </c>
      <c r="W36" s="13" t="s">
        <v>189</v>
      </c>
      <c r="X36" s="167">
        <v>413.6</v>
      </c>
      <c r="Y36" s="159"/>
      <c r="Z36" s="10"/>
      <c r="AA36" s="10"/>
    </row>
    <row r="37" spans="1:29" x14ac:dyDescent="0.2">
      <c r="B37" s="10"/>
      <c r="C37" s="17"/>
      <c r="D37" s="17"/>
      <c r="E37" s="17"/>
      <c r="F37" s="24"/>
      <c r="G37" s="24"/>
      <c r="H37" s="118"/>
      <c r="I37" s="120">
        <f>+I34+I16+I15</f>
        <v>629</v>
      </c>
      <c r="J37" s="24"/>
      <c r="L37" s="121">
        <f>+I37/I6</f>
        <v>0.53169907016060858</v>
      </c>
      <c r="S37" s="13" t="s">
        <v>190</v>
      </c>
      <c r="T37" s="167">
        <v>73</v>
      </c>
      <c r="U37" s="159" t="s">
        <v>198</v>
      </c>
      <c r="V37" s="167">
        <v>3</v>
      </c>
      <c r="W37" s="13" t="s">
        <v>185</v>
      </c>
      <c r="X37" s="167">
        <v>335.4</v>
      </c>
      <c r="Y37" s="159"/>
    </row>
    <row r="38" spans="1:29" x14ac:dyDescent="0.2">
      <c r="B38" s="99" t="s">
        <v>134</v>
      </c>
      <c r="C38" s="17"/>
      <c r="D38" s="17"/>
      <c r="E38" s="17"/>
      <c r="F38" s="24"/>
      <c r="G38" s="24"/>
      <c r="I38" s="24"/>
      <c r="J38" s="24"/>
      <c r="S38" s="13" t="s">
        <v>200</v>
      </c>
      <c r="T38" s="167">
        <v>66</v>
      </c>
      <c r="U38" s="159" t="s">
        <v>210</v>
      </c>
      <c r="V38" s="167" t="s">
        <v>222</v>
      </c>
      <c r="W38" s="13" t="s">
        <v>192</v>
      </c>
      <c r="X38" s="167">
        <v>300</v>
      </c>
      <c r="Y38" s="159"/>
    </row>
    <row r="39" spans="1:29" x14ac:dyDescent="0.2">
      <c r="A39" s="41"/>
      <c r="B39" s="97" t="s">
        <v>123</v>
      </c>
      <c r="C39" s="42"/>
      <c r="D39" s="42"/>
      <c r="E39" s="42"/>
      <c r="F39" s="42"/>
      <c r="G39" s="42"/>
      <c r="I39" s="42"/>
      <c r="J39" s="42"/>
      <c r="S39" s="13" t="s">
        <v>202</v>
      </c>
      <c r="T39" s="167">
        <v>19</v>
      </c>
      <c r="U39" s="159" t="s">
        <v>204</v>
      </c>
      <c r="V39" s="167">
        <v>1</v>
      </c>
      <c r="W39" s="13" t="s">
        <v>194</v>
      </c>
      <c r="X39" s="167">
        <v>233.7</v>
      </c>
    </row>
    <row r="40" spans="1:29" x14ac:dyDescent="0.2">
      <c r="B40" s="98" t="s">
        <v>127</v>
      </c>
      <c r="C40" s="12"/>
      <c r="D40" s="12"/>
      <c r="E40" s="12"/>
      <c r="F40" s="12"/>
      <c r="G40" s="12"/>
      <c r="I40" s="12"/>
      <c r="J40" s="12"/>
      <c r="S40" s="13" t="s">
        <v>186</v>
      </c>
      <c r="T40" s="167">
        <v>10</v>
      </c>
      <c r="U40" s="159" t="s">
        <v>213</v>
      </c>
      <c r="V40" s="167">
        <v>1</v>
      </c>
      <c r="W40" s="13" t="s">
        <v>187</v>
      </c>
      <c r="X40" s="167">
        <v>200</v>
      </c>
    </row>
    <row r="41" spans="1:29" x14ac:dyDescent="0.2">
      <c r="B41" s="98" t="s">
        <v>131</v>
      </c>
      <c r="C41" s="43"/>
      <c r="D41" s="43"/>
      <c r="E41" s="44"/>
      <c r="F41" s="43"/>
      <c r="G41" s="43"/>
      <c r="H41" s="24"/>
      <c r="I41" s="43"/>
      <c r="J41" s="43"/>
      <c r="K41" s="1"/>
      <c r="L41" s="1"/>
      <c r="S41" s="13" t="s">
        <v>197</v>
      </c>
      <c r="T41" s="167">
        <v>9</v>
      </c>
      <c r="U41" s="159"/>
      <c r="W41" s="13" t="s">
        <v>201</v>
      </c>
      <c r="X41" s="167">
        <v>47</v>
      </c>
    </row>
    <row r="42" spans="1:29" x14ac:dyDescent="0.2">
      <c r="B42" s="98" t="s">
        <v>133</v>
      </c>
      <c r="C42" s="43"/>
      <c r="D42" s="43"/>
      <c r="E42" s="44"/>
      <c r="F42" s="43"/>
      <c r="G42" s="43"/>
      <c r="H42" s="122"/>
      <c r="I42" s="43"/>
      <c r="J42" s="43"/>
      <c r="K42" s="1"/>
      <c r="L42" s="1"/>
      <c r="S42" s="13" t="s">
        <v>204</v>
      </c>
      <c r="T42" s="167">
        <v>6</v>
      </c>
      <c r="V42" s="13">
        <f>V20/V19</f>
        <v>0.8044651510604488</v>
      </c>
      <c r="W42" s="13" t="s">
        <v>193</v>
      </c>
      <c r="X42" s="13">
        <v>38</v>
      </c>
    </row>
    <row r="43" spans="1:29" x14ac:dyDescent="0.2">
      <c r="B43" s="99" t="s">
        <v>135</v>
      </c>
      <c r="C43" s="43"/>
      <c r="D43" s="43"/>
      <c r="E43" s="44"/>
      <c r="F43" s="43"/>
      <c r="G43" s="43"/>
      <c r="I43" s="43"/>
      <c r="J43" s="43"/>
      <c r="K43" s="1"/>
      <c r="L43" s="1"/>
      <c r="S43" s="13" t="s">
        <v>209</v>
      </c>
      <c r="T43" s="167">
        <v>5</v>
      </c>
      <c r="V43" s="176"/>
    </row>
    <row r="44" spans="1:29" x14ac:dyDescent="0.2">
      <c r="B44" s="97" t="s">
        <v>116</v>
      </c>
      <c r="S44" s="247" t="s">
        <v>211</v>
      </c>
      <c r="T44" s="167">
        <v>2</v>
      </c>
    </row>
    <row r="45" spans="1:29" x14ac:dyDescent="0.2">
      <c r="S45" s="13" t="s">
        <v>203</v>
      </c>
      <c r="T45" s="167">
        <v>2</v>
      </c>
    </row>
    <row r="46" spans="1:29" x14ac:dyDescent="0.2">
      <c r="S46" s="13" t="s">
        <v>212</v>
      </c>
      <c r="T46" s="167">
        <v>2</v>
      </c>
    </row>
    <row r="47" spans="1:29" x14ac:dyDescent="0.2">
      <c r="S47" s="13" t="s">
        <v>178</v>
      </c>
      <c r="T47" s="167">
        <v>2</v>
      </c>
    </row>
    <row r="48" spans="1:29" x14ac:dyDescent="0.2">
      <c r="S48" s="13" t="s">
        <v>207</v>
      </c>
      <c r="T48" s="167">
        <v>1</v>
      </c>
    </row>
    <row r="49" spans="19:20" x14ac:dyDescent="0.2">
      <c r="S49" s="13" t="s">
        <v>201</v>
      </c>
      <c r="T49" s="167">
        <v>1</v>
      </c>
    </row>
    <row r="50" spans="19:20" x14ac:dyDescent="0.2">
      <c r="S50" s="13" t="s">
        <v>214</v>
      </c>
      <c r="T50" s="167">
        <v>1</v>
      </c>
    </row>
    <row r="51" spans="19:20" x14ac:dyDescent="0.2">
      <c r="S51" s="13" t="s">
        <v>208</v>
      </c>
      <c r="T51" s="167">
        <v>1</v>
      </c>
    </row>
    <row r="52" spans="19:20" x14ac:dyDescent="0.2">
      <c r="S52" s="13" t="s">
        <v>206</v>
      </c>
      <c r="T52" s="13">
        <v>1</v>
      </c>
    </row>
    <row r="54" spans="19:20" x14ac:dyDescent="0.2">
      <c r="S54" s="13">
        <f>R21/T19</f>
        <v>0.24993148323328412</v>
      </c>
      <c r="T54" s="13">
        <f>T20/T19</f>
        <v>0.71616376833376061</v>
      </c>
    </row>
  </sheetData>
  <mergeCells count="8">
    <mergeCell ref="S2:U2"/>
    <mergeCell ref="W2:Y2"/>
    <mergeCell ref="AB2:AC2"/>
    <mergeCell ref="AD2:AE2"/>
    <mergeCell ref="S17:T17"/>
    <mergeCell ref="U17:V17"/>
    <mergeCell ref="W17:X17"/>
    <mergeCell ref="Z17:AA17"/>
  </mergeCells>
  <pageMargins left="0.39370078740157483" right="4.1338582677165361" top="0.35433070866141736" bottom="3.5433070866141736" header="0" footer="0"/>
  <pageSetup paperSize="9" scale="75" orientation="portrait" r:id="rId1"/>
  <headerFooter alignWithMargins="0">
    <oddFooter>&amp;C&amp;"Comic Sans MS,Bold"&amp;Z&amp;F  &amp;P/&amp;N - &amp;D &amp;T</oddFooter>
  </headerFooter>
  <ignoredErrors>
    <ignoredError sqref="G18 E22:G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Fisheries tables &amp; charts</vt:lpstr>
      <vt:lpstr>Table 1</vt:lpstr>
      <vt:lpstr>Figure 1</vt:lpstr>
      <vt:lpstr>Figure 2</vt:lpstr>
      <vt:lpstr>Table 2 </vt:lpstr>
      <vt:lpstr>Figure 3 </vt:lpstr>
      <vt:lpstr>Table 3</vt:lpstr>
      <vt:lpstr>Figure 4</vt:lpstr>
      <vt:lpstr>Figure 5</vt:lpstr>
      <vt:lpstr>Figure 6</vt:lpstr>
      <vt:lpstr>Map 1</vt:lpstr>
      <vt:lpstr>Table 4</vt:lpstr>
      <vt:lpstr>Figure 7</vt:lpstr>
      <vt:lpstr>Table 5</vt:lpstr>
      <vt:lpstr>OLD</vt:lpstr>
      <vt:lpstr>Table 4 old</vt:lpstr>
      <vt:lpstr>Table 5 old</vt:lpstr>
      <vt:lpstr>'Table 2 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FOLTETE Anne (ESTAT)</dc:creator>
  <cp:lastModifiedBy>FORTI Roberta (ESTAT)</cp:lastModifiedBy>
  <cp:lastPrinted>2015-10-21T13:18:19Z</cp:lastPrinted>
  <dcterms:created xsi:type="dcterms:W3CDTF">2014-10-07T15:22:21Z</dcterms:created>
  <dcterms:modified xsi:type="dcterms:W3CDTF">2017-12-13T14:12:53Z</dcterms:modified>
</cp:coreProperties>
</file>