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et1.cec.eu.int\Homes\04\LORDANI\Desktop\"/>
    </mc:Choice>
  </mc:AlternateContent>
  <bookViews>
    <workbookView xWindow="0" yWindow="0" windowWidth="24000" windowHeight="9000"/>
  </bookViews>
  <sheets>
    <sheet name="Figure 1" sheetId="1" r:id="rId1"/>
    <sheet name="Table 1" sheetId="4" r:id="rId2"/>
  </sheets>
  <calcPr calcId="162913"/>
</workbook>
</file>

<file path=xl/calcChain.xml><?xml version="1.0" encoding="utf-8"?>
<calcChain xmlns="http://schemas.openxmlformats.org/spreadsheetml/2006/main">
  <c r="AA16" i="4" l="1"/>
  <c r="BS17" i="1"/>
  <c r="BT18" i="1"/>
  <c r="BT19" i="1"/>
  <c r="BT17" i="1"/>
  <c r="BS19" i="1"/>
  <c r="AA49" i="4" l="1"/>
  <c r="AB49" i="4" s="1"/>
  <c r="X49" i="4"/>
  <c r="Y49" i="4" s="1"/>
  <c r="U49" i="4"/>
  <c r="V49" i="4" s="1"/>
  <c r="AB16" i="4" l="1"/>
  <c r="AA17" i="4"/>
  <c r="AB17" i="4" s="1"/>
  <c r="AA18" i="4"/>
  <c r="AB18" i="4" s="1"/>
  <c r="AA19" i="4"/>
  <c r="AB19" i="4" s="1"/>
  <c r="AA20" i="4"/>
  <c r="AB20" i="4" s="1"/>
  <c r="AA21" i="4"/>
  <c r="AB21" i="4" s="1"/>
  <c r="AA22" i="4"/>
  <c r="AB22" i="4" s="1"/>
  <c r="AA23" i="4"/>
  <c r="AB23" i="4" s="1"/>
  <c r="AA24" i="4"/>
  <c r="AB24" i="4" s="1"/>
  <c r="AA25" i="4"/>
  <c r="AB25" i="4" s="1"/>
  <c r="AA26" i="4"/>
  <c r="AB26" i="4" s="1"/>
  <c r="AA27" i="4"/>
  <c r="AB27" i="4" s="1"/>
  <c r="AA28" i="4"/>
  <c r="AB28" i="4" s="1"/>
  <c r="AA29" i="4"/>
  <c r="AB29" i="4" s="1"/>
  <c r="AA30" i="4"/>
  <c r="AB30" i="4" s="1"/>
  <c r="AA31" i="4"/>
  <c r="AB31" i="4" s="1"/>
  <c r="AA32" i="4"/>
  <c r="AB32" i="4" s="1"/>
  <c r="AA33" i="4"/>
  <c r="AB33" i="4" s="1"/>
  <c r="AA34" i="4"/>
  <c r="AB34" i="4" s="1"/>
  <c r="AA35" i="4"/>
  <c r="AB35" i="4" s="1"/>
  <c r="AA36" i="4"/>
  <c r="AB36" i="4" s="1"/>
  <c r="AA37" i="4"/>
  <c r="AB37" i="4" s="1"/>
  <c r="AA38" i="4"/>
  <c r="AB38" i="4" s="1"/>
  <c r="AA39" i="4"/>
  <c r="AB39" i="4" s="1"/>
  <c r="AA40" i="4"/>
  <c r="AB40" i="4" s="1"/>
  <c r="AA41" i="4"/>
  <c r="AB41" i="4" s="1"/>
  <c r="AA42" i="4"/>
  <c r="AB42" i="4" s="1"/>
  <c r="AA43" i="4"/>
  <c r="AB43" i="4" s="1"/>
  <c r="AA44" i="4"/>
  <c r="AB44" i="4" s="1"/>
  <c r="AA45" i="4"/>
  <c r="AB45" i="4" s="1"/>
  <c r="AA46" i="4"/>
  <c r="AB46" i="4" s="1"/>
  <c r="AA47" i="4"/>
  <c r="AB47" i="4" s="1"/>
  <c r="AA48" i="4"/>
  <c r="AB48" i="4" s="1"/>
  <c r="AA50" i="4"/>
  <c r="AB50" i="4" s="1"/>
  <c r="U16" i="4"/>
  <c r="V16" i="4" s="1"/>
  <c r="U18" i="4"/>
  <c r="V18" i="4" s="1"/>
  <c r="X17" i="4" l="1"/>
  <c r="Y17" i="4" s="1"/>
  <c r="X18" i="4"/>
  <c r="Y18" i="4" s="1"/>
  <c r="X19" i="4"/>
  <c r="Y19" i="4" s="1"/>
  <c r="X20" i="4"/>
  <c r="Y20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X28" i="4"/>
  <c r="Y28" i="4" s="1"/>
  <c r="X29" i="4"/>
  <c r="Y29" i="4" s="1"/>
  <c r="X30" i="4"/>
  <c r="Y30" i="4" s="1"/>
  <c r="X31" i="4"/>
  <c r="Y31" i="4" s="1"/>
  <c r="X32" i="4"/>
  <c r="Y32" i="4" s="1"/>
  <c r="X33" i="4"/>
  <c r="Y33" i="4" s="1"/>
  <c r="X34" i="4"/>
  <c r="Y34" i="4" s="1"/>
  <c r="X35" i="4"/>
  <c r="Y35" i="4" s="1"/>
  <c r="X36" i="4"/>
  <c r="Y36" i="4" s="1"/>
  <c r="X37" i="4"/>
  <c r="Y37" i="4" s="1"/>
  <c r="X38" i="4"/>
  <c r="Y38" i="4" s="1"/>
  <c r="X39" i="4"/>
  <c r="Y39" i="4" s="1"/>
  <c r="X40" i="4"/>
  <c r="Y40" i="4" s="1"/>
  <c r="X41" i="4"/>
  <c r="Y41" i="4" s="1"/>
  <c r="X42" i="4"/>
  <c r="Y42" i="4" s="1"/>
  <c r="X43" i="4"/>
  <c r="Y43" i="4" s="1"/>
  <c r="X44" i="4"/>
  <c r="Y44" i="4" s="1"/>
  <c r="X45" i="4"/>
  <c r="Y45" i="4" s="1"/>
  <c r="X46" i="4"/>
  <c r="Y46" i="4" s="1"/>
  <c r="X47" i="4"/>
  <c r="Y47" i="4" s="1"/>
  <c r="X48" i="4"/>
  <c r="Y48" i="4" s="1"/>
  <c r="X50" i="4"/>
  <c r="Y50" i="4" s="1"/>
  <c r="X16" i="4"/>
  <c r="Y16" i="4" s="1"/>
  <c r="U17" i="4" l="1"/>
  <c r="V17" i="4" s="1"/>
  <c r="U19" i="4"/>
  <c r="V19" i="4" s="1"/>
  <c r="U20" i="4"/>
  <c r="V20" i="4" s="1"/>
  <c r="U21" i="4"/>
  <c r="V21" i="4" s="1"/>
  <c r="U22" i="4"/>
  <c r="V22" i="4" s="1"/>
  <c r="U23" i="4"/>
  <c r="V23" i="4" s="1"/>
  <c r="U24" i="4"/>
  <c r="V24" i="4" s="1"/>
  <c r="U25" i="4"/>
  <c r="V25" i="4" s="1"/>
  <c r="U26" i="4"/>
  <c r="V26" i="4" s="1"/>
  <c r="U27" i="4"/>
  <c r="V27" i="4" s="1"/>
  <c r="U28" i="4"/>
  <c r="V28" i="4" s="1"/>
  <c r="U29" i="4"/>
  <c r="V29" i="4" s="1"/>
  <c r="U30" i="4"/>
  <c r="V30" i="4" s="1"/>
  <c r="U31" i="4"/>
  <c r="V31" i="4" s="1"/>
  <c r="U32" i="4"/>
  <c r="V32" i="4" s="1"/>
  <c r="U33" i="4"/>
  <c r="V33" i="4" s="1"/>
  <c r="U34" i="4"/>
  <c r="V34" i="4" s="1"/>
  <c r="U35" i="4"/>
  <c r="V35" i="4" s="1"/>
  <c r="U36" i="4"/>
  <c r="V36" i="4" s="1"/>
  <c r="U37" i="4"/>
  <c r="V37" i="4" s="1"/>
  <c r="U38" i="4"/>
  <c r="V38" i="4" s="1"/>
  <c r="U39" i="4"/>
  <c r="V39" i="4" s="1"/>
  <c r="U40" i="4"/>
  <c r="V40" i="4" s="1"/>
  <c r="U41" i="4"/>
  <c r="V41" i="4" s="1"/>
  <c r="U42" i="4"/>
  <c r="V42" i="4" s="1"/>
  <c r="U43" i="4"/>
  <c r="V43" i="4" s="1"/>
  <c r="U44" i="4"/>
  <c r="V44" i="4" s="1"/>
  <c r="U45" i="4"/>
  <c r="V45" i="4" s="1"/>
  <c r="U46" i="4"/>
  <c r="V46" i="4" s="1"/>
  <c r="U47" i="4"/>
  <c r="V47" i="4" s="1"/>
  <c r="U48" i="4"/>
  <c r="V48" i="4" s="1"/>
  <c r="U50" i="4"/>
  <c r="V50" i="4" s="1"/>
</calcChain>
</file>

<file path=xl/sharedStrings.xml><?xml version="1.0" encoding="utf-8"?>
<sst xmlns="http://schemas.openxmlformats.org/spreadsheetml/2006/main" count="164" uniqueCount="137">
  <si>
    <t>Construction cost (or producer prices), new residential buildings - quarterly data [sts_copi_q]</t>
  </si>
  <si>
    <t>Last update</t>
  </si>
  <si>
    <t>Extracted on</t>
  </si>
  <si>
    <t>Source of data</t>
  </si>
  <si>
    <t>Eurostat</t>
  </si>
  <si>
    <t>GEO</t>
  </si>
  <si>
    <t>NACE_R2</t>
  </si>
  <si>
    <t>Residential buildings, except residences for communities</t>
  </si>
  <si>
    <t>S_ADJ</t>
  </si>
  <si>
    <t>Unadjusted data (i.e. neither seasonally adjusted nor calendar adjusted data)</t>
  </si>
  <si>
    <t>UNIT</t>
  </si>
  <si>
    <t>Index, 2015=100</t>
  </si>
  <si>
    <t>2005Q2</t>
  </si>
  <si>
    <t>2005Q3</t>
  </si>
  <si>
    <t>2005Q4</t>
  </si>
  <si>
    <t>2006Q2</t>
  </si>
  <si>
    <t>2006Q3</t>
  </si>
  <si>
    <t>2006Q4</t>
  </si>
  <si>
    <t>2007Q2</t>
  </si>
  <si>
    <t>2007Q3</t>
  </si>
  <si>
    <t>2007Q4</t>
  </si>
  <si>
    <t>2008Q2</t>
  </si>
  <si>
    <t>2008Q3</t>
  </si>
  <si>
    <t>2008Q4</t>
  </si>
  <si>
    <t>2009Q2</t>
  </si>
  <si>
    <t>2009Q3</t>
  </si>
  <si>
    <t>2009Q4</t>
  </si>
  <si>
    <t>2010Q2</t>
  </si>
  <si>
    <t>2010Q3</t>
  </si>
  <si>
    <t>2010Q4</t>
  </si>
  <si>
    <t>2011Q2</t>
  </si>
  <si>
    <t>2011Q3</t>
  </si>
  <si>
    <t>2011Q4</t>
  </si>
  <si>
    <t>2012Q2</t>
  </si>
  <si>
    <t>2012Q3</t>
  </si>
  <si>
    <t>2012Q4</t>
  </si>
  <si>
    <t>2013Q2</t>
  </si>
  <si>
    <t>2013Q3</t>
  </si>
  <si>
    <t>2013Q4</t>
  </si>
  <si>
    <t>2014Q2</t>
  </si>
  <si>
    <t>2014Q3</t>
  </si>
  <si>
    <t>2014Q4</t>
  </si>
  <si>
    <t>2015Q2</t>
  </si>
  <si>
    <t>2015Q3</t>
  </si>
  <si>
    <t>2015Q4</t>
  </si>
  <si>
    <t>2016Q2</t>
  </si>
  <si>
    <t>2016Q3</t>
  </si>
  <si>
    <t>2016Q4</t>
  </si>
  <si>
    <t>2017Q2</t>
  </si>
  <si>
    <t>2017Q3</t>
  </si>
  <si>
    <t>2017Q4</t>
  </si>
  <si>
    <t>Construction cost</t>
  </si>
  <si>
    <t>Input prices for materials</t>
  </si>
  <si>
    <t>Output price construction</t>
  </si>
  <si>
    <r>
      <t>Source:</t>
    </r>
    <r>
      <rPr>
        <sz val="9"/>
        <rFont val="Arial"/>
        <family val="2"/>
      </rPr>
      <t xml:space="preserve"> Eurostat (online data code: sts_copi_q)</t>
    </r>
  </si>
  <si>
    <t>Construction cost (or producer prices), new residential buildings - annual data [sts_copi_a]</t>
  </si>
  <si>
    <t>INDIC_BT</t>
  </si>
  <si>
    <t>Construction cost index - in national currency</t>
  </si>
  <si>
    <t>Percentage change compared to same period in previous year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</si>
  <si>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</si>
  <si>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</si>
  <si>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</si>
  <si>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</si>
  <si>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</si>
  <si>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</si>
  <si>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</si>
  <si>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</si>
  <si>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</si>
  <si>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</si>
  <si>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</si>
  <si>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</si>
  <si>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</si>
  <si>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</si>
  <si>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</si>
  <si>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</si>
  <si>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</si>
  <si>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</si>
  <si>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</si>
  <si>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</si>
  <si>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</si>
  <si>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</si>
  <si>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</si>
  <si>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</si>
  <si>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</si>
  <si>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</si>
  <si>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</si>
  <si>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</si>
  <si>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</si>
  <si>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</si>
  <si>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</si>
  <si>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</si>
  <si>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</si>
  <si>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</si>
  <si>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</si>
  <si>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</si>
  <si>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</si>
  <si>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</si>
  <si>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:</t>
  </si>
  <si>
    <t>Norway</t>
  </si>
  <si>
    <t>Switzerland</t>
  </si>
  <si>
    <t>Montenegro</t>
  </si>
  <si>
    <t>Turkey</t>
  </si>
  <si>
    <t>EA-19</t>
  </si>
  <si>
    <t>Germany</t>
  </si>
  <si>
    <t>Special value : not available</t>
  </si>
  <si>
    <t xml:space="preserve"> </t>
  </si>
  <si>
    <r>
      <t>Source:</t>
    </r>
    <r>
      <rPr>
        <sz val="9"/>
        <rFont val="Arial"/>
        <family val="2"/>
      </rPr>
      <t xml:space="preserve"> Eurostat (online data code: sts_copi_a)</t>
    </r>
  </si>
  <si>
    <t>2008-2009</t>
  </si>
  <si>
    <t>2018Q2</t>
  </si>
  <si>
    <t>2018Q3</t>
  </si>
  <si>
    <t>2018Q4</t>
  </si>
  <si>
    <t>2019Q2</t>
  </si>
  <si>
    <t>2018</t>
  </si>
  <si>
    <t>North Macedonia</t>
  </si>
  <si>
    <t>Average annual rates</t>
  </si>
  <si>
    <t>2011-2016</t>
  </si>
  <si>
    <t>2017 2018</t>
  </si>
  <si>
    <t>Czechia</t>
  </si>
  <si>
    <t xml:space="preserve"> unadjusted data</t>
  </si>
  <si>
    <t>European Union - 27 countries (from 2020)</t>
  </si>
  <si>
    <t>2019Q3</t>
  </si>
  <si>
    <t>2019Q4</t>
  </si>
  <si>
    <t>2020Q2</t>
  </si>
  <si>
    <t>2019</t>
  </si>
  <si>
    <t>2020</t>
  </si>
  <si>
    <t>2020Q3</t>
  </si>
  <si>
    <t>2020Q4</t>
  </si>
  <si>
    <t>2021Q2</t>
  </si>
  <si>
    <t>EU</t>
  </si>
  <si>
    <t>2021Q3</t>
  </si>
  <si>
    <t>2021Q4</t>
  </si>
  <si>
    <t>2022Q2</t>
  </si>
  <si>
    <t>2022Q3</t>
  </si>
  <si>
    <t>Figure 1:EU Construction prices and costs 2005 - 2022, undadjusted data (2015 = 100)</t>
  </si>
  <si>
    <t>2021</t>
  </si>
  <si>
    <t>Albania</t>
  </si>
  <si>
    <t>Table 1: Annual growth rates, construction cost indices for new residential buildings, 2005 - 2021,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</si>
</sst>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"/>
    <numFmt numFmtId="165" formatCode="#,##0.0"/>
    <numFmt numFmtId="166" formatCode="#,##0.0_i"/>
    <numFmt numFmtId="167" formatCode="0.0"/>
  </numFmts>
  <fonts count="7" x14ac:knownFonts="1">
    <font>
      <sz val="11"/>
      <name val="Arial"/>
      <charset val="238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Protection="0">
      <alignment horizontal="right"/>
    </xf>
  </cellStyleXfs>
  <cellXfs count="45">
    <xf numFmtId="0" fontId="0" fillId="0" borderId="0" xfId="0"/>
    <xf numFmtId="0" fontId="1" fillId="0" borderId="0" xfId="0" applyNumberFormat="1" applyFont="1" applyFill="1" applyBorder="1" applyAlignment="1"/>
    <xf numFmtId="0" fontId="1" fillId="0" borderId="0" xfId="0" applyFont="1"/>
    <xf numFmtId="0" fontId="1" fillId="2" borderId="1" xfId="0" applyNumberFormat="1" applyFont="1" applyFill="1" applyBorder="1" applyAlignment="1"/>
    <xf numFmtId="0" fontId="2" fillId="0" borderId="0" xfId="0" applyFont="1" applyAlignment="1"/>
    <xf numFmtId="0" fontId="3" fillId="4" borderId="4" xfId="0" applyNumberFormat="1" applyFont="1" applyFill="1" applyBorder="1" applyAlignment="1">
      <alignment horizontal="left"/>
    </xf>
    <xf numFmtId="0" fontId="2" fillId="0" borderId="0" xfId="0" applyFont="1" applyBorder="1" applyAlignment="1"/>
    <xf numFmtId="0" fontId="4" fillId="0" borderId="0" xfId="0" applyNumberFormat="1" applyFont="1" applyFill="1" applyBorder="1" applyAlignment="1">
      <alignment horizontal="left"/>
    </xf>
    <xf numFmtId="167" fontId="1" fillId="0" borderId="0" xfId="0" applyNumberFormat="1" applyFont="1"/>
    <xf numFmtId="165" fontId="1" fillId="0" borderId="0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7" fontId="1" fillId="0" borderId="0" xfId="0" applyNumberFormat="1" applyFont="1" applyBorder="1"/>
    <xf numFmtId="2" fontId="1" fillId="0" borderId="0" xfId="0" applyNumberFormat="1" applyFont="1" applyBorder="1"/>
    <xf numFmtId="0" fontId="3" fillId="3" borderId="2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5" fontId="5" fillId="0" borderId="1" xfId="0" applyNumberFormat="1" applyFont="1" applyFill="1" applyBorder="1" applyAlignment="1"/>
    <xf numFmtId="0" fontId="3" fillId="0" borderId="8" xfId="0" applyNumberFormat="1" applyFont="1" applyFill="1" applyBorder="1" applyAlignment="1">
      <alignment horizontal="left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7" fontId="1" fillId="0" borderId="0" xfId="0" applyNumberFormat="1" applyFont="1" applyFill="1" applyBorder="1"/>
    <xf numFmtId="0" fontId="3" fillId="0" borderId="0" xfId="0" applyFont="1" applyFill="1" applyBorder="1"/>
    <xf numFmtId="2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1" fillId="0" borderId="0" xfId="0" applyNumberFormat="1" applyFont="1" applyFill="1" applyBorder="1" applyAlignment="1"/>
  </cellXfs>
  <cellStyles count="2">
    <cellStyle name="Normal" xfId="0" builtinId="0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Construction prices and costs 2005 - 2022, undadjusted data (2015 = 100)</a:t>
            </a:r>
          </a:p>
        </c:rich>
      </c:tx>
      <c:layout>
        <c:manualLayout>
          <c:xMode val="edge"/>
          <c:yMode val="edge"/>
          <c:x val="5.3333333333333332E-3"/>
          <c:y val="6.261927554428847E-3"/>
        </c:manualLayout>
      </c:layout>
      <c:overlay val="0"/>
    </c:title>
    <c:autoTitleDeleted val="0"/>
    <c:plotArea>
      <c:layout>
        <c:manualLayout>
          <c:xMode val="edge"/>
          <c:yMode val="edge"/>
          <c:x val="2.3778687664041995E-2"/>
          <c:y val="0.11121922934408281"/>
          <c:w val="0.95244272965879262"/>
          <c:h val="0.6929064440904784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1'!$A$13</c:f>
              <c:strCache>
                <c:ptCount val="1"/>
                <c:pt idx="0">
                  <c:v>Construction cost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1'!$B$12:$BS$12</c:f>
              <c:strCache>
                <c:ptCount val="70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  <c:pt idx="45">
                  <c:v>2016Q2</c:v>
                </c:pt>
                <c:pt idx="46">
                  <c:v>2016Q3</c:v>
                </c:pt>
                <c:pt idx="47">
                  <c:v>2016Q4</c:v>
                </c:pt>
                <c:pt idx="48">
                  <c:v>2017</c:v>
                </c:pt>
                <c:pt idx="49">
                  <c:v>2017Q2</c:v>
                </c:pt>
                <c:pt idx="50">
                  <c:v>2017Q3</c:v>
                </c:pt>
                <c:pt idx="51">
                  <c:v>2017Q4</c:v>
                </c:pt>
                <c:pt idx="52">
                  <c:v>2018</c:v>
                </c:pt>
                <c:pt idx="53">
                  <c:v>2018Q2</c:v>
                </c:pt>
                <c:pt idx="54">
                  <c:v>2018Q3</c:v>
                </c:pt>
                <c:pt idx="55">
                  <c:v>2018Q4</c:v>
                </c:pt>
                <c:pt idx="56">
                  <c:v>2019</c:v>
                </c:pt>
                <c:pt idx="57">
                  <c:v>2019Q2</c:v>
                </c:pt>
                <c:pt idx="58">
                  <c:v>2019Q3</c:v>
                </c:pt>
                <c:pt idx="59">
                  <c:v>2019Q4</c:v>
                </c:pt>
                <c:pt idx="60">
                  <c:v>2020</c:v>
                </c:pt>
                <c:pt idx="61">
                  <c:v>2020Q2</c:v>
                </c:pt>
                <c:pt idx="62">
                  <c:v>2020Q3</c:v>
                </c:pt>
                <c:pt idx="63">
                  <c:v>2020Q4</c:v>
                </c:pt>
                <c:pt idx="64">
                  <c:v>2021</c:v>
                </c:pt>
                <c:pt idx="65">
                  <c:v>2021Q2</c:v>
                </c:pt>
                <c:pt idx="66">
                  <c:v>2021Q3</c:v>
                </c:pt>
                <c:pt idx="67">
                  <c:v>2021Q4</c:v>
                </c:pt>
                <c:pt idx="68">
                  <c:v>2022</c:v>
                </c:pt>
                <c:pt idx="69">
                  <c:v>2022Q2</c:v>
                </c:pt>
              </c:strCache>
            </c:strRef>
          </c:cat>
          <c:val>
            <c:numRef>
              <c:f>'Figure 1'!$B$13:$BS$13</c:f>
              <c:numCache>
                <c:formatCode>#,##0.0</c:formatCode>
                <c:ptCount val="70"/>
                <c:pt idx="0">
                  <c:v>80.2</c:v>
                </c:pt>
                <c:pt idx="1">
                  <c:v>80.7</c:v>
                </c:pt>
                <c:pt idx="2">
                  <c:v>80.900000000000006</c:v>
                </c:pt>
                <c:pt idx="3">
                  <c:v>81.099999999999994</c:v>
                </c:pt>
                <c:pt idx="4">
                  <c:v>82.4</c:v>
                </c:pt>
                <c:pt idx="5">
                  <c:v>83.3</c:v>
                </c:pt>
                <c:pt idx="6">
                  <c:v>84.2</c:v>
                </c:pt>
                <c:pt idx="7">
                  <c:v>84.9</c:v>
                </c:pt>
                <c:pt idx="8">
                  <c:v>86.2</c:v>
                </c:pt>
                <c:pt idx="9">
                  <c:v>87.4</c:v>
                </c:pt>
                <c:pt idx="10">
                  <c:v>87.8</c:v>
                </c:pt>
                <c:pt idx="11">
                  <c:v>88</c:v>
                </c:pt>
                <c:pt idx="12">
                  <c:v>88.9</c:v>
                </c:pt>
                <c:pt idx="13">
                  <c:v>91</c:v>
                </c:pt>
                <c:pt idx="14">
                  <c:v>92.5</c:v>
                </c:pt>
                <c:pt idx="15">
                  <c:v>91.4</c:v>
                </c:pt>
                <c:pt idx="16">
                  <c:v>91.5</c:v>
                </c:pt>
                <c:pt idx="17">
                  <c:v>91.3</c:v>
                </c:pt>
                <c:pt idx="18">
                  <c:v>91.3</c:v>
                </c:pt>
                <c:pt idx="19">
                  <c:v>91.5</c:v>
                </c:pt>
                <c:pt idx="20">
                  <c:v>91.8</c:v>
                </c:pt>
                <c:pt idx="21">
                  <c:v>93.2</c:v>
                </c:pt>
                <c:pt idx="22">
                  <c:v>93.4</c:v>
                </c:pt>
                <c:pt idx="23">
                  <c:v>94</c:v>
                </c:pt>
                <c:pt idx="24">
                  <c:v>95.1</c:v>
                </c:pt>
                <c:pt idx="25">
                  <c:v>96</c:v>
                </c:pt>
                <c:pt idx="26">
                  <c:v>96.5</c:v>
                </c:pt>
                <c:pt idx="27">
                  <c:v>96.7</c:v>
                </c:pt>
                <c:pt idx="28">
                  <c:v>97.4</c:v>
                </c:pt>
                <c:pt idx="29">
                  <c:v>98</c:v>
                </c:pt>
                <c:pt idx="30">
                  <c:v>98.1</c:v>
                </c:pt>
                <c:pt idx="31">
                  <c:v>98.1</c:v>
                </c:pt>
                <c:pt idx="32">
                  <c:v>98.4</c:v>
                </c:pt>
                <c:pt idx="33">
                  <c:v>98.5</c:v>
                </c:pt>
                <c:pt idx="34">
                  <c:v>98.5</c:v>
                </c:pt>
                <c:pt idx="35">
                  <c:v>98.8</c:v>
                </c:pt>
                <c:pt idx="36">
                  <c:v>99</c:v>
                </c:pt>
                <c:pt idx="37">
                  <c:v>99</c:v>
                </c:pt>
                <c:pt idx="38">
                  <c:v>99.3</c:v>
                </c:pt>
                <c:pt idx="39">
                  <c:v>99.5</c:v>
                </c:pt>
                <c:pt idx="40">
                  <c:v>99.8</c:v>
                </c:pt>
                <c:pt idx="41">
                  <c:v>100</c:v>
                </c:pt>
                <c:pt idx="42">
                  <c:v>100.2</c:v>
                </c:pt>
                <c:pt idx="43">
                  <c:v>100</c:v>
                </c:pt>
                <c:pt idx="44">
                  <c:v>100</c:v>
                </c:pt>
                <c:pt idx="45">
                  <c:v>100.7</c:v>
                </c:pt>
                <c:pt idx="46">
                  <c:v>101.1</c:v>
                </c:pt>
                <c:pt idx="47">
                  <c:v>101.5</c:v>
                </c:pt>
                <c:pt idx="48">
                  <c:v>102.2</c:v>
                </c:pt>
                <c:pt idx="49">
                  <c:v>102.8</c:v>
                </c:pt>
                <c:pt idx="50">
                  <c:v>103.3</c:v>
                </c:pt>
                <c:pt idx="51">
                  <c:v>104.1</c:v>
                </c:pt>
                <c:pt idx="52">
                  <c:v>104.9</c:v>
                </c:pt>
                <c:pt idx="53">
                  <c:v>105.6</c:v>
                </c:pt>
                <c:pt idx="54">
                  <c:v>106.4</c:v>
                </c:pt>
                <c:pt idx="55">
                  <c:v>106.9</c:v>
                </c:pt>
                <c:pt idx="56">
                  <c:v>107.3</c:v>
                </c:pt>
                <c:pt idx="57">
                  <c:v>108.1</c:v>
                </c:pt>
                <c:pt idx="58">
                  <c:v>108</c:v>
                </c:pt>
                <c:pt idx="59">
                  <c:v>108.3</c:v>
                </c:pt>
                <c:pt idx="60">
                  <c:v>108.8</c:v>
                </c:pt>
                <c:pt idx="61">
                  <c:v>108.4</c:v>
                </c:pt>
                <c:pt idx="62">
                  <c:v>109.1</c:v>
                </c:pt>
                <c:pt idx="63">
                  <c:v>109.7</c:v>
                </c:pt>
                <c:pt idx="64">
                  <c:v>111.6</c:v>
                </c:pt>
                <c:pt idx="65">
                  <c:v>114.3</c:v>
                </c:pt>
                <c:pt idx="66">
                  <c:v>118.4</c:v>
                </c:pt>
                <c:pt idx="67">
                  <c:v>120.2</c:v>
                </c:pt>
                <c:pt idx="68">
                  <c:v>124.2</c:v>
                </c:pt>
                <c:pt idx="69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D-4E0D-B45D-7442E59B5EF8}"/>
            </c:ext>
          </c:extLst>
        </c:ser>
        <c:ser>
          <c:idx val="2"/>
          <c:order val="1"/>
          <c:tx>
            <c:strRef>
              <c:f>'Figure 1'!$A$14</c:f>
              <c:strCache>
                <c:ptCount val="1"/>
                <c:pt idx="0">
                  <c:v>Input prices for materials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1'!$B$12:$BS$12</c:f>
              <c:strCache>
                <c:ptCount val="70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  <c:pt idx="45">
                  <c:v>2016Q2</c:v>
                </c:pt>
                <c:pt idx="46">
                  <c:v>2016Q3</c:v>
                </c:pt>
                <c:pt idx="47">
                  <c:v>2016Q4</c:v>
                </c:pt>
                <c:pt idx="48">
                  <c:v>2017</c:v>
                </c:pt>
                <c:pt idx="49">
                  <c:v>2017Q2</c:v>
                </c:pt>
                <c:pt idx="50">
                  <c:v>2017Q3</c:v>
                </c:pt>
                <c:pt idx="51">
                  <c:v>2017Q4</c:v>
                </c:pt>
                <c:pt idx="52">
                  <c:v>2018</c:v>
                </c:pt>
                <c:pt idx="53">
                  <c:v>2018Q2</c:v>
                </c:pt>
                <c:pt idx="54">
                  <c:v>2018Q3</c:v>
                </c:pt>
                <c:pt idx="55">
                  <c:v>2018Q4</c:v>
                </c:pt>
                <c:pt idx="56">
                  <c:v>2019</c:v>
                </c:pt>
                <c:pt idx="57">
                  <c:v>2019Q2</c:v>
                </c:pt>
                <c:pt idx="58">
                  <c:v>2019Q3</c:v>
                </c:pt>
                <c:pt idx="59">
                  <c:v>2019Q4</c:v>
                </c:pt>
                <c:pt idx="60">
                  <c:v>2020</c:v>
                </c:pt>
                <c:pt idx="61">
                  <c:v>2020Q2</c:v>
                </c:pt>
                <c:pt idx="62">
                  <c:v>2020Q3</c:v>
                </c:pt>
                <c:pt idx="63">
                  <c:v>2020Q4</c:v>
                </c:pt>
                <c:pt idx="64">
                  <c:v>2021</c:v>
                </c:pt>
                <c:pt idx="65">
                  <c:v>2021Q2</c:v>
                </c:pt>
                <c:pt idx="66">
                  <c:v>2021Q3</c:v>
                </c:pt>
                <c:pt idx="67">
                  <c:v>2021Q4</c:v>
                </c:pt>
                <c:pt idx="68">
                  <c:v>2022</c:v>
                </c:pt>
                <c:pt idx="69">
                  <c:v>2022Q2</c:v>
                </c:pt>
              </c:strCache>
            </c:strRef>
          </c:cat>
          <c:val>
            <c:numRef>
              <c:f>'Figure 1'!$B$14:$BS$14</c:f>
              <c:numCache>
                <c:formatCode>#,##0.0</c:formatCode>
                <c:ptCount val="70"/>
                <c:pt idx="0">
                  <c:v>81.599999999999994</c:v>
                </c:pt>
                <c:pt idx="1">
                  <c:v>81.7</c:v>
                </c:pt>
                <c:pt idx="2">
                  <c:v>82.2</c:v>
                </c:pt>
                <c:pt idx="3">
                  <c:v>82.6</c:v>
                </c:pt>
                <c:pt idx="4">
                  <c:v>83.9</c:v>
                </c:pt>
                <c:pt idx="5">
                  <c:v>85.5</c:v>
                </c:pt>
                <c:pt idx="6">
                  <c:v>87</c:v>
                </c:pt>
                <c:pt idx="7">
                  <c:v>87.7</c:v>
                </c:pt>
                <c:pt idx="8">
                  <c:v>89.3</c:v>
                </c:pt>
                <c:pt idx="9">
                  <c:v>91.1</c:v>
                </c:pt>
                <c:pt idx="10">
                  <c:v>91.1</c:v>
                </c:pt>
                <c:pt idx="11">
                  <c:v>90.6</c:v>
                </c:pt>
                <c:pt idx="12">
                  <c:v>92.1</c:v>
                </c:pt>
                <c:pt idx="13">
                  <c:v>94.6</c:v>
                </c:pt>
                <c:pt idx="14">
                  <c:v>96</c:v>
                </c:pt>
                <c:pt idx="15">
                  <c:v>93.5</c:v>
                </c:pt>
                <c:pt idx="16">
                  <c:v>93.1</c:v>
                </c:pt>
                <c:pt idx="17">
                  <c:v>92.3</c:v>
                </c:pt>
                <c:pt idx="18">
                  <c:v>92.2</c:v>
                </c:pt>
                <c:pt idx="19">
                  <c:v>92.2</c:v>
                </c:pt>
                <c:pt idx="20">
                  <c:v>92.5</c:v>
                </c:pt>
                <c:pt idx="21">
                  <c:v>94.5</c:v>
                </c:pt>
                <c:pt idx="22">
                  <c:v>94.6</c:v>
                </c:pt>
                <c:pt idx="23">
                  <c:v>95.2</c:v>
                </c:pt>
                <c:pt idx="24">
                  <c:v>96.8</c:v>
                </c:pt>
                <c:pt idx="25">
                  <c:v>97.8</c:v>
                </c:pt>
                <c:pt idx="26">
                  <c:v>98.3</c:v>
                </c:pt>
                <c:pt idx="27">
                  <c:v>98.2</c:v>
                </c:pt>
                <c:pt idx="28">
                  <c:v>99</c:v>
                </c:pt>
                <c:pt idx="29">
                  <c:v>99.6</c:v>
                </c:pt>
                <c:pt idx="30">
                  <c:v>99.4</c:v>
                </c:pt>
                <c:pt idx="31">
                  <c:v>99.4</c:v>
                </c:pt>
                <c:pt idx="32">
                  <c:v>99.6</c:v>
                </c:pt>
                <c:pt idx="33">
                  <c:v>99.6</c:v>
                </c:pt>
                <c:pt idx="34">
                  <c:v>99.6</c:v>
                </c:pt>
                <c:pt idx="35">
                  <c:v>99.7</c:v>
                </c:pt>
                <c:pt idx="36">
                  <c:v>99.9</c:v>
                </c:pt>
                <c:pt idx="37">
                  <c:v>99.7</c:v>
                </c:pt>
                <c:pt idx="38">
                  <c:v>100</c:v>
                </c:pt>
                <c:pt idx="39">
                  <c:v>99.8</c:v>
                </c:pt>
                <c:pt idx="40">
                  <c:v>100</c:v>
                </c:pt>
                <c:pt idx="41">
                  <c:v>100.3</c:v>
                </c:pt>
                <c:pt idx="42">
                  <c:v>100.2</c:v>
                </c:pt>
                <c:pt idx="43">
                  <c:v>99.5</c:v>
                </c:pt>
                <c:pt idx="44">
                  <c:v>99.4</c:v>
                </c:pt>
                <c:pt idx="45">
                  <c:v>100.3</c:v>
                </c:pt>
                <c:pt idx="46">
                  <c:v>100.7</c:v>
                </c:pt>
                <c:pt idx="47">
                  <c:v>101</c:v>
                </c:pt>
                <c:pt idx="48">
                  <c:v>102.2</c:v>
                </c:pt>
                <c:pt idx="49">
                  <c:v>102.8</c:v>
                </c:pt>
                <c:pt idx="50">
                  <c:v>103.3</c:v>
                </c:pt>
                <c:pt idx="51">
                  <c:v>104.2</c:v>
                </c:pt>
                <c:pt idx="52">
                  <c:v>105.2</c:v>
                </c:pt>
                <c:pt idx="53">
                  <c:v>105.9</c:v>
                </c:pt>
                <c:pt idx="54">
                  <c:v>106.6</c:v>
                </c:pt>
                <c:pt idx="55">
                  <c:v>107</c:v>
                </c:pt>
                <c:pt idx="56">
                  <c:v>107.6</c:v>
                </c:pt>
                <c:pt idx="57">
                  <c:v>108.2</c:v>
                </c:pt>
                <c:pt idx="58">
                  <c:v>108.1</c:v>
                </c:pt>
                <c:pt idx="59">
                  <c:v>107.6</c:v>
                </c:pt>
                <c:pt idx="60">
                  <c:v>108.4</c:v>
                </c:pt>
                <c:pt idx="61">
                  <c:v>108.1</c:v>
                </c:pt>
                <c:pt idx="62">
                  <c:v>108.2</c:v>
                </c:pt>
                <c:pt idx="63">
                  <c:v>108.7</c:v>
                </c:pt>
                <c:pt idx="64">
                  <c:v>111.5</c:v>
                </c:pt>
                <c:pt idx="65">
                  <c:v>115.9</c:v>
                </c:pt>
                <c:pt idx="66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7D-4E0D-B45D-7442E59B5EF8}"/>
            </c:ext>
          </c:extLst>
        </c:ser>
        <c:ser>
          <c:idx val="3"/>
          <c:order val="2"/>
          <c:tx>
            <c:strRef>
              <c:f>'Figure 1'!$A$15</c:f>
              <c:strCache>
                <c:ptCount val="1"/>
                <c:pt idx="0">
                  <c:v>Output price construction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1'!$B$12:$BS$12</c:f>
              <c:strCache>
                <c:ptCount val="70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  <c:pt idx="45">
                  <c:v>2016Q2</c:v>
                </c:pt>
                <c:pt idx="46">
                  <c:v>2016Q3</c:v>
                </c:pt>
                <c:pt idx="47">
                  <c:v>2016Q4</c:v>
                </c:pt>
                <c:pt idx="48">
                  <c:v>2017</c:v>
                </c:pt>
                <c:pt idx="49">
                  <c:v>2017Q2</c:v>
                </c:pt>
                <c:pt idx="50">
                  <c:v>2017Q3</c:v>
                </c:pt>
                <c:pt idx="51">
                  <c:v>2017Q4</c:v>
                </c:pt>
                <c:pt idx="52">
                  <c:v>2018</c:v>
                </c:pt>
                <c:pt idx="53">
                  <c:v>2018Q2</c:v>
                </c:pt>
                <c:pt idx="54">
                  <c:v>2018Q3</c:v>
                </c:pt>
                <c:pt idx="55">
                  <c:v>2018Q4</c:v>
                </c:pt>
                <c:pt idx="56">
                  <c:v>2019</c:v>
                </c:pt>
                <c:pt idx="57">
                  <c:v>2019Q2</c:v>
                </c:pt>
                <c:pt idx="58">
                  <c:v>2019Q3</c:v>
                </c:pt>
                <c:pt idx="59">
                  <c:v>2019Q4</c:v>
                </c:pt>
                <c:pt idx="60">
                  <c:v>2020</c:v>
                </c:pt>
                <c:pt idx="61">
                  <c:v>2020Q2</c:v>
                </c:pt>
                <c:pt idx="62">
                  <c:v>2020Q3</c:v>
                </c:pt>
                <c:pt idx="63">
                  <c:v>2020Q4</c:v>
                </c:pt>
                <c:pt idx="64">
                  <c:v>2021</c:v>
                </c:pt>
                <c:pt idx="65">
                  <c:v>2021Q2</c:v>
                </c:pt>
                <c:pt idx="66">
                  <c:v>2021Q3</c:v>
                </c:pt>
                <c:pt idx="67">
                  <c:v>2021Q4</c:v>
                </c:pt>
                <c:pt idx="68">
                  <c:v>2022</c:v>
                </c:pt>
                <c:pt idx="69">
                  <c:v>2022Q2</c:v>
                </c:pt>
              </c:strCache>
            </c:strRef>
          </c:cat>
          <c:val>
            <c:numRef>
              <c:f>'Figure 1'!$B$15:$BS$15</c:f>
              <c:numCache>
                <c:formatCode>#,##0.0</c:formatCode>
                <c:ptCount val="70"/>
                <c:pt idx="0">
                  <c:v>83.3</c:v>
                </c:pt>
                <c:pt idx="1">
                  <c:v>83.4</c:v>
                </c:pt>
                <c:pt idx="2">
                  <c:v>83.8</c:v>
                </c:pt>
                <c:pt idx="3">
                  <c:v>85.4</c:v>
                </c:pt>
                <c:pt idx="4">
                  <c:v>86</c:v>
                </c:pt>
                <c:pt idx="5">
                  <c:v>86.6</c:v>
                </c:pt>
                <c:pt idx="6">
                  <c:v>87.4</c:v>
                </c:pt>
                <c:pt idx="7">
                  <c:v>88.4</c:v>
                </c:pt>
                <c:pt idx="8">
                  <c:v>89</c:v>
                </c:pt>
                <c:pt idx="9">
                  <c:v>90.6</c:v>
                </c:pt>
                <c:pt idx="10">
                  <c:v>91.3</c:v>
                </c:pt>
                <c:pt idx="11">
                  <c:v>92.4</c:v>
                </c:pt>
                <c:pt idx="12">
                  <c:v>93.6</c:v>
                </c:pt>
                <c:pt idx="13">
                  <c:v>95.4</c:v>
                </c:pt>
                <c:pt idx="14">
                  <c:v>96.5</c:v>
                </c:pt>
                <c:pt idx="15">
                  <c:v>95.3</c:v>
                </c:pt>
                <c:pt idx="16">
                  <c:v>94.7</c:v>
                </c:pt>
                <c:pt idx="17">
                  <c:v>94.3</c:v>
                </c:pt>
                <c:pt idx="18">
                  <c:v>94.4</c:v>
                </c:pt>
                <c:pt idx="19">
                  <c:v>94.2</c:v>
                </c:pt>
                <c:pt idx="20">
                  <c:v>94</c:v>
                </c:pt>
                <c:pt idx="21">
                  <c:v>94.6</c:v>
                </c:pt>
                <c:pt idx="22">
                  <c:v>94.8</c:v>
                </c:pt>
                <c:pt idx="23">
                  <c:v>95.3</c:v>
                </c:pt>
                <c:pt idx="24">
                  <c:v>96.2</c:v>
                </c:pt>
                <c:pt idx="25">
                  <c:v>97.2</c:v>
                </c:pt>
                <c:pt idx="26">
                  <c:v>98.1</c:v>
                </c:pt>
                <c:pt idx="27">
                  <c:v>98.5</c:v>
                </c:pt>
                <c:pt idx="28">
                  <c:v>98.7</c:v>
                </c:pt>
                <c:pt idx="29">
                  <c:v>99.9</c:v>
                </c:pt>
                <c:pt idx="30">
                  <c:v>99.5</c:v>
                </c:pt>
                <c:pt idx="31">
                  <c:v>99.3</c:v>
                </c:pt>
                <c:pt idx="32">
                  <c:v>99.9</c:v>
                </c:pt>
                <c:pt idx="33">
                  <c:v>99.4</c:v>
                </c:pt>
                <c:pt idx="34">
                  <c:v>99</c:v>
                </c:pt>
                <c:pt idx="35">
                  <c:v>99.3</c:v>
                </c:pt>
                <c:pt idx="36">
                  <c:v>99.9</c:v>
                </c:pt>
                <c:pt idx="37">
                  <c:v>99.7</c:v>
                </c:pt>
                <c:pt idx="38">
                  <c:v>100.2</c:v>
                </c:pt>
                <c:pt idx="39">
                  <c:v>100</c:v>
                </c:pt>
                <c:pt idx="40">
                  <c:v>100.2</c:v>
                </c:pt>
                <c:pt idx="41">
                  <c:v>100</c:v>
                </c:pt>
                <c:pt idx="42">
                  <c:v>99.7</c:v>
                </c:pt>
                <c:pt idx="43">
                  <c:v>100.1</c:v>
                </c:pt>
                <c:pt idx="44">
                  <c:v>100.1</c:v>
                </c:pt>
                <c:pt idx="45">
                  <c:v>100.8</c:v>
                </c:pt>
                <c:pt idx="46">
                  <c:v>101.5</c:v>
                </c:pt>
                <c:pt idx="47">
                  <c:v>101.7</c:v>
                </c:pt>
                <c:pt idx="48">
                  <c:v>102.4</c:v>
                </c:pt>
                <c:pt idx="49">
                  <c:v>103.3</c:v>
                </c:pt>
                <c:pt idx="50">
                  <c:v>103.7</c:v>
                </c:pt>
                <c:pt idx="51">
                  <c:v>104.3</c:v>
                </c:pt>
                <c:pt idx="52">
                  <c:v>105.4</c:v>
                </c:pt>
                <c:pt idx="53">
                  <c:v>106.5</c:v>
                </c:pt>
                <c:pt idx="54">
                  <c:v>108</c:v>
                </c:pt>
                <c:pt idx="55">
                  <c:v>108.4</c:v>
                </c:pt>
                <c:pt idx="56">
                  <c:v>109.5</c:v>
                </c:pt>
                <c:pt idx="57">
                  <c:v>110.1</c:v>
                </c:pt>
                <c:pt idx="58">
                  <c:v>110.8</c:v>
                </c:pt>
                <c:pt idx="59">
                  <c:v>111.8</c:v>
                </c:pt>
                <c:pt idx="60">
                  <c:v>112.4</c:v>
                </c:pt>
                <c:pt idx="61">
                  <c:v>112.4</c:v>
                </c:pt>
                <c:pt idx="62">
                  <c:v>112.8</c:v>
                </c:pt>
                <c:pt idx="63">
                  <c:v>113.9</c:v>
                </c:pt>
                <c:pt idx="64">
                  <c:v>115.3</c:v>
                </c:pt>
                <c:pt idx="65">
                  <c:v>117.4</c:v>
                </c:pt>
                <c:pt idx="66">
                  <c:v>120.7</c:v>
                </c:pt>
                <c:pt idx="67">
                  <c:v>122.2</c:v>
                </c:pt>
                <c:pt idx="68">
                  <c:v>126.6</c:v>
                </c:pt>
                <c:pt idx="69">
                  <c:v>131.4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7D-4E0D-B45D-7442E59B5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533880"/>
        <c:axId val="246531528"/>
      </c:lineChart>
      <c:catAx>
        <c:axId val="246533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65315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6531528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4653388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5.2209238845144362E-2"/>
          <c:y val="0.90265415408991811"/>
          <c:w val="0.89291485564304462"/>
          <c:h val="3.3508740327383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20</xdr:row>
      <xdr:rowOff>95249</xdr:rowOff>
    </xdr:from>
    <xdr:to>
      <xdr:col>15</xdr:col>
      <xdr:colOff>198120</xdr:colOff>
      <xdr:row>65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0.9668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843148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sts_copi_q)</a:t>
          </a:r>
        </a:p>
      </cdr:txBody>
    </cdr:sp>
  </cdr:absSizeAnchor>
  <cdr:absSizeAnchor xmlns:cdr="http://schemas.openxmlformats.org/drawingml/2006/chartDrawing">
    <cdr:from>
      <cdr:x>0.83933</cdr:x>
      <cdr:y>0.94849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69460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9"/>
  <sheetViews>
    <sheetView showGridLines="0" tabSelected="1" topLeftCell="A30" zoomScale="66" zoomScaleNormal="100" workbookViewId="0">
      <selection activeCell="Q51" sqref="Q51"/>
    </sheetView>
  </sheetViews>
  <sheetFormatPr defaultColWidth="8.75" defaultRowHeight="11.5" x14ac:dyDescent="0.25"/>
  <cols>
    <col min="1" max="1" width="30" style="2" customWidth="1"/>
    <col min="2" max="16384" width="8.75" style="2"/>
  </cols>
  <sheetData>
    <row r="1" spans="1:72" x14ac:dyDescent="0.25">
      <c r="A1" s="1" t="s">
        <v>0</v>
      </c>
    </row>
    <row r="3" spans="1:72" ht="12.5" x14ac:dyDescent="0.25">
      <c r="A3" s="1" t="s">
        <v>1</v>
      </c>
      <c r="B3" s="32">
        <v>44852</v>
      </c>
    </row>
    <row r="4" spans="1:72" ht="12.5" x14ac:dyDescent="0.25">
      <c r="A4" s="1" t="s">
        <v>2</v>
      </c>
      <c r="B4" s="32">
        <v>44852</v>
      </c>
    </row>
    <row r="5" spans="1:72" x14ac:dyDescent="0.25">
      <c r="A5" s="1" t="s">
        <v>3</v>
      </c>
      <c r="B5" s="1" t="s">
        <v>4</v>
      </c>
    </row>
    <row r="7" spans="1:72" ht="12.5" x14ac:dyDescent="0.25">
      <c r="A7" s="1" t="s">
        <v>5</v>
      </c>
      <c r="B7" s="31" t="s">
        <v>119</v>
      </c>
    </row>
    <row r="8" spans="1:72" x14ac:dyDescent="0.25">
      <c r="A8" s="1" t="s">
        <v>6</v>
      </c>
      <c r="B8" s="1" t="s">
        <v>7</v>
      </c>
    </row>
    <row r="9" spans="1:72" x14ac:dyDescent="0.25">
      <c r="A9" s="1" t="s">
        <v>8</v>
      </c>
      <c r="B9" s="1" t="s">
        <v>9</v>
      </c>
    </row>
    <row r="10" spans="1:72" x14ac:dyDescent="0.25">
      <c r="A10" s="1" t="s">
        <v>10</v>
      </c>
      <c r="B10" s="1" t="s">
        <v>11</v>
      </c>
      <c r="V10" s="2">
        <v>0</v>
      </c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2">
        <v>6</v>
      </c>
      <c r="AC10" s="2">
        <v>7</v>
      </c>
      <c r="AD10" s="2">
        <v>8</v>
      </c>
      <c r="AE10" s="2">
        <v>9</v>
      </c>
      <c r="AF10" s="2">
        <v>10</v>
      </c>
      <c r="AG10" s="2">
        <v>11</v>
      </c>
      <c r="AH10" s="2">
        <v>12</v>
      </c>
      <c r="AI10" s="2">
        <v>13</v>
      </c>
      <c r="AJ10" s="2">
        <v>14</v>
      </c>
      <c r="AK10" s="2">
        <v>15</v>
      </c>
      <c r="AL10" s="2">
        <v>16</v>
      </c>
      <c r="AM10" s="2">
        <v>17</v>
      </c>
      <c r="AN10" s="2">
        <v>18</v>
      </c>
      <c r="AO10" s="2">
        <v>19</v>
      </c>
      <c r="AP10" s="2">
        <v>20</v>
      </c>
      <c r="AQ10" s="2">
        <v>21</v>
      </c>
      <c r="AR10" s="2">
        <v>22</v>
      </c>
      <c r="AS10" s="2">
        <v>23</v>
      </c>
      <c r="AT10" s="2">
        <v>0</v>
      </c>
      <c r="AU10" s="2">
        <v>1</v>
      </c>
      <c r="AV10" s="2">
        <v>2</v>
      </c>
      <c r="AW10" s="2">
        <v>3</v>
      </c>
      <c r="AX10" s="2">
        <v>4</v>
      </c>
      <c r="AY10" s="2">
        <v>5</v>
      </c>
      <c r="AZ10" s="2">
        <v>6</v>
      </c>
      <c r="BA10" s="2">
        <v>7</v>
      </c>
      <c r="BB10" s="2">
        <v>8</v>
      </c>
      <c r="BC10" s="2">
        <v>9</v>
      </c>
      <c r="BD10" s="2">
        <v>10</v>
      </c>
      <c r="BE10" s="2">
        <v>11</v>
      </c>
      <c r="BF10" s="2">
        <v>12</v>
      </c>
      <c r="BG10" s="2">
        <v>13</v>
      </c>
      <c r="BH10" s="2">
        <v>14</v>
      </c>
      <c r="BI10" s="2">
        <v>15</v>
      </c>
      <c r="BJ10" s="2">
        <v>16</v>
      </c>
      <c r="BK10" s="2">
        <v>17</v>
      </c>
      <c r="BL10" s="2">
        <v>18</v>
      </c>
      <c r="BM10" s="2">
        <v>19</v>
      </c>
      <c r="BN10" s="2">
        <v>20</v>
      </c>
      <c r="BO10" s="2">
        <v>21</v>
      </c>
      <c r="BP10" s="2">
        <v>22</v>
      </c>
      <c r="BQ10" s="2">
        <v>23</v>
      </c>
      <c r="BR10" s="2">
        <v>24</v>
      </c>
      <c r="BS10" s="2">
        <v>25</v>
      </c>
      <c r="BT10" s="2">
        <v>26</v>
      </c>
    </row>
    <row r="12" spans="1:72" x14ac:dyDescent="0.25">
      <c r="A12" s="3"/>
      <c r="B12" s="3">
        <v>2005</v>
      </c>
      <c r="C12" s="3" t="s">
        <v>12</v>
      </c>
      <c r="D12" s="3" t="s">
        <v>13</v>
      </c>
      <c r="E12" s="3" t="s">
        <v>14</v>
      </c>
      <c r="F12" s="3">
        <v>2006</v>
      </c>
      <c r="G12" s="3" t="s">
        <v>15</v>
      </c>
      <c r="H12" s="3" t="s">
        <v>16</v>
      </c>
      <c r="I12" s="3" t="s">
        <v>17</v>
      </c>
      <c r="J12" s="3">
        <v>2007</v>
      </c>
      <c r="K12" s="3" t="s">
        <v>18</v>
      </c>
      <c r="L12" s="3" t="s">
        <v>19</v>
      </c>
      <c r="M12" s="3" t="s">
        <v>20</v>
      </c>
      <c r="N12" s="3">
        <v>2008</v>
      </c>
      <c r="O12" s="3" t="s">
        <v>21</v>
      </c>
      <c r="P12" s="3" t="s">
        <v>22</v>
      </c>
      <c r="Q12" s="3" t="s">
        <v>23</v>
      </c>
      <c r="R12" s="3">
        <v>2009</v>
      </c>
      <c r="S12" s="3" t="s">
        <v>24</v>
      </c>
      <c r="T12" s="3" t="s">
        <v>25</v>
      </c>
      <c r="U12" s="3" t="s">
        <v>26</v>
      </c>
      <c r="V12" s="3">
        <v>2010</v>
      </c>
      <c r="W12" s="3" t="s">
        <v>27</v>
      </c>
      <c r="X12" s="3" t="s">
        <v>28</v>
      </c>
      <c r="Y12" s="3" t="s">
        <v>29</v>
      </c>
      <c r="Z12" s="3">
        <v>2011</v>
      </c>
      <c r="AA12" s="3" t="s">
        <v>30</v>
      </c>
      <c r="AB12" s="3" t="s">
        <v>31</v>
      </c>
      <c r="AC12" s="3" t="s">
        <v>32</v>
      </c>
      <c r="AD12" s="3">
        <v>2012</v>
      </c>
      <c r="AE12" s="3" t="s">
        <v>33</v>
      </c>
      <c r="AF12" s="3" t="s">
        <v>34</v>
      </c>
      <c r="AG12" s="3" t="s">
        <v>35</v>
      </c>
      <c r="AH12" s="3">
        <v>2013</v>
      </c>
      <c r="AI12" s="3" t="s">
        <v>36</v>
      </c>
      <c r="AJ12" s="3" t="s">
        <v>37</v>
      </c>
      <c r="AK12" s="3" t="s">
        <v>38</v>
      </c>
      <c r="AL12" s="3">
        <v>2014</v>
      </c>
      <c r="AM12" s="3" t="s">
        <v>39</v>
      </c>
      <c r="AN12" s="3" t="s">
        <v>40</v>
      </c>
      <c r="AO12" s="3" t="s">
        <v>41</v>
      </c>
      <c r="AP12" s="3">
        <v>2015</v>
      </c>
      <c r="AQ12" s="3" t="s">
        <v>42</v>
      </c>
      <c r="AR12" s="3" t="s">
        <v>43</v>
      </c>
      <c r="AS12" s="3" t="s">
        <v>44</v>
      </c>
      <c r="AT12" s="3">
        <v>2016</v>
      </c>
      <c r="AU12" s="3" t="s">
        <v>45</v>
      </c>
      <c r="AV12" s="3" t="s">
        <v>46</v>
      </c>
      <c r="AW12" s="3" t="s">
        <v>47</v>
      </c>
      <c r="AX12" s="3">
        <v>2017</v>
      </c>
      <c r="AY12" s="3" t="s">
        <v>48</v>
      </c>
      <c r="AZ12" s="3" t="s">
        <v>49</v>
      </c>
      <c r="BA12" s="3" t="s">
        <v>50</v>
      </c>
      <c r="BB12" s="3">
        <v>2018</v>
      </c>
      <c r="BC12" s="3" t="s">
        <v>108</v>
      </c>
      <c r="BD12" s="3" t="s">
        <v>109</v>
      </c>
      <c r="BE12" s="3" t="s">
        <v>110</v>
      </c>
      <c r="BF12" s="3">
        <v>2019</v>
      </c>
      <c r="BG12" s="3" t="s">
        <v>111</v>
      </c>
      <c r="BH12" s="3" t="s">
        <v>120</v>
      </c>
      <c r="BI12" s="3" t="s">
        <v>121</v>
      </c>
      <c r="BJ12" s="3">
        <v>2020</v>
      </c>
      <c r="BK12" s="3" t="s">
        <v>122</v>
      </c>
      <c r="BL12" s="3" t="s">
        <v>125</v>
      </c>
      <c r="BM12" s="3" t="s">
        <v>126</v>
      </c>
      <c r="BN12" s="3">
        <v>2021</v>
      </c>
      <c r="BO12" s="3" t="s">
        <v>127</v>
      </c>
      <c r="BP12" s="3" t="s">
        <v>129</v>
      </c>
      <c r="BQ12" s="3" t="s">
        <v>130</v>
      </c>
      <c r="BR12" s="3">
        <v>2022</v>
      </c>
      <c r="BS12" s="3" t="s">
        <v>131</v>
      </c>
      <c r="BT12" s="3" t="s">
        <v>132</v>
      </c>
    </row>
    <row r="13" spans="1:72" ht="12.5" x14ac:dyDescent="0.25">
      <c r="A13" s="3" t="s">
        <v>51</v>
      </c>
      <c r="B13" s="33">
        <v>80.2</v>
      </c>
      <c r="C13" s="33">
        <v>80.7</v>
      </c>
      <c r="D13" s="33">
        <v>80.900000000000006</v>
      </c>
      <c r="E13" s="33">
        <v>81.099999999999994</v>
      </c>
      <c r="F13" s="33">
        <v>82.4</v>
      </c>
      <c r="G13" s="33">
        <v>83.3</v>
      </c>
      <c r="H13" s="33">
        <v>84.2</v>
      </c>
      <c r="I13" s="33">
        <v>84.9</v>
      </c>
      <c r="J13" s="33">
        <v>86.2</v>
      </c>
      <c r="K13" s="33">
        <v>87.4</v>
      </c>
      <c r="L13" s="33">
        <v>87.8</v>
      </c>
      <c r="M13" s="33">
        <v>88</v>
      </c>
      <c r="N13" s="33">
        <v>88.9</v>
      </c>
      <c r="O13" s="33">
        <v>91</v>
      </c>
      <c r="P13" s="33">
        <v>92.5</v>
      </c>
      <c r="Q13" s="33">
        <v>91.4</v>
      </c>
      <c r="R13" s="33">
        <v>91.5</v>
      </c>
      <c r="S13" s="33">
        <v>91.3</v>
      </c>
      <c r="T13" s="33">
        <v>91.3</v>
      </c>
      <c r="U13" s="33">
        <v>91.5</v>
      </c>
      <c r="V13" s="33">
        <v>91.8</v>
      </c>
      <c r="W13" s="33">
        <v>93.2</v>
      </c>
      <c r="X13" s="33">
        <v>93.4</v>
      </c>
      <c r="Y13" s="33">
        <v>94</v>
      </c>
      <c r="Z13" s="33">
        <v>95.1</v>
      </c>
      <c r="AA13" s="33">
        <v>96</v>
      </c>
      <c r="AB13" s="33">
        <v>96.5</v>
      </c>
      <c r="AC13" s="33">
        <v>96.7</v>
      </c>
      <c r="AD13" s="33">
        <v>97.4</v>
      </c>
      <c r="AE13" s="33">
        <v>98</v>
      </c>
      <c r="AF13" s="33">
        <v>98.1</v>
      </c>
      <c r="AG13" s="33">
        <v>98.1</v>
      </c>
      <c r="AH13" s="33">
        <v>98.4</v>
      </c>
      <c r="AI13" s="33">
        <v>98.5</v>
      </c>
      <c r="AJ13" s="33">
        <v>98.5</v>
      </c>
      <c r="AK13" s="33">
        <v>98.8</v>
      </c>
      <c r="AL13" s="33">
        <v>99</v>
      </c>
      <c r="AM13" s="33">
        <v>99</v>
      </c>
      <c r="AN13" s="33">
        <v>99.3</v>
      </c>
      <c r="AO13" s="33">
        <v>99.5</v>
      </c>
      <c r="AP13" s="33">
        <v>99.8</v>
      </c>
      <c r="AQ13" s="33">
        <v>100</v>
      </c>
      <c r="AR13" s="33">
        <v>100.2</v>
      </c>
      <c r="AS13" s="33">
        <v>100</v>
      </c>
      <c r="AT13" s="33">
        <v>100</v>
      </c>
      <c r="AU13" s="33">
        <v>100.7</v>
      </c>
      <c r="AV13" s="33">
        <v>101.1</v>
      </c>
      <c r="AW13" s="33">
        <v>101.5</v>
      </c>
      <c r="AX13" s="33">
        <v>102.2</v>
      </c>
      <c r="AY13" s="33">
        <v>102.8</v>
      </c>
      <c r="AZ13" s="33">
        <v>103.3</v>
      </c>
      <c r="BA13" s="33">
        <v>104.1</v>
      </c>
      <c r="BB13" s="33">
        <v>104.9</v>
      </c>
      <c r="BC13" s="33">
        <v>105.6</v>
      </c>
      <c r="BD13" s="33">
        <v>106.4</v>
      </c>
      <c r="BE13" s="33">
        <v>106.9</v>
      </c>
      <c r="BF13" s="33">
        <v>107.3</v>
      </c>
      <c r="BG13" s="33">
        <v>108.1</v>
      </c>
      <c r="BH13" s="33">
        <v>108</v>
      </c>
      <c r="BI13" s="33">
        <v>108.3</v>
      </c>
      <c r="BJ13" s="33">
        <v>108.8</v>
      </c>
      <c r="BK13" s="33">
        <v>108.4</v>
      </c>
      <c r="BL13" s="33">
        <v>109.1</v>
      </c>
      <c r="BM13" s="33">
        <v>109.7</v>
      </c>
      <c r="BN13" s="33">
        <v>111.6</v>
      </c>
      <c r="BO13" s="33">
        <v>114.3</v>
      </c>
      <c r="BP13" s="33">
        <v>118.4</v>
      </c>
      <c r="BQ13" s="33">
        <v>120.2</v>
      </c>
      <c r="BR13" s="33">
        <v>124.2</v>
      </c>
      <c r="BS13" s="33">
        <v>130</v>
      </c>
      <c r="BT13" s="42"/>
    </row>
    <row r="14" spans="1:72" ht="12.5" x14ac:dyDescent="0.25">
      <c r="A14" s="3" t="s">
        <v>52</v>
      </c>
      <c r="B14" s="33">
        <v>81.599999999999994</v>
      </c>
      <c r="C14" s="33">
        <v>81.7</v>
      </c>
      <c r="D14" s="33">
        <v>82.2</v>
      </c>
      <c r="E14" s="33">
        <v>82.6</v>
      </c>
      <c r="F14" s="33">
        <v>83.9</v>
      </c>
      <c r="G14" s="33">
        <v>85.5</v>
      </c>
      <c r="H14" s="33">
        <v>87</v>
      </c>
      <c r="I14" s="33">
        <v>87.7</v>
      </c>
      <c r="J14" s="33">
        <v>89.3</v>
      </c>
      <c r="K14" s="33">
        <v>91.1</v>
      </c>
      <c r="L14" s="33">
        <v>91.1</v>
      </c>
      <c r="M14" s="33">
        <v>90.6</v>
      </c>
      <c r="N14" s="33">
        <v>92.1</v>
      </c>
      <c r="O14" s="33">
        <v>94.6</v>
      </c>
      <c r="P14" s="33">
        <v>96</v>
      </c>
      <c r="Q14" s="33">
        <v>93.5</v>
      </c>
      <c r="R14" s="33">
        <v>93.1</v>
      </c>
      <c r="S14" s="33">
        <v>92.3</v>
      </c>
      <c r="T14" s="33">
        <v>92.2</v>
      </c>
      <c r="U14" s="33">
        <v>92.2</v>
      </c>
      <c r="V14" s="33">
        <v>92.5</v>
      </c>
      <c r="W14" s="33">
        <v>94.5</v>
      </c>
      <c r="X14" s="33">
        <v>94.6</v>
      </c>
      <c r="Y14" s="33">
        <v>95.2</v>
      </c>
      <c r="Z14" s="33">
        <v>96.8</v>
      </c>
      <c r="AA14" s="33">
        <v>97.8</v>
      </c>
      <c r="AB14" s="33">
        <v>98.3</v>
      </c>
      <c r="AC14" s="33">
        <v>98.2</v>
      </c>
      <c r="AD14" s="33">
        <v>99</v>
      </c>
      <c r="AE14" s="33">
        <v>99.6</v>
      </c>
      <c r="AF14" s="33">
        <v>99.4</v>
      </c>
      <c r="AG14" s="33">
        <v>99.4</v>
      </c>
      <c r="AH14" s="33">
        <v>99.6</v>
      </c>
      <c r="AI14" s="33">
        <v>99.6</v>
      </c>
      <c r="AJ14" s="33">
        <v>99.6</v>
      </c>
      <c r="AK14" s="33">
        <v>99.7</v>
      </c>
      <c r="AL14" s="33">
        <v>99.9</v>
      </c>
      <c r="AM14" s="33">
        <v>99.7</v>
      </c>
      <c r="AN14" s="33">
        <v>100</v>
      </c>
      <c r="AO14" s="33">
        <v>99.8</v>
      </c>
      <c r="AP14" s="33">
        <v>100</v>
      </c>
      <c r="AQ14" s="33">
        <v>100.3</v>
      </c>
      <c r="AR14" s="33">
        <v>100.2</v>
      </c>
      <c r="AS14" s="33">
        <v>99.5</v>
      </c>
      <c r="AT14" s="33">
        <v>99.4</v>
      </c>
      <c r="AU14" s="33">
        <v>100.3</v>
      </c>
      <c r="AV14" s="33">
        <v>100.7</v>
      </c>
      <c r="AW14" s="33">
        <v>101</v>
      </c>
      <c r="AX14" s="33">
        <v>102.2</v>
      </c>
      <c r="AY14" s="33">
        <v>102.8</v>
      </c>
      <c r="AZ14" s="33">
        <v>103.3</v>
      </c>
      <c r="BA14" s="33">
        <v>104.2</v>
      </c>
      <c r="BB14" s="33">
        <v>105.2</v>
      </c>
      <c r="BC14" s="33">
        <v>105.9</v>
      </c>
      <c r="BD14" s="33">
        <v>106.6</v>
      </c>
      <c r="BE14" s="33">
        <v>107</v>
      </c>
      <c r="BF14" s="33">
        <v>107.6</v>
      </c>
      <c r="BG14" s="33">
        <v>108.2</v>
      </c>
      <c r="BH14" s="33">
        <v>108.1</v>
      </c>
      <c r="BI14" s="33">
        <v>107.6</v>
      </c>
      <c r="BJ14" s="33">
        <v>108.4</v>
      </c>
      <c r="BK14" s="33">
        <v>108.1</v>
      </c>
      <c r="BL14" s="33">
        <v>108.2</v>
      </c>
      <c r="BM14" s="33">
        <v>108.7</v>
      </c>
      <c r="BN14" s="33">
        <v>111.5</v>
      </c>
      <c r="BO14" s="33">
        <v>115.9</v>
      </c>
      <c r="BP14" s="33">
        <v>122.1</v>
      </c>
      <c r="BQ14" s="42"/>
      <c r="BR14" s="42"/>
      <c r="BS14" s="42"/>
      <c r="BT14" s="42"/>
    </row>
    <row r="15" spans="1:72" ht="12.5" x14ac:dyDescent="0.25">
      <c r="A15" s="3" t="s">
        <v>53</v>
      </c>
      <c r="B15" s="33">
        <v>83.3</v>
      </c>
      <c r="C15" s="33">
        <v>83.4</v>
      </c>
      <c r="D15" s="33">
        <v>83.8</v>
      </c>
      <c r="E15" s="33">
        <v>85.4</v>
      </c>
      <c r="F15" s="33">
        <v>86</v>
      </c>
      <c r="G15" s="33">
        <v>86.6</v>
      </c>
      <c r="H15" s="33">
        <v>87.4</v>
      </c>
      <c r="I15" s="33">
        <v>88.4</v>
      </c>
      <c r="J15" s="33">
        <v>89</v>
      </c>
      <c r="K15" s="33">
        <v>90.6</v>
      </c>
      <c r="L15" s="33">
        <v>91.3</v>
      </c>
      <c r="M15" s="33">
        <v>92.4</v>
      </c>
      <c r="N15" s="33">
        <v>93.6</v>
      </c>
      <c r="O15" s="33">
        <v>95.4</v>
      </c>
      <c r="P15" s="33">
        <v>96.5</v>
      </c>
      <c r="Q15" s="33">
        <v>95.3</v>
      </c>
      <c r="R15" s="33">
        <v>94.7</v>
      </c>
      <c r="S15" s="33">
        <v>94.3</v>
      </c>
      <c r="T15" s="33">
        <v>94.4</v>
      </c>
      <c r="U15" s="33">
        <v>94.2</v>
      </c>
      <c r="V15" s="33">
        <v>94</v>
      </c>
      <c r="W15" s="33">
        <v>94.6</v>
      </c>
      <c r="X15" s="33">
        <v>94.8</v>
      </c>
      <c r="Y15" s="33">
        <v>95.3</v>
      </c>
      <c r="Z15" s="33">
        <v>96.2</v>
      </c>
      <c r="AA15" s="33">
        <v>97.2</v>
      </c>
      <c r="AB15" s="33">
        <v>98.1</v>
      </c>
      <c r="AC15" s="33">
        <v>98.5</v>
      </c>
      <c r="AD15" s="33">
        <v>98.7</v>
      </c>
      <c r="AE15" s="33">
        <v>99.9</v>
      </c>
      <c r="AF15" s="33">
        <v>99.5</v>
      </c>
      <c r="AG15" s="33">
        <v>99.3</v>
      </c>
      <c r="AH15" s="33">
        <v>99.9</v>
      </c>
      <c r="AI15" s="33">
        <v>99.4</v>
      </c>
      <c r="AJ15" s="33">
        <v>99</v>
      </c>
      <c r="AK15" s="33">
        <v>99.3</v>
      </c>
      <c r="AL15" s="33">
        <v>99.9</v>
      </c>
      <c r="AM15" s="33">
        <v>99.7</v>
      </c>
      <c r="AN15" s="33">
        <v>100.2</v>
      </c>
      <c r="AO15" s="33">
        <v>100</v>
      </c>
      <c r="AP15" s="33">
        <v>100.2</v>
      </c>
      <c r="AQ15" s="33">
        <v>100</v>
      </c>
      <c r="AR15" s="33">
        <v>99.7</v>
      </c>
      <c r="AS15" s="33">
        <v>100.1</v>
      </c>
      <c r="AT15" s="33">
        <v>100.1</v>
      </c>
      <c r="AU15" s="33">
        <v>100.8</v>
      </c>
      <c r="AV15" s="33">
        <v>101.5</v>
      </c>
      <c r="AW15" s="33">
        <v>101.7</v>
      </c>
      <c r="AX15" s="33">
        <v>102.4</v>
      </c>
      <c r="AY15" s="33">
        <v>103.3</v>
      </c>
      <c r="AZ15" s="33">
        <v>103.7</v>
      </c>
      <c r="BA15" s="33">
        <v>104.3</v>
      </c>
      <c r="BB15" s="33">
        <v>105.4</v>
      </c>
      <c r="BC15" s="33">
        <v>106.5</v>
      </c>
      <c r="BD15" s="33">
        <v>108</v>
      </c>
      <c r="BE15" s="33">
        <v>108.4</v>
      </c>
      <c r="BF15" s="33">
        <v>109.5</v>
      </c>
      <c r="BG15" s="33">
        <v>110.1</v>
      </c>
      <c r="BH15" s="33">
        <v>110.8</v>
      </c>
      <c r="BI15" s="33">
        <v>111.8</v>
      </c>
      <c r="BJ15" s="33">
        <v>112.4</v>
      </c>
      <c r="BK15" s="33">
        <v>112.4</v>
      </c>
      <c r="BL15" s="33">
        <v>112.8</v>
      </c>
      <c r="BM15" s="33">
        <v>113.9</v>
      </c>
      <c r="BN15" s="33">
        <v>115.3</v>
      </c>
      <c r="BO15" s="33">
        <v>117.4</v>
      </c>
      <c r="BP15" s="33">
        <v>120.7</v>
      </c>
      <c r="BQ15" s="33">
        <v>122.2</v>
      </c>
      <c r="BR15" s="33">
        <v>126.6</v>
      </c>
      <c r="BS15" s="33">
        <v>131.4</v>
      </c>
      <c r="BT15" s="42"/>
    </row>
    <row r="17" spans="1:72" x14ac:dyDescent="0.25">
      <c r="AP17" s="36"/>
      <c r="AQ17" s="36"/>
      <c r="AR17" s="36"/>
      <c r="AS17" s="36"/>
      <c r="AX17" s="36"/>
      <c r="AY17" s="36"/>
      <c r="AZ17" s="36"/>
      <c r="BA17" s="36"/>
      <c r="BH17" s="8" t="s">
        <v>105</v>
      </c>
      <c r="BK17" s="1"/>
      <c r="BL17" s="36"/>
      <c r="BM17" s="37"/>
      <c r="BN17" s="36"/>
      <c r="BS17" s="8">
        <f>((BS13/BN13)-1)*100</f>
        <v>16.487455197132618</v>
      </c>
      <c r="BT17" s="2" t="str">
        <f>A13</f>
        <v>Construction cost</v>
      </c>
    </row>
    <row r="18" spans="1:72" x14ac:dyDescent="0.25">
      <c r="B18" s="17" t="s">
        <v>133</v>
      </c>
      <c r="AP18" s="1"/>
      <c r="AQ18" s="36"/>
      <c r="AR18" s="36"/>
      <c r="AS18" s="37"/>
      <c r="AX18" s="1"/>
      <c r="AY18" s="36"/>
      <c r="AZ18" s="36"/>
      <c r="BA18" s="37"/>
      <c r="BG18" s="8"/>
      <c r="BH18" s="8" t="s">
        <v>105</v>
      </c>
      <c r="BK18" s="1"/>
      <c r="BL18" s="36"/>
      <c r="BM18" s="37"/>
      <c r="BN18" s="36"/>
      <c r="BS18" s="8" t="s">
        <v>105</v>
      </c>
      <c r="BT18" s="2" t="str">
        <f t="shared" ref="BT18:BT19" si="0">A14</f>
        <v>Input prices for materials</v>
      </c>
    </row>
    <row r="19" spans="1:72" x14ac:dyDescent="0.25">
      <c r="A19" s="1"/>
      <c r="AP19" s="1"/>
      <c r="AQ19" s="36"/>
      <c r="AR19" s="36"/>
      <c r="AS19" s="37"/>
      <c r="AX19" s="1"/>
      <c r="AY19" s="36"/>
      <c r="AZ19" s="36"/>
      <c r="BA19" s="37"/>
      <c r="BG19" s="8"/>
      <c r="BH19" s="8" t="s">
        <v>105</v>
      </c>
      <c r="BK19" s="1"/>
      <c r="BL19" s="36"/>
      <c r="BM19" s="37"/>
      <c r="BN19" s="36"/>
      <c r="BS19" s="8">
        <f t="shared" ref="BS19" si="1">((BS15/BN15)-1)*100</f>
        <v>13.963573287077203</v>
      </c>
      <c r="BT19" s="2" t="str">
        <f t="shared" si="0"/>
        <v>Output price construction</v>
      </c>
    </row>
    <row r="20" spans="1:72" x14ac:dyDescent="0.25">
      <c r="A20" s="1"/>
      <c r="B20" s="1"/>
      <c r="AP20" s="1"/>
      <c r="AQ20" s="36"/>
      <c r="AR20" s="36"/>
      <c r="AS20" s="37"/>
      <c r="AX20" s="1"/>
      <c r="AY20" s="36"/>
      <c r="AZ20" s="36"/>
      <c r="BA20" s="37"/>
      <c r="BG20" s="8"/>
      <c r="BH20" s="8" t="s">
        <v>105</v>
      </c>
      <c r="BK20" s="36"/>
      <c r="BL20" s="36"/>
      <c r="BM20" s="37"/>
      <c r="BN20" s="36"/>
      <c r="BS20" s="2" t="s">
        <v>105</v>
      </c>
    </row>
    <row r="21" spans="1:72" x14ac:dyDescent="0.25">
      <c r="AP21" s="1"/>
      <c r="AQ21" s="36"/>
      <c r="AR21" s="36"/>
      <c r="AS21" s="37"/>
      <c r="AX21" s="1"/>
      <c r="AY21" s="36"/>
      <c r="AZ21" s="36"/>
      <c r="BA21" s="37"/>
      <c r="BG21" s="8"/>
      <c r="BH21" s="2" t="s">
        <v>105</v>
      </c>
      <c r="BK21" s="36"/>
      <c r="BL21" s="36"/>
      <c r="BM21" s="36"/>
      <c r="BN21" s="36"/>
    </row>
    <row r="22" spans="1:72" x14ac:dyDescent="0.25">
      <c r="AP22" s="36"/>
      <c r="AQ22" s="36"/>
      <c r="AR22" s="36"/>
      <c r="AS22" s="36"/>
      <c r="AX22" s="36"/>
      <c r="AY22" s="36"/>
      <c r="AZ22" s="36"/>
      <c r="BA22" s="37"/>
    </row>
    <row r="23" spans="1:72" x14ac:dyDescent="0.25">
      <c r="AP23" s="36"/>
      <c r="AQ23" s="36"/>
      <c r="AR23" s="36"/>
      <c r="AS23" s="36"/>
      <c r="AX23" s="36"/>
      <c r="AY23" s="36"/>
      <c r="AZ23" s="36"/>
      <c r="BA23" s="37"/>
    </row>
    <row r="24" spans="1:72" x14ac:dyDescent="0.25">
      <c r="BA24" s="8" t="s">
        <v>105</v>
      </c>
    </row>
    <row r="49" ht="42" customHeight="1" x14ac:dyDescent="0.25"/>
    <row r="51" ht="14.5" customHeight="1" x14ac:dyDescent="0.25"/>
    <row r="68" spans="3:3" ht="94.5" customHeight="1" x14ac:dyDescent="0.25"/>
    <row r="79" spans="3:3" ht="12" x14ac:dyDescent="0.3">
      <c r="C79" s="4" t="s">
        <v>54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4"/>
  <sheetViews>
    <sheetView showGridLines="0" topLeftCell="A20" zoomScaleNormal="100" workbookViewId="0">
      <selection activeCell="S35" sqref="S35"/>
    </sheetView>
  </sheetViews>
  <sheetFormatPr defaultColWidth="8.75" defaultRowHeight="11.5" x14ac:dyDescent="0.25"/>
  <cols>
    <col min="1" max="1" width="8.75" style="18"/>
    <col min="2" max="2" width="14.75" style="18" customWidth="1"/>
    <col min="3" max="20" width="5.75" style="18" customWidth="1"/>
    <col min="21" max="22" width="7.75" style="36" customWidth="1"/>
    <col min="23" max="23" width="2.83203125" style="36" customWidth="1"/>
    <col min="24" max="25" width="8.5" style="18" customWidth="1"/>
    <col min="26" max="26" width="4.08203125" style="18" customWidth="1"/>
    <col min="27" max="28" width="6" style="18" customWidth="1"/>
    <col min="29" max="29" width="10.58203125" style="18" customWidth="1"/>
    <col min="30" max="16384" width="8.75" style="18"/>
  </cols>
  <sheetData>
    <row r="1" spans="2:28" x14ac:dyDescent="0.25">
      <c r="B1" s="1" t="s">
        <v>55</v>
      </c>
    </row>
    <row r="3" spans="2:28" x14ac:dyDescent="0.25">
      <c r="B3" s="1" t="s">
        <v>1</v>
      </c>
      <c r="C3" s="44">
        <v>44834</v>
      </c>
      <c r="D3" s="43"/>
    </row>
    <row r="4" spans="2:28" ht="16.899999999999999" customHeight="1" x14ac:dyDescent="0.25">
      <c r="B4" s="1" t="s">
        <v>2</v>
      </c>
      <c r="C4" s="44">
        <v>44852</v>
      </c>
      <c r="D4" s="43"/>
    </row>
    <row r="5" spans="2:28" x14ac:dyDescent="0.25">
      <c r="B5" s="1" t="s">
        <v>3</v>
      </c>
      <c r="C5" s="1" t="s">
        <v>4</v>
      </c>
    </row>
    <row r="7" spans="2:28" x14ac:dyDescent="0.25">
      <c r="B7" s="1" t="s">
        <v>56</v>
      </c>
      <c r="C7" s="1" t="s">
        <v>57</v>
      </c>
    </row>
    <row r="8" spans="2:28" x14ac:dyDescent="0.25">
      <c r="B8" s="1" t="s">
        <v>6</v>
      </c>
      <c r="C8" s="1" t="s">
        <v>7</v>
      </c>
    </row>
    <row r="9" spans="2:28" x14ac:dyDescent="0.25">
      <c r="B9" s="1" t="s">
        <v>8</v>
      </c>
      <c r="C9" s="1" t="s">
        <v>9</v>
      </c>
    </row>
    <row r="10" spans="2:28" x14ac:dyDescent="0.25">
      <c r="B10" s="1" t="s">
        <v>10</v>
      </c>
      <c r="C10" s="1" t="s">
        <v>58</v>
      </c>
    </row>
    <row r="11" spans="2:28" ht="12" customHeight="1" x14ac:dyDescent="0.25">
      <c r="B11" s="1"/>
      <c r="C11" s="1"/>
    </row>
    <row r="12" spans="2:28" ht="14.5" customHeight="1" x14ac:dyDescent="0.35">
      <c r="B12" s="7" t="s">
        <v>136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</row>
    <row r="13" spans="2:28" ht="14.5" customHeight="1" x14ac:dyDescent="0.35">
      <c r="B13" s="7" t="s">
        <v>118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</row>
    <row r="14" spans="2:28" ht="3.65" customHeight="1" x14ac:dyDescent="0.25"/>
    <row r="15" spans="2:28" ht="12" customHeight="1" x14ac:dyDescent="0.25">
      <c r="B15" s="24"/>
      <c r="C15" s="24" t="s">
        <v>59</v>
      </c>
      <c r="D15" s="24" t="s">
        <v>60</v>
      </c>
      <c r="E15" s="24" t="s">
        <v>61</v>
      </c>
      <c r="F15" s="24" t="s">
        <v>62</v>
      </c>
      <c r="G15" s="24" t="s">
        <v>63</v>
      </c>
      <c r="H15" s="24" t="s">
        <v>64</v>
      </c>
      <c r="I15" s="24" t="s">
        <v>65</v>
      </c>
      <c r="J15" s="24" t="s">
        <v>66</v>
      </c>
      <c r="K15" s="24" t="s">
        <v>67</v>
      </c>
      <c r="L15" s="24" t="s">
        <v>68</v>
      </c>
      <c r="M15" s="24" t="s">
        <v>69</v>
      </c>
      <c r="N15" s="24" t="s">
        <v>70</v>
      </c>
      <c r="O15" s="24" t="s">
        <v>71</v>
      </c>
      <c r="P15" s="24" t="s">
        <v>112</v>
      </c>
      <c r="Q15" s="24" t="s">
        <v>123</v>
      </c>
      <c r="R15" s="24" t="s">
        <v>124</v>
      </c>
      <c r="S15" s="24" t="s">
        <v>134</v>
      </c>
      <c r="T15" s="40"/>
      <c r="U15" s="38" t="s">
        <v>107</v>
      </c>
      <c r="V15" s="18" t="s">
        <v>114</v>
      </c>
      <c r="W15" s="38"/>
      <c r="X15" s="21" t="s">
        <v>115</v>
      </c>
      <c r="Y15" s="18" t="s">
        <v>114</v>
      </c>
      <c r="AA15" s="21" t="s">
        <v>116</v>
      </c>
      <c r="AB15" s="18" t="s">
        <v>114</v>
      </c>
    </row>
    <row r="16" spans="2:28" ht="12" customHeight="1" x14ac:dyDescent="0.25">
      <c r="B16" s="5" t="s">
        <v>128</v>
      </c>
      <c r="C16" s="10">
        <v>2.8</v>
      </c>
      <c r="D16" s="10">
        <v>3.7</v>
      </c>
      <c r="E16" s="10">
        <v>4.4000000000000004</v>
      </c>
      <c r="F16" s="10">
        <v>4.0999999999999996</v>
      </c>
      <c r="G16" s="10">
        <v>0.4</v>
      </c>
      <c r="H16" s="10">
        <v>1.9</v>
      </c>
      <c r="I16" s="10">
        <v>3.3</v>
      </c>
      <c r="J16" s="10">
        <v>1.9</v>
      </c>
      <c r="K16" s="10">
        <v>0.7</v>
      </c>
      <c r="L16" s="10">
        <v>0.6</v>
      </c>
      <c r="M16" s="10">
        <v>0.8</v>
      </c>
      <c r="N16" s="10">
        <v>0.8</v>
      </c>
      <c r="O16" s="10">
        <v>2.2999999999999998</v>
      </c>
      <c r="P16" s="10">
        <v>2.8</v>
      </c>
      <c r="Q16" s="10">
        <v>1.8</v>
      </c>
      <c r="R16" s="10">
        <v>1</v>
      </c>
      <c r="S16" s="10">
        <v>6.5</v>
      </c>
      <c r="T16" s="41"/>
      <c r="U16" s="37">
        <f t="shared" ref="U16:U50" si="0">100*(1+F16/100)*(1+G16/100)</f>
        <v>104.51639999999999</v>
      </c>
      <c r="V16" s="39">
        <f>((U16/100)^(1/2)-1)*100</f>
        <v>2.2332626888137641</v>
      </c>
      <c r="W16" s="37"/>
      <c r="X16" s="22">
        <f t="shared" ref="X16:X50" si="1">100*(1+I16/100)*(1+J16/100)*(1+K16/100)*(1+L16/100)*(1+M16/100)*(1+N16/100)</f>
        <v>108.34852938584692</v>
      </c>
      <c r="Y16" s="23">
        <f>((X16/100)^(1/5)-1)*100</f>
        <v>1.6165870114718706</v>
      </c>
      <c r="Z16" s="23"/>
      <c r="AA16" s="22">
        <f t="shared" ref="AA16:AA50" si="2">100*(1+O16/100)*(1+P16/100)*(1+Q16/100)</f>
        <v>107.05735920000001</v>
      </c>
      <c r="AB16" s="23">
        <f>((AA16/100)^(1/3)-1)*100</f>
        <v>2.2991853959246189</v>
      </c>
    </row>
    <row r="17" spans="2:28" ht="12" customHeight="1" x14ac:dyDescent="0.25">
      <c r="B17" s="25" t="s">
        <v>102</v>
      </c>
      <c r="C17" s="26">
        <v>2.8</v>
      </c>
      <c r="D17" s="26">
        <v>3.4</v>
      </c>
      <c r="E17" s="26">
        <v>4</v>
      </c>
      <c r="F17" s="26">
        <v>4</v>
      </c>
      <c r="G17" s="26">
        <v>0.4</v>
      </c>
      <c r="H17" s="26">
        <v>1.9</v>
      </c>
      <c r="I17" s="26">
        <v>3.3</v>
      </c>
      <c r="J17" s="26">
        <v>1.8</v>
      </c>
      <c r="K17" s="26">
        <v>0.6</v>
      </c>
      <c r="L17" s="26">
        <v>0.5</v>
      </c>
      <c r="M17" s="26">
        <v>0.7</v>
      </c>
      <c r="N17" s="26">
        <v>0.7</v>
      </c>
      <c r="O17" s="26">
        <v>2.2000000000000002</v>
      </c>
      <c r="P17" s="26">
        <v>2.5</v>
      </c>
      <c r="Q17" s="26">
        <v>1.5</v>
      </c>
      <c r="R17" s="26">
        <v>1</v>
      </c>
      <c r="S17" s="26">
        <v>6.4</v>
      </c>
      <c r="T17" s="41"/>
      <c r="U17" s="37">
        <f t="shared" si="0"/>
        <v>104.416</v>
      </c>
      <c r="V17" s="39">
        <f t="shared" ref="V17:V50" si="3">((U17/100)^(1/2)-1)*100</f>
        <v>2.1841474985234699</v>
      </c>
      <c r="W17" s="37"/>
      <c r="X17" s="22">
        <f t="shared" si="1"/>
        <v>107.8129881426489</v>
      </c>
      <c r="Y17" s="23">
        <f t="shared" ref="Y17:Y50" si="4">((X17/100)^(1/5)-1)*100</f>
        <v>1.5159344457482238</v>
      </c>
      <c r="Z17" s="23"/>
      <c r="AA17" s="22">
        <f t="shared" si="2"/>
        <v>106.32632499999998</v>
      </c>
      <c r="AB17" s="23">
        <f t="shared" ref="AB17:AB50" si="5">((AA17/100)^(1/3)-1)*100</f>
        <v>2.0658056074387421</v>
      </c>
    </row>
    <row r="18" spans="2:28" ht="12" customHeight="1" x14ac:dyDescent="0.25">
      <c r="B18" s="27" t="s">
        <v>72</v>
      </c>
      <c r="C18" s="13">
        <v>2.9</v>
      </c>
      <c r="D18" s="13">
        <v>4.8</v>
      </c>
      <c r="E18" s="13">
        <v>4.5</v>
      </c>
      <c r="F18" s="13">
        <v>2.4</v>
      </c>
      <c r="G18" s="13">
        <v>-1.1000000000000001</v>
      </c>
      <c r="H18" s="13">
        <v>0</v>
      </c>
      <c r="I18" s="13">
        <v>3.9</v>
      </c>
      <c r="J18" s="13">
        <v>1.9</v>
      </c>
      <c r="K18" s="13">
        <v>0.2</v>
      </c>
      <c r="L18" s="13">
        <v>1.1000000000000001</v>
      </c>
      <c r="M18" s="13">
        <v>1.6</v>
      </c>
      <c r="N18" s="13">
        <v>1.6</v>
      </c>
      <c r="O18" s="13">
        <v>1.3</v>
      </c>
      <c r="P18" s="13">
        <v>2.5</v>
      </c>
      <c r="Q18" s="13">
        <v>2.5</v>
      </c>
      <c r="R18" s="13">
        <v>1.7</v>
      </c>
      <c r="S18" s="13" t="s">
        <v>97</v>
      </c>
      <c r="T18" s="9"/>
      <c r="U18" s="37">
        <f t="shared" si="0"/>
        <v>101.2736</v>
      </c>
      <c r="V18" s="39">
        <f t="shared" si="3"/>
        <v>0.63478523850488688</v>
      </c>
      <c r="W18" s="37"/>
      <c r="X18" s="22">
        <f t="shared" si="1"/>
        <v>110.7123386060541</v>
      </c>
      <c r="Y18" s="23">
        <f t="shared" si="4"/>
        <v>2.0561556586196517</v>
      </c>
      <c r="Z18" s="23"/>
      <c r="AA18" s="22">
        <f t="shared" si="2"/>
        <v>106.42831249999996</v>
      </c>
      <c r="AB18" s="23">
        <f t="shared" si="5"/>
        <v>2.0984287917762856</v>
      </c>
    </row>
    <row r="19" spans="2:28" ht="12" customHeight="1" x14ac:dyDescent="0.25">
      <c r="B19" s="28" t="s">
        <v>73</v>
      </c>
      <c r="C19" s="11">
        <v>8.3000000000000007</v>
      </c>
      <c r="D19" s="11">
        <v>6</v>
      </c>
      <c r="E19" s="11">
        <v>6.6</v>
      </c>
      <c r="F19" s="11">
        <v>12.5</v>
      </c>
      <c r="G19" s="11">
        <v>7.5</v>
      </c>
      <c r="H19" s="11">
        <v>-1.3</v>
      </c>
      <c r="I19" s="11">
        <v>0.6</v>
      </c>
      <c r="J19" s="11">
        <v>-0.6</v>
      </c>
      <c r="K19" s="11">
        <v>1.4</v>
      </c>
      <c r="L19" s="11">
        <v>0.7</v>
      </c>
      <c r="M19" s="11">
        <v>1.3</v>
      </c>
      <c r="N19" s="11">
        <v>0.8</v>
      </c>
      <c r="O19" s="11">
        <v>2.5</v>
      </c>
      <c r="P19" s="11">
        <v>2.9</v>
      </c>
      <c r="Q19" s="11">
        <v>5</v>
      </c>
      <c r="R19" s="11">
        <v>2.2000000000000002</v>
      </c>
      <c r="S19" s="11">
        <v>12.2</v>
      </c>
      <c r="T19" s="9"/>
      <c r="U19" s="37">
        <f t="shared" si="0"/>
        <v>120.9375</v>
      </c>
      <c r="V19" s="39">
        <f t="shared" si="3"/>
        <v>9.9715872396138661</v>
      </c>
      <c r="W19" s="37"/>
      <c r="X19" s="22">
        <f t="shared" si="1"/>
        <v>104.26097168909207</v>
      </c>
      <c r="Y19" s="23">
        <f t="shared" si="4"/>
        <v>0.83803024123263459</v>
      </c>
      <c r="Z19" s="23"/>
      <c r="AA19" s="22">
        <f t="shared" si="2"/>
        <v>110.74612499999999</v>
      </c>
      <c r="AB19" s="23">
        <f t="shared" si="5"/>
        <v>3.4608827882825377</v>
      </c>
    </row>
    <row r="20" spans="2:28" ht="12" customHeight="1" x14ac:dyDescent="0.25">
      <c r="B20" s="28" t="s">
        <v>117</v>
      </c>
      <c r="C20" s="11">
        <v>3.8</v>
      </c>
      <c r="D20" s="11">
        <v>2.1</v>
      </c>
      <c r="E20" s="11">
        <v>4.7</v>
      </c>
      <c r="F20" s="11">
        <v>3.6</v>
      </c>
      <c r="G20" s="11">
        <v>-0.3</v>
      </c>
      <c r="H20" s="11">
        <v>1.1000000000000001</v>
      </c>
      <c r="I20" s="11">
        <v>1.8</v>
      </c>
      <c r="J20" s="11">
        <v>0.5</v>
      </c>
      <c r="K20" s="11">
        <v>-0.4</v>
      </c>
      <c r="L20" s="11">
        <v>1.2</v>
      </c>
      <c r="M20" s="11">
        <v>0</v>
      </c>
      <c r="N20" s="11">
        <v>0.3</v>
      </c>
      <c r="O20" s="11">
        <v>2.7</v>
      </c>
      <c r="P20" s="11">
        <v>4.0999999999999996</v>
      </c>
      <c r="Q20" s="11">
        <v>5.5</v>
      </c>
      <c r="R20" s="11">
        <v>2.1</v>
      </c>
      <c r="S20" s="11">
        <v>8.3000000000000007</v>
      </c>
      <c r="T20" s="9"/>
      <c r="U20" s="37">
        <f t="shared" si="0"/>
        <v>103.28920000000001</v>
      </c>
      <c r="V20" s="39">
        <f t="shared" si="3"/>
        <v>1.6312943930165691</v>
      </c>
      <c r="W20" s="37"/>
      <c r="X20" s="22">
        <f t="shared" si="1"/>
        <v>103.43192885150397</v>
      </c>
      <c r="Y20" s="23">
        <f t="shared" si="4"/>
        <v>0.67715274324711139</v>
      </c>
      <c r="Z20" s="23"/>
      <c r="AA20" s="22">
        <f t="shared" si="2"/>
        <v>112.79078849999996</v>
      </c>
      <c r="AB20" s="23">
        <f t="shared" si="5"/>
        <v>4.0937236049406689</v>
      </c>
    </row>
    <row r="21" spans="2:28" ht="12" customHeight="1" x14ac:dyDescent="0.25">
      <c r="B21" s="28" t="s">
        <v>74</v>
      </c>
      <c r="C21" s="11">
        <v>2.4</v>
      </c>
      <c r="D21" s="11">
        <v>4.8</v>
      </c>
      <c r="E21" s="11">
        <v>6.3</v>
      </c>
      <c r="F21" s="11">
        <v>2.9</v>
      </c>
      <c r="G21" s="11">
        <v>-0.3</v>
      </c>
      <c r="H21" s="11">
        <v>1.1000000000000001</v>
      </c>
      <c r="I21" s="11">
        <v>3.6</v>
      </c>
      <c r="J21" s="11">
        <v>2.6</v>
      </c>
      <c r="K21" s="11">
        <v>1.5</v>
      </c>
      <c r="L21" s="11">
        <v>1.6</v>
      </c>
      <c r="M21" s="11">
        <v>1.9</v>
      </c>
      <c r="N21" s="11">
        <v>1.6</v>
      </c>
      <c r="O21" s="11">
        <v>0.8</v>
      </c>
      <c r="P21" s="11">
        <v>1.8</v>
      </c>
      <c r="Q21" s="11">
        <v>0.8</v>
      </c>
      <c r="R21" s="11">
        <v>0.8</v>
      </c>
      <c r="S21" s="11">
        <v>4</v>
      </c>
      <c r="T21" s="9"/>
      <c r="U21" s="37">
        <f t="shared" si="0"/>
        <v>102.59129999999999</v>
      </c>
      <c r="V21" s="39">
        <f t="shared" si="3"/>
        <v>1.2873634763981734</v>
      </c>
      <c r="W21" s="37"/>
      <c r="X21" s="22">
        <f t="shared" si="1"/>
        <v>113.48403220670745</v>
      </c>
      <c r="Y21" s="23">
        <f t="shared" si="4"/>
        <v>2.5621111108485861</v>
      </c>
      <c r="Z21" s="23"/>
      <c r="AA21" s="22">
        <f t="shared" si="2"/>
        <v>103.43531520000001</v>
      </c>
      <c r="AB21" s="23">
        <f t="shared" si="5"/>
        <v>1.1322370759209832</v>
      </c>
    </row>
    <row r="22" spans="2:28" ht="12" customHeight="1" x14ac:dyDescent="0.25">
      <c r="B22" s="28" t="s">
        <v>103</v>
      </c>
      <c r="C22" s="11">
        <v>1.5</v>
      </c>
      <c r="D22" s="11">
        <v>2.4</v>
      </c>
      <c r="E22" s="11">
        <v>3.3</v>
      </c>
      <c r="F22" s="11">
        <v>3.3</v>
      </c>
      <c r="G22" s="11">
        <v>0.3</v>
      </c>
      <c r="H22" s="11">
        <v>2.2000000000000002</v>
      </c>
      <c r="I22" s="11">
        <v>3.7</v>
      </c>
      <c r="J22" s="11">
        <v>2</v>
      </c>
      <c r="K22" s="11">
        <v>0.7</v>
      </c>
      <c r="L22" s="11">
        <v>0.9</v>
      </c>
      <c r="M22" s="11">
        <v>1.3</v>
      </c>
      <c r="N22" s="11">
        <v>1.3</v>
      </c>
      <c r="O22" s="11">
        <v>3.3</v>
      </c>
      <c r="P22" s="11">
        <v>3.4</v>
      </c>
      <c r="Q22" s="11">
        <v>2</v>
      </c>
      <c r="R22" s="11">
        <v>1.5</v>
      </c>
      <c r="S22" s="11">
        <v>7.3</v>
      </c>
      <c r="T22" s="9"/>
      <c r="U22" s="37">
        <f t="shared" si="0"/>
        <v>103.60989999999998</v>
      </c>
      <c r="V22" s="39">
        <f t="shared" si="3"/>
        <v>1.788948319549899</v>
      </c>
      <c r="W22" s="37"/>
      <c r="X22" s="22">
        <f t="shared" si="1"/>
        <v>110.28550994888373</v>
      </c>
      <c r="Y22" s="23">
        <f t="shared" si="4"/>
        <v>1.9773427211601691</v>
      </c>
      <c r="Z22" s="23"/>
      <c r="AA22" s="22">
        <f t="shared" si="2"/>
        <v>108.94844400000001</v>
      </c>
      <c r="AB22" s="23">
        <f t="shared" si="5"/>
        <v>2.8980182667545762</v>
      </c>
    </row>
    <row r="23" spans="2:28" ht="12" customHeight="1" x14ac:dyDescent="0.25">
      <c r="B23" s="28" t="s">
        <v>75</v>
      </c>
      <c r="C23" s="11">
        <v>6.3</v>
      </c>
      <c r="D23" s="11">
        <v>10.4</v>
      </c>
      <c r="E23" s="11">
        <v>12.8</v>
      </c>
      <c r="F23" s="11">
        <v>3.5</v>
      </c>
      <c r="G23" s="11">
        <v>-8.5</v>
      </c>
      <c r="H23" s="11">
        <v>-2.6</v>
      </c>
      <c r="I23" s="11">
        <v>3.4</v>
      </c>
      <c r="J23" s="11">
        <v>4.3</v>
      </c>
      <c r="K23" s="11">
        <v>5</v>
      </c>
      <c r="L23" s="11">
        <v>0.2</v>
      </c>
      <c r="M23" s="11">
        <v>0.9</v>
      </c>
      <c r="N23" s="11">
        <v>-0.4</v>
      </c>
      <c r="O23" s="11">
        <v>1.2</v>
      </c>
      <c r="P23" s="11">
        <v>1.9</v>
      </c>
      <c r="Q23" s="11">
        <v>1.9</v>
      </c>
      <c r="R23" s="11">
        <v>0.5</v>
      </c>
      <c r="S23" s="11">
        <v>9.4</v>
      </c>
      <c r="T23" s="9"/>
      <c r="U23" s="37">
        <f t="shared" si="0"/>
        <v>94.702499999999986</v>
      </c>
      <c r="V23" s="39">
        <f t="shared" si="3"/>
        <v>-2.6847905001484373</v>
      </c>
      <c r="W23" s="37"/>
      <c r="X23" s="22">
        <f t="shared" si="1"/>
        <v>114.02822721556727</v>
      </c>
      <c r="Y23" s="23">
        <f t="shared" si="4"/>
        <v>2.6602871032704867</v>
      </c>
      <c r="Z23" s="23"/>
      <c r="AA23" s="22">
        <f t="shared" si="2"/>
        <v>105.08213319999999</v>
      </c>
      <c r="AB23" s="23">
        <f t="shared" si="5"/>
        <v>1.666130325338</v>
      </c>
    </row>
    <row r="24" spans="2:28" ht="12" customHeight="1" x14ac:dyDescent="0.25">
      <c r="B24" s="28" t="s">
        <v>76</v>
      </c>
      <c r="C24" s="11">
        <v>8.6999999999999993</v>
      </c>
      <c r="D24" s="11">
        <v>9.6</v>
      </c>
      <c r="E24" s="11">
        <v>1.8</v>
      </c>
      <c r="F24" s="11">
        <v>-7.7</v>
      </c>
      <c r="G24" s="11">
        <v>-9.9</v>
      </c>
      <c r="H24" s="11">
        <v>0.5</v>
      </c>
      <c r="I24" s="11">
        <v>-2.2000000000000002</v>
      </c>
      <c r="J24" s="11">
        <v>1</v>
      </c>
      <c r="K24" s="11">
        <v>0.8</v>
      </c>
      <c r="L24" s="11">
        <v>0.6</v>
      </c>
      <c r="M24" s="11">
        <v>0.5</v>
      </c>
      <c r="N24" s="11">
        <v>0.4</v>
      </c>
      <c r="O24" s="11">
        <v>1.3</v>
      </c>
      <c r="P24" s="11">
        <v>4</v>
      </c>
      <c r="Q24" s="11">
        <v>2.2999999999999998</v>
      </c>
      <c r="R24" s="11">
        <v>1.1000000000000001</v>
      </c>
      <c r="S24" s="11" t="s">
        <v>97</v>
      </c>
      <c r="T24" s="9"/>
      <c r="U24" s="37">
        <f t="shared" si="0"/>
        <v>83.162300000000016</v>
      </c>
      <c r="V24" s="39">
        <f t="shared" si="3"/>
        <v>-8.8066340132134329</v>
      </c>
      <c r="W24" s="37"/>
      <c r="X24" s="22">
        <f t="shared" si="1"/>
        <v>101.06912735676285</v>
      </c>
      <c r="Y24" s="23">
        <f t="shared" si="4"/>
        <v>0.2129168669942727</v>
      </c>
      <c r="Z24" s="23"/>
      <c r="AA24" s="22">
        <f t="shared" si="2"/>
        <v>107.77509599999998</v>
      </c>
      <c r="AB24" s="23">
        <f t="shared" si="5"/>
        <v>2.5272887088649387</v>
      </c>
    </row>
    <row r="25" spans="2:28" ht="12" customHeight="1" x14ac:dyDescent="0.25">
      <c r="B25" s="28" t="s">
        <v>77</v>
      </c>
      <c r="C25" s="11">
        <v>3.4</v>
      </c>
      <c r="D25" s="11">
        <v>4.3</v>
      </c>
      <c r="E25" s="11">
        <v>4.5</v>
      </c>
      <c r="F25" s="11">
        <v>5.0999999999999996</v>
      </c>
      <c r="G25" s="11">
        <v>-0.3</v>
      </c>
      <c r="H25" s="11">
        <v>1.8</v>
      </c>
      <c r="I25" s="11">
        <v>1</v>
      </c>
      <c r="J25" s="11">
        <v>-0.1</v>
      </c>
      <c r="K25" s="11">
        <v>-1.4</v>
      </c>
      <c r="L25" s="11">
        <v>-3</v>
      </c>
      <c r="M25" s="11">
        <v>-2.2999999999999998</v>
      </c>
      <c r="N25" s="11">
        <v>-1.7</v>
      </c>
      <c r="O25" s="11">
        <v>0.2</v>
      </c>
      <c r="P25" s="11">
        <v>0.6</v>
      </c>
      <c r="Q25" s="11">
        <v>0.1</v>
      </c>
      <c r="R25" s="11">
        <v>0.1</v>
      </c>
      <c r="S25" s="11">
        <v>3.3</v>
      </c>
      <c r="T25" s="9"/>
      <c r="U25" s="37">
        <f t="shared" si="0"/>
        <v>104.7847</v>
      </c>
      <c r="V25" s="39">
        <f t="shared" si="3"/>
        <v>2.3643981079359389</v>
      </c>
      <c r="W25" s="37"/>
      <c r="X25" s="22">
        <f t="shared" si="1"/>
        <v>92.679480929037766</v>
      </c>
      <c r="Y25" s="23">
        <f t="shared" si="4"/>
        <v>-1.5089610843094126</v>
      </c>
      <c r="Z25" s="23"/>
      <c r="AA25" s="22">
        <f t="shared" si="2"/>
        <v>100.9020012</v>
      </c>
      <c r="AB25" s="23">
        <f t="shared" si="5"/>
        <v>0.2997675628396701</v>
      </c>
    </row>
    <row r="26" spans="2:28" ht="12" customHeight="1" x14ac:dyDescent="0.25">
      <c r="B26" s="28" t="s">
        <v>78</v>
      </c>
      <c r="C26" s="11">
        <v>4.7</v>
      </c>
      <c r="D26" s="11">
        <v>6.9</v>
      </c>
      <c r="E26" s="11">
        <v>5</v>
      </c>
      <c r="F26" s="11">
        <v>4.7</v>
      </c>
      <c r="G26" s="11">
        <v>1.1000000000000001</v>
      </c>
      <c r="H26" s="11">
        <v>2.5</v>
      </c>
      <c r="I26" s="11">
        <v>3.8</v>
      </c>
      <c r="J26" s="11">
        <v>-0.3</v>
      </c>
      <c r="K26" s="11">
        <v>0.3</v>
      </c>
      <c r="L26" s="11">
        <v>0.2</v>
      </c>
      <c r="M26" s="11">
        <v>-1.4</v>
      </c>
      <c r="N26" s="11">
        <v>-1.3</v>
      </c>
      <c r="O26" s="11">
        <v>2.1</v>
      </c>
      <c r="P26" s="11">
        <v>2.5</v>
      </c>
      <c r="Q26" s="11">
        <v>1.1000000000000001</v>
      </c>
      <c r="R26" s="11">
        <v>-0.8</v>
      </c>
      <c r="S26" s="11">
        <v>8.4</v>
      </c>
      <c r="T26" s="9"/>
      <c r="U26" s="37">
        <f t="shared" si="0"/>
        <v>105.85169999999998</v>
      </c>
      <c r="V26" s="39">
        <f t="shared" si="3"/>
        <v>2.8842553552291372</v>
      </c>
      <c r="W26" s="37"/>
      <c r="X26" s="22">
        <f t="shared" si="1"/>
        <v>101.21741321828232</v>
      </c>
      <c r="Y26" s="23">
        <f t="shared" si="4"/>
        <v>0.24230555531705722</v>
      </c>
      <c r="Z26" s="23"/>
      <c r="AA26" s="22">
        <f t="shared" si="2"/>
        <v>105.80367749999998</v>
      </c>
      <c r="AB26" s="23">
        <f t="shared" si="5"/>
        <v>1.8982958756553092</v>
      </c>
    </row>
    <row r="27" spans="2:28" ht="12" customHeight="1" x14ac:dyDescent="0.25">
      <c r="B27" s="28" t="s">
        <v>79</v>
      </c>
      <c r="C27" s="11">
        <v>2.4</v>
      </c>
      <c r="D27" s="11">
        <v>6.9</v>
      </c>
      <c r="E27" s="11">
        <v>4</v>
      </c>
      <c r="F27" s="11">
        <v>7.7</v>
      </c>
      <c r="G27" s="11">
        <v>-2.7</v>
      </c>
      <c r="H27" s="11">
        <v>1.2</v>
      </c>
      <c r="I27" s="11">
        <v>5.4</v>
      </c>
      <c r="J27" s="11">
        <v>2.5</v>
      </c>
      <c r="K27" s="11">
        <v>-1</v>
      </c>
      <c r="L27" s="11">
        <v>0.2</v>
      </c>
      <c r="M27" s="11">
        <v>-0.6</v>
      </c>
      <c r="N27" s="11">
        <v>0.7</v>
      </c>
      <c r="O27" s="11">
        <v>1.9</v>
      </c>
      <c r="P27" s="11">
        <v>2.2999999999999998</v>
      </c>
      <c r="Q27" s="11">
        <v>2.7</v>
      </c>
      <c r="R27" s="11">
        <v>1.4</v>
      </c>
      <c r="S27" s="11" t="s">
        <v>97</v>
      </c>
      <c r="T27" s="9"/>
      <c r="U27" s="37">
        <f t="shared" si="0"/>
        <v>104.79209999999999</v>
      </c>
      <c r="V27" s="39">
        <f t="shared" si="3"/>
        <v>2.3680125820561226</v>
      </c>
      <c r="W27" s="37"/>
      <c r="X27" s="22">
        <f t="shared" si="1"/>
        <v>107.27122677980938</v>
      </c>
      <c r="Y27" s="23">
        <f t="shared" si="4"/>
        <v>1.4137050364062986</v>
      </c>
      <c r="Z27" s="23"/>
      <c r="AA27" s="22">
        <f t="shared" si="2"/>
        <v>107.05827989999996</v>
      </c>
      <c r="AB27" s="23">
        <f t="shared" si="5"/>
        <v>2.2994786548862667</v>
      </c>
    </row>
    <row r="28" spans="2:28" ht="12" customHeight="1" x14ac:dyDescent="0.25">
      <c r="B28" s="28" t="s">
        <v>80</v>
      </c>
      <c r="C28" s="11">
        <v>4.7</v>
      </c>
      <c r="D28" s="11">
        <v>1.8</v>
      </c>
      <c r="E28" s="11">
        <v>11.6</v>
      </c>
      <c r="F28" s="11">
        <v>10.4</v>
      </c>
      <c r="G28" s="11">
        <v>-8.1</v>
      </c>
      <c r="H28" s="11">
        <v>-5.3</v>
      </c>
      <c r="I28" s="11">
        <v>1.4</v>
      </c>
      <c r="J28" s="11">
        <v>-2.6</v>
      </c>
      <c r="K28" s="11">
        <v>-5.7</v>
      </c>
      <c r="L28" s="11">
        <v>0.3</v>
      </c>
      <c r="M28" s="11">
        <v>3.2</v>
      </c>
      <c r="N28" s="11">
        <v>-1.1000000000000001</v>
      </c>
      <c r="O28" s="11">
        <v>-0.3</v>
      </c>
      <c r="P28" s="11">
        <v>1.7</v>
      </c>
      <c r="Q28" s="11">
        <v>4.3</v>
      </c>
      <c r="R28" s="11">
        <v>6</v>
      </c>
      <c r="S28" s="11" t="s">
        <v>97</v>
      </c>
      <c r="T28" s="9"/>
      <c r="U28" s="37">
        <f t="shared" si="0"/>
        <v>101.45760000000001</v>
      </c>
      <c r="V28" s="39">
        <f t="shared" si="3"/>
        <v>0.72616343334039879</v>
      </c>
      <c r="W28" s="37"/>
      <c r="X28" s="22">
        <f t="shared" si="1"/>
        <v>95.342278497999786</v>
      </c>
      <c r="Y28" s="23">
        <f t="shared" si="4"/>
        <v>-0.94940121363970009</v>
      </c>
      <c r="Z28" s="23"/>
      <c r="AA28" s="22">
        <f t="shared" si="2"/>
        <v>105.75488069999999</v>
      </c>
      <c r="AB28" s="23">
        <f t="shared" si="5"/>
        <v>1.8826282558719099</v>
      </c>
    </row>
    <row r="29" spans="2:28" ht="12" customHeight="1" x14ac:dyDescent="0.25">
      <c r="B29" s="28" t="s">
        <v>81</v>
      </c>
      <c r="C29" s="11">
        <v>4</v>
      </c>
      <c r="D29" s="11">
        <v>2.8</v>
      </c>
      <c r="E29" s="11">
        <v>3.6</v>
      </c>
      <c r="F29" s="11">
        <v>3.8</v>
      </c>
      <c r="G29" s="11">
        <v>0.9</v>
      </c>
      <c r="H29" s="11">
        <v>1.5</v>
      </c>
      <c r="I29" s="11">
        <v>3.1</v>
      </c>
      <c r="J29" s="11">
        <v>2.2999999999999998</v>
      </c>
      <c r="K29" s="11">
        <v>0.6</v>
      </c>
      <c r="L29" s="11">
        <v>-0.1</v>
      </c>
      <c r="M29" s="11">
        <v>0.4</v>
      </c>
      <c r="N29" s="11">
        <v>0.3</v>
      </c>
      <c r="O29" s="11">
        <v>0.6</v>
      </c>
      <c r="P29" s="11">
        <v>1.3</v>
      </c>
      <c r="Q29" s="11">
        <v>0.6</v>
      </c>
      <c r="R29" s="11">
        <v>0.6</v>
      </c>
      <c r="S29" s="11">
        <v>3.9</v>
      </c>
      <c r="T29" s="9"/>
      <c r="U29" s="37">
        <f t="shared" si="0"/>
        <v>104.73419999999999</v>
      </c>
      <c r="V29" s="39">
        <f t="shared" si="3"/>
        <v>2.3397283560983251</v>
      </c>
      <c r="W29" s="37"/>
      <c r="X29" s="22">
        <f t="shared" si="1"/>
        <v>106.74128181418945</v>
      </c>
      <c r="Y29" s="23">
        <f t="shared" si="4"/>
        <v>1.313304952460026</v>
      </c>
      <c r="Z29" s="23"/>
      <c r="AA29" s="22">
        <f t="shared" si="2"/>
        <v>102.51924679999998</v>
      </c>
      <c r="AB29" s="23">
        <f t="shared" si="5"/>
        <v>0.83279421852018309</v>
      </c>
    </row>
    <row r="30" spans="2:28" ht="12" customHeight="1" x14ac:dyDescent="0.25">
      <c r="B30" s="28" t="s">
        <v>82</v>
      </c>
      <c r="C30" s="11">
        <v>4.4000000000000004</v>
      </c>
      <c r="D30" s="11">
        <v>5.0999999999999996</v>
      </c>
      <c r="E30" s="11">
        <v>4.9000000000000004</v>
      </c>
      <c r="F30" s="11">
        <v>8</v>
      </c>
      <c r="G30" s="11">
        <v>0.8</v>
      </c>
      <c r="H30" s="11">
        <v>3.2</v>
      </c>
      <c r="I30" s="11">
        <v>3.4</v>
      </c>
      <c r="J30" s="11">
        <v>0.9</v>
      </c>
      <c r="K30" s="11">
        <v>-4</v>
      </c>
      <c r="L30" s="11">
        <v>-1.9</v>
      </c>
      <c r="M30" s="11">
        <v>-0.8</v>
      </c>
      <c r="N30" s="11">
        <v>-0.8</v>
      </c>
      <c r="O30" s="11">
        <v>0.1</v>
      </c>
      <c r="P30" s="11">
        <v>1.3</v>
      </c>
      <c r="Q30" s="11">
        <v>2.2000000000000002</v>
      </c>
      <c r="R30" s="11">
        <v>0.3</v>
      </c>
      <c r="S30" s="11">
        <v>6.4</v>
      </c>
      <c r="T30" s="9"/>
      <c r="U30" s="37">
        <f t="shared" si="0"/>
        <v>108.864</v>
      </c>
      <c r="V30" s="39">
        <f t="shared" si="3"/>
        <v>4.3379125725639511</v>
      </c>
      <c r="W30" s="37"/>
      <c r="X30" s="22">
        <f t="shared" si="1"/>
        <v>96.688603962998769</v>
      </c>
      <c r="Y30" s="23">
        <f t="shared" si="4"/>
        <v>-0.67122991769638096</v>
      </c>
      <c r="Z30" s="23"/>
      <c r="AA30" s="22">
        <f t="shared" si="2"/>
        <v>103.63212859999997</v>
      </c>
      <c r="AB30" s="23">
        <f t="shared" si="5"/>
        <v>1.1963401609377255</v>
      </c>
    </row>
    <row r="31" spans="2:28" ht="12" customHeight="1" x14ac:dyDescent="0.25">
      <c r="B31" s="28" t="s">
        <v>83</v>
      </c>
      <c r="C31" s="11">
        <v>11.9</v>
      </c>
      <c r="D31" s="11">
        <v>36.6</v>
      </c>
      <c r="E31" s="11">
        <v>22.4</v>
      </c>
      <c r="F31" s="11">
        <v>8.6999999999999993</v>
      </c>
      <c r="G31" s="11">
        <v>-7.7</v>
      </c>
      <c r="H31" s="11">
        <v>-7.5</v>
      </c>
      <c r="I31" s="11">
        <v>2.6</v>
      </c>
      <c r="J31" s="11">
        <v>3</v>
      </c>
      <c r="K31" s="11">
        <v>4.0999999999999996</v>
      </c>
      <c r="L31" s="11">
        <v>0.7</v>
      </c>
      <c r="M31" s="11">
        <v>3.3</v>
      </c>
      <c r="N31" s="11">
        <v>5.7</v>
      </c>
      <c r="O31" s="11">
        <v>2.5</v>
      </c>
      <c r="P31" s="11">
        <v>4.5</v>
      </c>
      <c r="Q31" s="11">
        <v>4.8</v>
      </c>
      <c r="R31" s="11">
        <v>7.3</v>
      </c>
      <c r="S31" s="11">
        <v>6.8</v>
      </c>
      <c r="T31" s="9"/>
      <c r="U31" s="37">
        <f t="shared" si="0"/>
        <v>100.3301</v>
      </c>
      <c r="V31" s="39">
        <f t="shared" si="3"/>
        <v>0.1649140168352492</v>
      </c>
      <c r="W31" s="37"/>
      <c r="X31" s="22">
        <f t="shared" si="1"/>
        <v>120.95953103195525</v>
      </c>
      <c r="Y31" s="23">
        <f t="shared" si="4"/>
        <v>3.8790618712837732</v>
      </c>
      <c r="Z31" s="23"/>
      <c r="AA31" s="22">
        <f t="shared" si="2"/>
        <v>112.25389999999999</v>
      </c>
      <c r="AB31" s="23">
        <f t="shared" si="5"/>
        <v>3.9282974697285589</v>
      </c>
    </row>
    <row r="32" spans="2:28" ht="12" customHeight="1" x14ac:dyDescent="0.25">
      <c r="B32" s="28" t="s">
        <v>84</v>
      </c>
      <c r="C32" s="11">
        <v>8.3000000000000007</v>
      </c>
      <c r="D32" s="11">
        <v>10.7</v>
      </c>
      <c r="E32" s="11">
        <v>16.100000000000001</v>
      </c>
      <c r="F32" s="11">
        <v>9.6</v>
      </c>
      <c r="G32" s="11">
        <v>-14.5</v>
      </c>
      <c r="H32" s="11">
        <v>-4.8</v>
      </c>
      <c r="I32" s="11">
        <v>3.8</v>
      </c>
      <c r="J32" s="11">
        <v>3.1</v>
      </c>
      <c r="K32" s="11">
        <v>4.5</v>
      </c>
      <c r="L32" s="11">
        <v>3.2</v>
      </c>
      <c r="M32" s="11">
        <v>2.1</v>
      </c>
      <c r="N32" s="11">
        <v>2.2000000000000002</v>
      </c>
      <c r="O32" s="11">
        <v>4.2</v>
      </c>
      <c r="P32" s="11">
        <v>3.5</v>
      </c>
      <c r="Q32" s="11">
        <v>4.9000000000000004</v>
      </c>
      <c r="R32" s="11">
        <v>2</v>
      </c>
      <c r="S32" s="11">
        <v>6.6</v>
      </c>
      <c r="T32" s="9"/>
      <c r="U32" s="37">
        <f t="shared" si="0"/>
        <v>93.707999999999998</v>
      </c>
      <c r="V32" s="39">
        <f t="shared" si="3"/>
        <v>-3.1971074812327749</v>
      </c>
      <c r="W32" s="37"/>
      <c r="X32" s="22">
        <f t="shared" si="1"/>
        <v>120.42832458159518</v>
      </c>
      <c r="Y32" s="23">
        <f t="shared" si="4"/>
        <v>3.7876620169477793</v>
      </c>
      <c r="Z32" s="23"/>
      <c r="AA32" s="22">
        <f t="shared" si="2"/>
        <v>113.13150299999998</v>
      </c>
      <c r="AB32" s="23">
        <f t="shared" si="5"/>
        <v>4.1984324780187432</v>
      </c>
    </row>
    <row r="33" spans="2:28" ht="12" customHeight="1" x14ac:dyDescent="0.25">
      <c r="B33" s="28" t="s">
        <v>85</v>
      </c>
      <c r="C33" s="11">
        <v>3.1</v>
      </c>
      <c r="D33" s="11">
        <v>2.8</v>
      </c>
      <c r="E33" s="11">
        <v>2.9</v>
      </c>
      <c r="F33" s="11">
        <v>3.2</v>
      </c>
      <c r="G33" s="11">
        <v>1.5</v>
      </c>
      <c r="H33" s="11">
        <v>0.8</v>
      </c>
      <c r="I33" s="11">
        <v>2.5</v>
      </c>
      <c r="J33" s="11">
        <v>2.9</v>
      </c>
      <c r="K33" s="11">
        <v>2</v>
      </c>
      <c r="L33" s="11">
        <v>1.7</v>
      </c>
      <c r="M33" s="11">
        <v>1.1000000000000001</v>
      </c>
      <c r="N33" s="11">
        <v>1</v>
      </c>
      <c r="O33" s="11">
        <v>1.9</v>
      </c>
      <c r="P33" s="11">
        <v>1.8</v>
      </c>
      <c r="Q33" s="11">
        <v>3</v>
      </c>
      <c r="R33" s="11">
        <v>3.1</v>
      </c>
      <c r="S33" s="11" t="s">
        <v>97</v>
      </c>
      <c r="T33" s="9"/>
      <c r="U33" s="37">
        <f t="shared" si="0"/>
        <v>104.74799999999999</v>
      </c>
      <c r="V33" s="39">
        <f t="shared" si="3"/>
        <v>2.3464703836922673</v>
      </c>
      <c r="W33" s="37"/>
      <c r="X33" s="22">
        <f t="shared" si="1"/>
        <v>111.72050604889645</v>
      </c>
      <c r="Y33" s="23">
        <f t="shared" si="4"/>
        <v>2.2413508342860711</v>
      </c>
      <c r="Z33" s="23"/>
      <c r="AA33" s="22">
        <f t="shared" si="2"/>
        <v>106.84622599999999</v>
      </c>
      <c r="AB33" s="23">
        <f t="shared" si="5"/>
        <v>2.2318913497804793</v>
      </c>
    </row>
    <row r="34" spans="2:28" ht="12" customHeight="1" x14ac:dyDescent="0.25">
      <c r="B34" s="28" t="s">
        <v>86</v>
      </c>
      <c r="C34" s="11">
        <v>3.5</v>
      </c>
      <c r="D34" s="11">
        <v>5.9</v>
      </c>
      <c r="E34" s="11">
        <v>7.6</v>
      </c>
      <c r="F34" s="11">
        <v>7.5</v>
      </c>
      <c r="G34" s="11">
        <v>3</v>
      </c>
      <c r="H34" s="11">
        <v>-0.3</v>
      </c>
      <c r="I34" s="11">
        <v>0.6</v>
      </c>
      <c r="J34" s="11">
        <v>4.8</v>
      </c>
      <c r="K34" s="11">
        <v>4.7</v>
      </c>
      <c r="L34" s="11">
        <v>2.4</v>
      </c>
      <c r="M34" s="11">
        <v>3.4</v>
      </c>
      <c r="N34" s="11">
        <v>1.6</v>
      </c>
      <c r="O34" s="11">
        <v>6.9</v>
      </c>
      <c r="P34" s="11">
        <v>5.3</v>
      </c>
      <c r="Q34" s="11">
        <v>9.9</v>
      </c>
      <c r="R34" s="11">
        <v>10.9</v>
      </c>
      <c r="S34" s="11">
        <v>15.7</v>
      </c>
      <c r="T34" s="9"/>
      <c r="U34" s="37">
        <f t="shared" si="0"/>
        <v>110.72500000000001</v>
      </c>
      <c r="V34" s="39">
        <f t="shared" si="3"/>
        <v>5.2259473704086012</v>
      </c>
      <c r="W34" s="37"/>
      <c r="X34" s="22">
        <f t="shared" si="1"/>
        <v>118.7463169543766</v>
      </c>
      <c r="Y34" s="23">
        <f t="shared" si="4"/>
        <v>3.4961107032535077</v>
      </c>
      <c r="Z34" s="23"/>
      <c r="AA34" s="22">
        <f t="shared" si="2"/>
        <v>123.70970429999997</v>
      </c>
      <c r="AB34" s="23">
        <f t="shared" si="5"/>
        <v>7.3498041081182519</v>
      </c>
    </row>
    <row r="35" spans="2:28" ht="12" customHeight="1" x14ac:dyDescent="0.25">
      <c r="B35" s="28" t="s">
        <v>87</v>
      </c>
      <c r="C35" s="11">
        <v>1.3</v>
      </c>
      <c r="D35" s="11">
        <v>1.4</v>
      </c>
      <c r="E35" s="11">
        <v>10.5</v>
      </c>
      <c r="F35" s="11">
        <v>2.2999999999999998</v>
      </c>
      <c r="G35" s="11">
        <v>1.6</v>
      </c>
      <c r="H35" s="11">
        <v>-2.6</v>
      </c>
      <c r="I35" s="11">
        <v>1.5</v>
      </c>
      <c r="J35" s="11">
        <v>2.2999999999999998</v>
      </c>
      <c r="K35" s="11">
        <v>1.6</v>
      </c>
      <c r="L35" s="11">
        <v>2.5</v>
      </c>
      <c r="M35" s="11">
        <v>1.1000000000000001</v>
      </c>
      <c r="N35" s="11">
        <v>2.2000000000000002</v>
      </c>
      <c r="O35" s="11">
        <v>1.7</v>
      </c>
      <c r="P35" s="11">
        <v>1.2</v>
      </c>
      <c r="Q35" s="11">
        <v>1</v>
      </c>
      <c r="R35" s="11">
        <v>0.4</v>
      </c>
      <c r="S35" s="11">
        <v>12.4</v>
      </c>
      <c r="T35" s="9"/>
      <c r="U35" s="37">
        <f t="shared" si="0"/>
        <v>103.93680000000001</v>
      </c>
      <c r="V35" s="39">
        <f t="shared" si="3"/>
        <v>1.9493992135314109</v>
      </c>
      <c r="W35" s="37"/>
      <c r="X35" s="22">
        <f t="shared" si="1"/>
        <v>111.72781373998856</v>
      </c>
      <c r="Y35" s="23">
        <f t="shared" si="4"/>
        <v>2.2426883303060974</v>
      </c>
      <c r="Z35" s="23"/>
      <c r="AA35" s="22">
        <f t="shared" si="2"/>
        <v>103.94960399999999</v>
      </c>
      <c r="AB35" s="23">
        <f t="shared" si="5"/>
        <v>1.2995726157026821</v>
      </c>
    </row>
    <row r="36" spans="2:28" ht="12" customHeight="1" x14ac:dyDescent="0.25">
      <c r="B36" s="28" t="s">
        <v>88</v>
      </c>
      <c r="C36" s="11">
        <v>1.3</v>
      </c>
      <c r="D36" s="11">
        <v>3.3</v>
      </c>
      <c r="E36" s="11">
        <v>4</v>
      </c>
      <c r="F36" s="11">
        <v>4.5999999999999996</v>
      </c>
      <c r="G36" s="11">
        <v>0.3</v>
      </c>
      <c r="H36" s="11">
        <v>0.3</v>
      </c>
      <c r="I36" s="11">
        <v>1.9</v>
      </c>
      <c r="J36" s="11">
        <v>2.2999999999999998</v>
      </c>
      <c r="K36" s="11">
        <v>0.2</v>
      </c>
      <c r="L36" s="11">
        <v>0.9</v>
      </c>
      <c r="M36" s="11">
        <v>1.3</v>
      </c>
      <c r="N36" s="11">
        <v>1.6</v>
      </c>
      <c r="O36" s="11">
        <v>2.2999999999999998</v>
      </c>
      <c r="P36" s="11">
        <v>2.5</v>
      </c>
      <c r="Q36" s="11">
        <v>2.8</v>
      </c>
      <c r="R36" s="11">
        <v>2.2000000000000002</v>
      </c>
      <c r="S36" s="11">
        <v>4.5</v>
      </c>
      <c r="T36" s="9"/>
      <c r="U36" s="37">
        <f t="shared" si="0"/>
        <v>104.91379999999999</v>
      </c>
      <c r="V36" s="39">
        <f t="shared" si="3"/>
        <v>2.4274377303269201</v>
      </c>
      <c r="W36" s="37"/>
      <c r="X36" s="22">
        <f t="shared" si="1"/>
        <v>108.47055413158535</v>
      </c>
      <c r="Y36" s="23">
        <f t="shared" si="4"/>
        <v>1.6394653210903609</v>
      </c>
      <c r="Z36" s="23"/>
      <c r="AA36" s="22">
        <f t="shared" si="2"/>
        <v>107.79350999999998</v>
      </c>
      <c r="AB36" s="23">
        <f t="shared" si="5"/>
        <v>2.5331275035799461</v>
      </c>
    </row>
    <row r="37" spans="2:28" ht="12" customHeight="1" x14ac:dyDescent="0.25">
      <c r="B37" s="28" t="s">
        <v>89</v>
      </c>
      <c r="C37" s="11">
        <v>2.1</v>
      </c>
      <c r="D37" s="11">
        <v>4.5999999999999996</v>
      </c>
      <c r="E37" s="11">
        <v>4.5</v>
      </c>
      <c r="F37" s="11">
        <v>5.3</v>
      </c>
      <c r="G37" s="11">
        <v>0.6</v>
      </c>
      <c r="H37" s="11">
        <v>3.2</v>
      </c>
      <c r="I37" s="11">
        <v>2.2999999999999998</v>
      </c>
      <c r="J37" s="11">
        <v>2.2000000000000002</v>
      </c>
      <c r="K37" s="11">
        <v>1.8</v>
      </c>
      <c r="L37" s="11">
        <v>1.1000000000000001</v>
      </c>
      <c r="M37" s="11">
        <v>1.5</v>
      </c>
      <c r="N37" s="11">
        <v>0.6</v>
      </c>
      <c r="O37" s="11">
        <v>3.5</v>
      </c>
      <c r="P37" s="11">
        <v>2.9</v>
      </c>
      <c r="Q37" s="11">
        <v>1.1000000000000001</v>
      </c>
      <c r="R37" s="11">
        <v>0.8</v>
      </c>
      <c r="S37" s="11">
        <v>10.4</v>
      </c>
      <c r="T37" s="9"/>
      <c r="U37" s="37">
        <f t="shared" si="0"/>
        <v>105.9318</v>
      </c>
      <c r="V37" s="39">
        <f t="shared" si="3"/>
        <v>2.9231752327919525</v>
      </c>
      <c r="W37" s="37"/>
      <c r="X37" s="22">
        <f t="shared" si="1"/>
        <v>109.87262134975248</v>
      </c>
      <c r="Y37" s="23">
        <f t="shared" si="4"/>
        <v>1.9008712464017918</v>
      </c>
      <c r="Z37" s="23"/>
      <c r="AA37" s="22">
        <f t="shared" si="2"/>
        <v>107.67301649999997</v>
      </c>
      <c r="AB37" s="23">
        <f t="shared" si="5"/>
        <v>2.4949088091901883</v>
      </c>
    </row>
    <row r="38" spans="2:28" ht="12" customHeight="1" x14ac:dyDescent="0.25">
      <c r="B38" s="28" t="s">
        <v>90</v>
      </c>
      <c r="C38" s="11">
        <v>3.1</v>
      </c>
      <c r="D38" s="11">
        <v>1.7</v>
      </c>
      <c r="E38" s="11">
        <v>7</v>
      </c>
      <c r="F38" s="11">
        <v>6.9</v>
      </c>
      <c r="G38" s="11">
        <v>0.2</v>
      </c>
      <c r="H38" s="11">
        <v>-0.1</v>
      </c>
      <c r="I38" s="11">
        <v>1.2</v>
      </c>
      <c r="J38" s="11">
        <v>0.3</v>
      </c>
      <c r="K38" s="11">
        <v>-1.6</v>
      </c>
      <c r="L38" s="11">
        <v>-1</v>
      </c>
      <c r="M38" s="11">
        <v>-0.6</v>
      </c>
      <c r="N38" s="11">
        <v>-0.2</v>
      </c>
      <c r="O38" s="11">
        <v>0.8</v>
      </c>
      <c r="P38" s="11">
        <v>3.1</v>
      </c>
      <c r="Q38" s="11">
        <v>4.2</v>
      </c>
      <c r="R38" s="11">
        <v>2.9</v>
      </c>
      <c r="S38" s="11" t="s">
        <v>97</v>
      </c>
      <c r="T38" s="9"/>
      <c r="U38" s="37">
        <f t="shared" si="0"/>
        <v>107.1138</v>
      </c>
      <c r="V38" s="39">
        <f t="shared" si="3"/>
        <v>3.4957970161107577</v>
      </c>
      <c r="W38" s="37"/>
      <c r="X38" s="22">
        <f t="shared" si="1"/>
        <v>98.090887569155697</v>
      </c>
      <c r="Y38" s="23">
        <f t="shared" si="4"/>
        <v>-0.38477210647988036</v>
      </c>
      <c r="Z38" s="23"/>
      <c r="AA38" s="22">
        <f t="shared" si="2"/>
        <v>108.2896416</v>
      </c>
      <c r="AB38" s="23">
        <f t="shared" si="5"/>
        <v>2.6901934800829919</v>
      </c>
    </row>
    <row r="39" spans="2:28" ht="12" customHeight="1" x14ac:dyDescent="0.25">
      <c r="B39" s="28" t="s">
        <v>91</v>
      </c>
      <c r="C39" s="11">
        <v>1.8</v>
      </c>
      <c r="D39" s="11">
        <v>3.3</v>
      </c>
      <c r="E39" s="11">
        <v>3.5</v>
      </c>
      <c r="F39" s="11">
        <v>6.2</v>
      </c>
      <c r="G39" s="11">
        <v>-2.2000000000000002</v>
      </c>
      <c r="H39" s="11">
        <v>1.6</v>
      </c>
      <c r="I39" s="11">
        <v>1.5</v>
      </c>
      <c r="J39" s="11">
        <v>0.6</v>
      </c>
      <c r="K39" s="11">
        <v>1.2</v>
      </c>
      <c r="L39" s="11">
        <v>0.7</v>
      </c>
      <c r="M39" s="11">
        <v>1.2</v>
      </c>
      <c r="N39" s="11">
        <v>1.2</v>
      </c>
      <c r="O39" s="11">
        <v>1.8</v>
      </c>
      <c r="P39" s="11">
        <v>2.2999999999999998</v>
      </c>
      <c r="Q39" s="11">
        <v>2.4</v>
      </c>
      <c r="R39" s="11">
        <v>1.9</v>
      </c>
      <c r="S39" s="11">
        <v>5.8</v>
      </c>
      <c r="T39" s="9"/>
      <c r="U39" s="37">
        <f t="shared" si="0"/>
        <v>103.86360000000001</v>
      </c>
      <c r="V39" s="39">
        <f t="shared" si="3"/>
        <v>1.9134927279013558</v>
      </c>
      <c r="W39" s="37"/>
      <c r="X39" s="22">
        <f t="shared" si="1"/>
        <v>106.57001601307843</v>
      </c>
      <c r="Y39" s="23">
        <f t="shared" si="4"/>
        <v>1.2807727382482481</v>
      </c>
      <c r="Z39" s="23"/>
      <c r="AA39" s="22">
        <f t="shared" si="2"/>
        <v>106.64079359999999</v>
      </c>
      <c r="AB39" s="23">
        <f t="shared" si="5"/>
        <v>2.1663291615118707</v>
      </c>
    </row>
    <row r="40" spans="2:28" ht="12" customHeight="1" x14ac:dyDescent="0.25">
      <c r="B40" s="28" t="s">
        <v>92</v>
      </c>
      <c r="C40" s="11">
        <v>14.6</v>
      </c>
      <c r="D40" s="11">
        <v>11</v>
      </c>
      <c r="E40" s="11">
        <v>10</v>
      </c>
      <c r="F40" s="11">
        <v>16.2</v>
      </c>
      <c r="G40" s="11">
        <v>1.6</v>
      </c>
      <c r="H40" s="11">
        <v>1.9</v>
      </c>
      <c r="I40" s="11">
        <v>9</v>
      </c>
      <c r="J40" s="11">
        <v>6.4</v>
      </c>
      <c r="K40" s="11">
        <v>-4.3</v>
      </c>
      <c r="L40" s="11">
        <v>-0.5</v>
      </c>
      <c r="M40" s="11">
        <v>-0.7</v>
      </c>
      <c r="N40" s="11">
        <v>0.8</v>
      </c>
      <c r="O40" s="11">
        <v>7.8</v>
      </c>
      <c r="P40" s="11">
        <v>11.7</v>
      </c>
      <c r="Q40" s="11">
        <v>9.8000000000000007</v>
      </c>
      <c r="R40" s="11">
        <v>2</v>
      </c>
      <c r="S40" s="11">
        <v>9.1999999999999993</v>
      </c>
      <c r="T40" s="9"/>
      <c r="U40" s="37">
        <f t="shared" si="0"/>
        <v>118.05919999999999</v>
      </c>
      <c r="V40" s="39">
        <f t="shared" si="3"/>
        <v>8.6550505038767156</v>
      </c>
      <c r="W40" s="37"/>
      <c r="X40" s="22">
        <f t="shared" si="1"/>
        <v>110.53833661797698</v>
      </c>
      <c r="Y40" s="23">
        <f t="shared" si="4"/>
        <v>2.0240559874698416</v>
      </c>
      <c r="Z40" s="23"/>
      <c r="AA40" s="22">
        <f t="shared" si="2"/>
        <v>132.21303480000003</v>
      </c>
      <c r="AB40" s="23">
        <f t="shared" si="5"/>
        <v>9.7551121921002792</v>
      </c>
    </row>
    <row r="41" spans="2:28" ht="12" customHeight="1" x14ac:dyDescent="0.25">
      <c r="B41" s="28" t="s">
        <v>93</v>
      </c>
      <c r="C41" s="11">
        <v>4.5999999999999996</v>
      </c>
      <c r="D41" s="11">
        <v>6.1</v>
      </c>
      <c r="E41" s="11">
        <v>6.9</v>
      </c>
      <c r="F41" s="11">
        <v>6.6</v>
      </c>
      <c r="G41" s="11">
        <v>-3.1</v>
      </c>
      <c r="H41" s="11">
        <v>5.7</v>
      </c>
      <c r="I41" s="11">
        <v>4.5</v>
      </c>
      <c r="J41" s="11">
        <v>-1.2</v>
      </c>
      <c r="K41" s="11">
        <v>-1.1000000000000001</v>
      </c>
      <c r="L41" s="11">
        <v>-0.5</v>
      </c>
      <c r="M41" s="11">
        <v>0.7</v>
      </c>
      <c r="N41" s="11">
        <v>-1.2</v>
      </c>
      <c r="O41" s="11">
        <v>4.8</v>
      </c>
      <c r="P41" s="11">
        <v>2.7</v>
      </c>
      <c r="Q41" s="11">
        <v>3.1</v>
      </c>
      <c r="R41" s="11">
        <v>1.3</v>
      </c>
      <c r="S41" s="11">
        <v>10.7</v>
      </c>
      <c r="T41" s="9"/>
      <c r="U41" s="37">
        <f t="shared" si="0"/>
        <v>103.2954</v>
      </c>
      <c r="V41" s="39">
        <f t="shared" si="3"/>
        <v>1.6343445888248986</v>
      </c>
      <c r="W41" s="37"/>
      <c r="X41" s="22">
        <f t="shared" si="1"/>
        <v>101.08320943897746</v>
      </c>
      <c r="Y41" s="23">
        <f t="shared" si="4"/>
        <v>0.21570926844804994</v>
      </c>
      <c r="Z41" s="23"/>
      <c r="AA41" s="22">
        <f t="shared" si="2"/>
        <v>110.96611759999999</v>
      </c>
      <c r="AB41" s="23">
        <f t="shared" si="5"/>
        <v>3.5293443987063577</v>
      </c>
    </row>
    <row r="42" spans="2:28" ht="12" customHeight="1" x14ac:dyDescent="0.25">
      <c r="B42" s="28" t="s">
        <v>94</v>
      </c>
      <c r="C42" s="11">
        <v>4.7</v>
      </c>
      <c r="D42" s="11">
        <v>4</v>
      </c>
      <c r="E42" s="11">
        <v>4.2</v>
      </c>
      <c r="F42" s="11">
        <v>5.7</v>
      </c>
      <c r="G42" s="11">
        <v>2.1</v>
      </c>
      <c r="H42" s="11">
        <v>-0.1</v>
      </c>
      <c r="I42" s="11">
        <v>0.7</v>
      </c>
      <c r="J42" s="11">
        <v>0.1</v>
      </c>
      <c r="K42" s="11">
        <v>0.6</v>
      </c>
      <c r="L42" s="11">
        <v>0.9</v>
      </c>
      <c r="M42" s="11">
        <v>1.4</v>
      </c>
      <c r="N42" s="11">
        <v>1.1000000000000001</v>
      </c>
      <c r="O42" s="11">
        <v>2.8</v>
      </c>
      <c r="P42" s="11">
        <v>3.8</v>
      </c>
      <c r="Q42" s="11">
        <v>4.5</v>
      </c>
      <c r="R42" s="11">
        <v>2.9</v>
      </c>
      <c r="S42" s="11" t="s">
        <v>97</v>
      </c>
      <c r="T42" s="9"/>
      <c r="U42" s="37">
        <f t="shared" si="0"/>
        <v>107.91969999999998</v>
      </c>
      <c r="V42" s="39">
        <f t="shared" si="3"/>
        <v>3.8844069146086957</v>
      </c>
      <c r="W42" s="37"/>
      <c r="X42" s="22">
        <f t="shared" si="1"/>
        <v>104.89186457692058</v>
      </c>
      <c r="Y42" s="23">
        <f t="shared" si="4"/>
        <v>0.95977199828729542</v>
      </c>
      <c r="Z42" s="23"/>
      <c r="AA42" s="22">
        <f t="shared" si="2"/>
        <v>111.50818799999999</v>
      </c>
      <c r="AB42" s="23">
        <f t="shared" si="5"/>
        <v>3.6976512026328123</v>
      </c>
    </row>
    <row r="43" spans="2:28" ht="12" customHeight="1" x14ac:dyDescent="0.25">
      <c r="B43" s="28" t="s">
        <v>95</v>
      </c>
      <c r="C43" s="11">
        <v>3.3</v>
      </c>
      <c r="D43" s="11">
        <v>3.8</v>
      </c>
      <c r="E43" s="11">
        <v>5.8</v>
      </c>
      <c r="F43" s="11">
        <v>3.9</v>
      </c>
      <c r="G43" s="11">
        <v>-1.1000000000000001</v>
      </c>
      <c r="H43" s="11">
        <v>1.1000000000000001</v>
      </c>
      <c r="I43" s="11">
        <v>3.3</v>
      </c>
      <c r="J43" s="11">
        <v>2.5</v>
      </c>
      <c r="K43" s="11">
        <v>0.9</v>
      </c>
      <c r="L43" s="11">
        <v>1</v>
      </c>
      <c r="M43" s="11">
        <v>0.5</v>
      </c>
      <c r="N43" s="11">
        <v>0.5</v>
      </c>
      <c r="O43" s="11">
        <v>0.3</v>
      </c>
      <c r="P43" s="11">
        <v>2.2999999999999998</v>
      </c>
      <c r="Q43" s="11">
        <v>1</v>
      </c>
      <c r="R43" s="11">
        <v>-0.2</v>
      </c>
      <c r="S43" s="11">
        <v>5.4</v>
      </c>
      <c r="T43" s="9"/>
      <c r="U43" s="37">
        <f t="shared" si="0"/>
        <v>102.75709999999999</v>
      </c>
      <c r="V43" s="39">
        <f t="shared" si="3"/>
        <v>1.3691767747967765</v>
      </c>
      <c r="W43" s="37"/>
      <c r="X43" s="22">
        <f t="shared" si="1"/>
        <v>108.98553248917308</v>
      </c>
      <c r="Y43" s="23">
        <f t="shared" si="4"/>
        <v>1.7357919363140351</v>
      </c>
      <c r="Z43" s="23"/>
      <c r="AA43" s="22">
        <f t="shared" si="2"/>
        <v>103.63296899999997</v>
      </c>
      <c r="AB43" s="23">
        <f t="shared" si="5"/>
        <v>1.1966137092267015</v>
      </c>
    </row>
    <row r="44" spans="2:28" ht="12" customHeight="1" x14ac:dyDescent="0.25">
      <c r="B44" s="34" t="s">
        <v>96</v>
      </c>
      <c r="C44" s="35">
        <v>3.9</v>
      </c>
      <c r="D44" s="35">
        <v>5</v>
      </c>
      <c r="E44" s="35">
        <v>6.1</v>
      </c>
      <c r="F44" s="35">
        <v>4.9000000000000004</v>
      </c>
      <c r="G44" s="35">
        <v>2</v>
      </c>
      <c r="H44" s="35">
        <v>2.6</v>
      </c>
      <c r="I44" s="35">
        <v>3</v>
      </c>
      <c r="J44" s="35">
        <v>2.6</v>
      </c>
      <c r="K44" s="35">
        <v>1.7</v>
      </c>
      <c r="L44" s="35">
        <v>0.8</v>
      </c>
      <c r="M44" s="35">
        <v>2.2000000000000002</v>
      </c>
      <c r="N44" s="35">
        <v>2.2000000000000002</v>
      </c>
      <c r="O44" s="35">
        <v>2.6</v>
      </c>
      <c r="P44" s="35">
        <v>3.9</v>
      </c>
      <c r="Q44" s="35">
        <v>2.8</v>
      </c>
      <c r="R44" s="35">
        <v>-0.2</v>
      </c>
      <c r="S44" s="35">
        <v>6.3</v>
      </c>
      <c r="T44" s="9"/>
      <c r="U44" s="37">
        <f t="shared" si="0"/>
        <v>106.99799999999999</v>
      </c>
      <c r="V44" s="39">
        <f t="shared" si="3"/>
        <v>3.4398375868794462</v>
      </c>
      <c r="W44" s="37"/>
      <c r="X44" s="22">
        <f t="shared" si="1"/>
        <v>113.15346619710066</v>
      </c>
      <c r="Y44" s="23">
        <f t="shared" si="4"/>
        <v>2.5022910300998458</v>
      </c>
      <c r="Z44" s="23"/>
      <c r="AA44" s="22">
        <f t="shared" si="2"/>
        <v>109.58623919999999</v>
      </c>
      <c r="AB44" s="23">
        <f t="shared" si="5"/>
        <v>3.0984195164073025</v>
      </c>
    </row>
    <row r="45" spans="2:28" ht="12" customHeight="1" x14ac:dyDescent="0.25">
      <c r="B45" s="19" t="s">
        <v>98</v>
      </c>
      <c r="C45" s="9">
        <v>3.3</v>
      </c>
      <c r="D45" s="9">
        <v>3.8</v>
      </c>
      <c r="E45" s="9">
        <v>7.4</v>
      </c>
      <c r="F45" s="9">
        <v>5.7</v>
      </c>
      <c r="G45" s="9">
        <v>2.2999999999999998</v>
      </c>
      <c r="H45" s="9">
        <v>3.1</v>
      </c>
      <c r="I45" s="9">
        <v>3.7</v>
      </c>
      <c r="J45" s="9">
        <v>3</v>
      </c>
      <c r="K45" s="9">
        <v>2.9</v>
      </c>
      <c r="L45" s="9">
        <v>3.3</v>
      </c>
      <c r="M45" s="9">
        <v>2.6</v>
      </c>
      <c r="N45" s="9">
        <v>2.8</v>
      </c>
      <c r="O45" s="9">
        <v>2.5</v>
      </c>
      <c r="P45" s="9">
        <v>3.1</v>
      </c>
      <c r="Q45" s="9">
        <v>2.7</v>
      </c>
      <c r="R45" s="9">
        <v>2.4</v>
      </c>
      <c r="S45" s="9">
        <v>8.6999999999999993</v>
      </c>
      <c r="T45" s="9"/>
      <c r="U45" s="37">
        <f t="shared" si="0"/>
        <v>108.13109999999998</v>
      </c>
      <c r="V45" s="39">
        <f t="shared" si="3"/>
        <v>3.9861048409834288</v>
      </c>
      <c r="W45" s="37"/>
      <c r="X45" s="22">
        <f t="shared" si="1"/>
        <v>119.74907097795044</v>
      </c>
      <c r="Y45" s="23">
        <f t="shared" si="4"/>
        <v>3.6703179672682218</v>
      </c>
      <c r="Z45" s="23"/>
      <c r="AA45" s="22">
        <f t="shared" si="2"/>
        <v>108.53079249999998</v>
      </c>
      <c r="AB45" s="23">
        <f t="shared" si="5"/>
        <v>2.7663641173833353</v>
      </c>
    </row>
    <row r="46" spans="2:28" ht="12" customHeight="1" x14ac:dyDescent="0.25">
      <c r="B46" s="29" t="s">
        <v>99</v>
      </c>
      <c r="C46" s="14">
        <v>2.2999999999999998</v>
      </c>
      <c r="D46" s="14">
        <v>2.6</v>
      </c>
      <c r="E46" s="14">
        <v>3.9</v>
      </c>
      <c r="F46" s="14">
        <v>3.9</v>
      </c>
      <c r="G46" s="14">
        <v>0</v>
      </c>
      <c r="H46" s="14">
        <v>-0.1</v>
      </c>
      <c r="I46" s="14">
        <v>2</v>
      </c>
      <c r="J46" s="14">
        <v>0.2</v>
      </c>
      <c r="K46" s="14">
        <v>0.2</v>
      </c>
      <c r="L46" s="14">
        <v>0.4</v>
      </c>
      <c r="M46" s="14">
        <v>-0.6</v>
      </c>
      <c r="N46" s="14">
        <v>-0.7</v>
      </c>
      <c r="O46" s="14">
        <v>0</v>
      </c>
      <c r="P46" s="14">
        <v>1</v>
      </c>
      <c r="Q46" s="14">
        <v>0.8</v>
      </c>
      <c r="R46" s="14">
        <v>0.5</v>
      </c>
      <c r="S46" s="14" t="s">
        <v>97</v>
      </c>
      <c r="T46" s="9"/>
      <c r="U46" s="37">
        <f t="shared" si="0"/>
        <v>103.89999999999999</v>
      </c>
      <c r="V46" s="39">
        <f t="shared" si="3"/>
        <v>1.9313494465760472</v>
      </c>
      <c r="W46" s="37"/>
      <c r="X46" s="22">
        <f t="shared" si="1"/>
        <v>101.48572544853253</v>
      </c>
      <c r="Y46" s="23">
        <f t="shared" si="4"/>
        <v>0.29539476562161493</v>
      </c>
      <c r="Z46" s="23"/>
      <c r="AA46" s="22">
        <f t="shared" si="2"/>
        <v>101.80800000000001</v>
      </c>
      <c r="AB46" s="23">
        <f t="shared" si="5"/>
        <v>0.59907064371014229</v>
      </c>
    </row>
    <row r="47" spans="2:28" ht="12" customHeight="1" x14ac:dyDescent="0.25">
      <c r="B47" s="27" t="s">
        <v>100</v>
      </c>
      <c r="C47" s="13">
        <v>20.6</v>
      </c>
      <c r="D47" s="13">
        <v>36.299999999999997</v>
      </c>
      <c r="E47" s="13">
        <v>25.1</v>
      </c>
      <c r="F47" s="13">
        <v>14</v>
      </c>
      <c r="G47" s="13">
        <v>-14.9</v>
      </c>
      <c r="H47" s="13">
        <v>-4.3</v>
      </c>
      <c r="I47" s="13">
        <v>6.6</v>
      </c>
      <c r="J47" s="13">
        <v>-14.7</v>
      </c>
      <c r="K47" s="13">
        <v>2.9</v>
      </c>
      <c r="L47" s="13">
        <v>-3.4</v>
      </c>
      <c r="M47" s="13">
        <v>-6.8</v>
      </c>
      <c r="N47" s="13">
        <v>-8.1</v>
      </c>
      <c r="O47" s="13">
        <v>6.5</v>
      </c>
      <c r="P47" s="13">
        <v>3.6</v>
      </c>
      <c r="Q47" s="13">
        <v>7</v>
      </c>
      <c r="R47" s="13">
        <v>-10.8</v>
      </c>
      <c r="S47" s="13" t="s">
        <v>97</v>
      </c>
      <c r="T47" s="9"/>
      <c r="U47" s="37">
        <f t="shared" si="0"/>
        <v>97.01400000000001</v>
      </c>
      <c r="V47" s="39">
        <f t="shared" si="3"/>
        <v>-1.5043148153179198</v>
      </c>
      <c r="W47" s="37"/>
      <c r="X47" s="22">
        <f t="shared" si="1"/>
        <v>77.415898880985523</v>
      </c>
      <c r="Y47" s="23">
        <f t="shared" si="4"/>
        <v>-4.9907188570084804</v>
      </c>
      <c r="Z47" s="23"/>
      <c r="AA47" s="22">
        <f t="shared" si="2"/>
        <v>118.05738000000001</v>
      </c>
      <c r="AB47" s="23">
        <f t="shared" si="5"/>
        <v>5.6893061957980828</v>
      </c>
    </row>
    <row r="48" spans="2:28" ht="12" customHeight="1" x14ac:dyDescent="0.25">
      <c r="B48" s="30" t="s">
        <v>113</v>
      </c>
      <c r="C48" s="15" t="s">
        <v>97</v>
      </c>
      <c r="D48" s="12">
        <v>8.9</v>
      </c>
      <c r="E48" s="12">
        <v>2.5</v>
      </c>
      <c r="F48" s="12">
        <v>4.5999999999999996</v>
      </c>
      <c r="G48" s="12">
        <v>6</v>
      </c>
      <c r="H48" s="12">
        <v>-2.2000000000000002</v>
      </c>
      <c r="I48" s="12">
        <v>5.0999999999999996</v>
      </c>
      <c r="J48" s="12">
        <v>1.6</v>
      </c>
      <c r="K48" s="12">
        <v>1.9</v>
      </c>
      <c r="L48" s="12">
        <v>-0.3</v>
      </c>
      <c r="M48" s="12">
        <v>-1.7</v>
      </c>
      <c r="N48" s="12">
        <v>-2.4</v>
      </c>
      <c r="O48" s="12">
        <v>4.9000000000000004</v>
      </c>
      <c r="P48" s="12">
        <v>6</v>
      </c>
      <c r="Q48" s="12">
        <v>2.6</v>
      </c>
      <c r="R48" s="12">
        <v>1.2</v>
      </c>
      <c r="S48" s="12">
        <v>13.1</v>
      </c>
      <c r="T48" s="9"/>
      <c r="U48" s="37">
        <f t="shared" si="0"/>
        <v>110.87600000000002</v>
      </c>
      <c r="V48" s="39">
        <f t="shared" si="3"/>
        <v>5.2976732886344635</v>
      </c>
      <c r="W48" s="37"/>
      <c r="X48" s="22">
        <f t="shared" si="1"/>
        <v>104.0804357475711</v>
      </c>
      <c r="Y48" s="23">
        <f t="shared" si="4"/>
        <v>0.80308425747408485</v>
      </c>
      <c r="Z48" s="23"/>
      <c r="AA48" s="22">
        <f t="shared" si="2"/>
        <v>114.08504400000001</v>
      </c>
      <c r="AB48" s="23">
        <f t="shared" si="5"/>
        <v>4.4903630376539994</v>
      </c>
    </row>
    <row r="49" spans="2:28" ht="12" customHeight="1" x14ac:dyDescent="0.25">
      <c r="B49" s="30" t="s">
        <v>135</v>
      </c>
      <c r="C49" s="15">
        <v>1.3</v>
      </c>
      <c r="D49" s="12">
        <v>1.1000000000000001</v>
      </c>
      <c r="E49" s="12">
        <v>2.6</v>
      </c>
      <c r="F49" s="12">
        <v>1.3</v>
      </c>
      <c r="G49" s="12">
        <v>0</v>
      </c>
      <c r="H49" s="12">
        <v>0.3</v>
      </c>
      <c r="I49" s="12">
        <v>0.4</v>
      </c>
      <c r="J49" s="12">
        <v>0.7</v>
      </c>
      <c r="K49" s="12">
        <v>0.9</v>
      </c>
      <c r="L49" s="12">
        <v>0.3</v>
      </c>
      <c r="M49" s="12">
        <v>0.3</v>
      </c>
      <c r="N49" s="12">
        <v>0</v>
      </c>
      <c r="O49" s="12">
        <v>0.7</v>
      </c>
      <c r="P49" s="12">
        <v>0.6</v>
      </c>
      <c r="Q49" s="12">
        <v>0.2</v>
      </c>
      <c r="R49" s="12">
        <v>0.3</v>
      </c>
      <c r="S49" s="12">
        <v>1.9</v>
      </c>
      <c r="T49" s="9"/>
      <c r="U49" s="37">
        <f t="shared" si="0"/>
        <v>101.29999999999998</v>
      </c>
      <c r="V49" s="39">
        <f t="shared" si="3"/>
        <v>0.64790112068904282</v>
      </c>
      <c r="W49" s="37"/>
      <c r="X49" s="22">
        <f t="shared" si="1"/>
        <v>102.62571966572678</v>
      </c>
      <c r="Y49" s="23">
        <f t="shared" si="4"/>
        <v>0.51971373755188566</v>
      </c>
      <c r="Z49" s="23"/>
      <c r="AA49" s="22">
        <f t="shared" si="2"/>
        <v>101.5068084</v>
      </c>
      <c r="AB49" s="23">
        <f t="shared" si="5"/>
        <v>0.49976762897683269</v>
      </c>
    </row>
    <row r="50" spans="2:28" ht="12" customHeight="1" x14ac:dyDescent="0.25">
      <c r="B50" s="29" t="s">
        <v>101</v>
      </c>
      <c r="C50" s="14">
        <v>8.6999999999999993</v>
      </c>
      <c r="D50" s="14">
        <v>15.9</v>
      </c>
      <c r="E50" s="14">
        <v>8.4</v>
      </c>
      <c r="F50" s="14">
        <v>13.8</v>
      </c>
      <c r="G50" s="14">
        <v>-4.0999999999999996</v>
      </c>
      <c r="H50" s="14">
        <v>5.7</v>
      </c>
      <c r="I50" s="14">
        <v>12.4</v>
      </c>
      <c r="J50" s="14">
        <v>5.5</v>
      </c>
      <c r="K50" s="14">
        <v>5.2</v>
      </c>
      <c r="L50" s="14">
        <v>10.5</v>
      </c>
      <c r="M50" s="14">
        <v>5.9</v>
      </c>
      <c r="N50" s="14">
        <v>12.8</v>
      </c>
      <c r="O50" s="14">
        <v>14.3</v>
      </c>
      <c r="P50" s="14">
        <v>25.2</v>
      </c>
      <c r="Q50" s="14">
        <v>17.899999999999999</v>
      </c>
      <c r="R50" s="14">
        <v>12.9</v>
      </c>
      <c r="S50" s="14">
        <v>40.700000000000003</v>
      </c>
      <c r="T50" s="9"/>
      <c r="U50" s="37">
        <f t="shared" si="0"/>
        <v>109.13419999999998</v>
      </c>
      <c r="V50" s="39">
        <f t="shared" si="3"/>
        <v>4.4673154627800304</v>
      </c>
      <c r="W50" s="37"/>
      <c r="X50" s="22">
        <f t="shared" si="1"/>
        <v>164.66520852478942</v>
      </c>
      <c r="Y50" s="23">
        <f t="shared" si="4"/>
        <v>10.48933754140069</v>
      </c>
      <c r="Z50" s="23"/>
      <c r="AA50" s="22">
        <f t="shared" si="2"/>
        <v>168.7191444</v>
      </c>
      <c r="AB50" s="23">
        <f t="shared" si="5"/>
        <v>19.047822127612935</v>
      </c>
    </row>
    <row r="51" spans="2:28" ht="7.15" customHeight="1" x14ac:dyDescent="0.25">
      <c r="U51" s="37"/>
      <c r="V51" s="37"/>
      <c r="W51" s="37"/>
      <c r="X51" s="22"/>
      <c r="Y51" s="23"/>
      <c r="Z51" s="23"/>
    </row>
    <row r="52" spans="2:28" ht="12" customHeight="1" x14ac:dyDescent="0.25">
      <c r="B52" s="16" t="s">
        <v>104</v>
      </c>
    </row>
    <row r="53" spans="2:28" ht="3.65" customHeight="1" x14ac:dyDescent="0.25">
      <c r="B53" s="1"/>
    </row>
    <row r="54" spans="2:28" ht="11.5" customHeight="1" x14ac:dyDescent="0.3">
      <c r="B54" s="6" t="s">
        <v>106</v>
      </c>
    </row>
  </sheetData>
  <pageMargins left="0.7" right="0.7" top="0.75" bottom="0.75" header="0.3" footer="0.3"/>
  <pageSetup paperSize="9" orientation="portrait" r:id="rId1"/>
  <ignoredErrors>
    <ignoredError sqref="C15:R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DE LORENZO Daniela (ESTAT-EXT)</cp:lastModifiedBy>
  <dcterms:created xsi:type="dcterms:W3CDTF">2018-04-10T13:31:48Z</dcterms:created>
  <dcterms:modified xsi:type="dcterms:W3CDTF">2022-10-24T14:49:08Z</dcterms:modified>
</cp:coreProperties>
</file>