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arrare\Documents\MFA\SE\"/>
    </mc:Choice>
  </mc:AlternateContent>
  <xr:revisionPtr revIDLastSave="0" documentId="8_{FCAD3B9D-ED87-46C6-AC9D-7751708EC3FE}" xr6:coauthVersionLast="47" xr6:coauthVersionMax="47" xr10:uidLastSave="{00000000-0000-0000-0000-000000000000}"/>
  <bookViews>
    <workbookView xWindow="-110" yWindow="-110" windowWidth="19420" windowHeight="11620" tabRatio="764" xr2:uid="{00000000-000D-0000-FFFF-FFFF00000000}"/>
  </bookViews>
  <sheets>
    <sheet name="Cover" sheetId="37" r:id="rId1"/>
    <sheet name="Contents" sheetId="38" r:id="rId2"/>
    <sheet name="Fig1" sheetId="29" r:id="rId3"/>
    <sheet name="Fig2" sheetId="30" r:id="rId4"/>
    <sheet name="Fig3" sheetId="3" r:id="rId5"/>
    <sheet name="Fig4" sheetId="16" r:id="rId6"/>
    <sheet name="Fig5" sheetId="23" r:id="rId7"/>
    <sheet name="Tab1" sheetId="25" r:id="rId8"/>
  </sheets>
  <externalReferences>
    <externalReference r:id="rId9"/>
  </externalReferences>
  <definedNames>
    <definedName name="_xlnm._FilterDatabase" localSheetId="5" hidden="1">'Fig4'!$C$48:$E$77</definedName>
    <definedName name="Year2Col" localSheetId="1">#REF!</definedName>
    <definedName name="Year2Col">#REF!</definedName>
    <definedName name="YeartoCol" localSheetId="1">#REF!</definedName>
    <definedName name="YeartoC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7" l="1"/>
  <c r="B2" i="38" l="1"/>
  <c r="H62" i="16"/>
  <c r="H64" i="16"/>
  <c r="C7" i="38"/>
  <c r="C10" i="38"/>
  <c r="C5" i="38"/>
  <c r="C9" i="38"/>
  <c r="C6" i="38"/>
  <c r="C8" i="38"/>
  <c r="G50" i="23" l="1"/>
  <c r="G49" i="23"/>
  <c r="G47" i="23"/>
  <c r="G51" i="23"/>
  <c r="G48" i="23"/>
  <c r="G52" i="23"/>
  <c r="H61" i="16" l="1"/>
  <c r="H68" i="16"/>
  <c r="H77" i="16"/>
  <c r="H50" i="16"/>
  <c r="H74" i="16"/>
  <c r="H56" i="16"/>
  <c r="H48" i="16"/>
  <c r="H60" i="16"/>
  <c r="H53" i="16"/>
  <c r="H59" i="16"/>
  <c r="H75" i="16"/>
  <c r="H58" i="16"/>
  <c r="H51" i="16"/>
  <c r="H66" i="16"/>
  <c r="H70" i="16"/>
  <c r="H72" i="16"/>
  <c r="H49" i="16"/>
  <c r="H55" i="16"/>
  <c r="H69" i="16"/>
  <c r="H76" i="16"/>
  <c r="H52" i="16"/>
  <c r="H57" i="16"/>
  <c r="H67" i="16"/>
  <c r="H71" i="16"/>
  <c r="H63" i="16"/>
  <c r="H54" i="16"/>
  <c r="H65" i="16"/>
  <c r="H73"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652391E-8AF6-4C54-A83D-86CC66959B01}" keepAlive="1" name="Query - demo_gind__custom_12136006_linear" description="Connection to the 'demo_gind__custom_12136006_linear' query in the workbook." type="5" refreshedVersion="0" background="1">
    <dbPr connection="Provider=Microsoft.Mashup.OleDb.1;Data Source=$Workbook$;Location=demo_gind__custom_12136006_linear;Extended Properties=&quot;&quot;" command="SELECT * FROM [demo_gind__custom_12136006_linear]"/>
  </connection>
  <connection id="2" xr16:uid="{F943C68C-472C-496D-9228-75F69C03B9E0}" keepAlive="1" name="Query - env_ac_mfa__custom_12184107_linear" description="Connection to the 'env_ac_mfa__custom_12184107_linear' query in the workbook." type="5" refreshedVersion="8" background="1" saveData="1">
    <dbPr connection="Provider=Microsoft.Mashup.OleDb.1;Data Source=$Workbook$;Location=env_ac_mfa__custom_12184107_linear;Extended Properties=&quot;&quot;" command="SELECT * FROM [env_ac_mfa__custom_12184107_linear]"/>
  </connection>
  <connection id="3" xr16:uid="{64C9A23D-AF8D-44B2-958D-3A835F10CC03}" keepAlive="1" name="Query - env_ac_mfa__custom_12185332_linear" description="Connection to the 'env_ac_mfa__custom_12185332_linear' query in the workbook." type="5" refreshedVersion="0" background="1">
    <dbPr connection="Provider=Microsoft.Mashup.OleDb.1;Data Source=$Workbook$;Location=env_ac_mfa__custom_12185332_linear;Extended Properties=&quot;&quot;" command="SELECT * FROM [env_ac_mfa__custom_12185332_linear]"/>
  </connection>
  <connection id="4" xr16:uid="{07B4DB5A-AD20-49B7-8F4A-6913381A60BA}" keepAlive="1" name="Query - env_ac_mfa__custom_12185366_linear" description="Connection to the 'env_ac_mfa__custom_12185366_linear' query in the workbook." type="5" refreshedVersion="0" background="1">
    <dbPr connection="Provider=Microsoft.Mashup.OleDb.1;Data Source=$Workbook$;Location=env_ac_mfa__custom_12185366_linear;Extended Properties=&quot;&quot;" command="SELECT * FROM [env_ac_mfa__custom_12185366_linear]"/>
  </connection>
  <connection id="5" xr16:uid="{A0D9C411-8B39-4372-A616-6DFC39A64A03}" keepAlive="1" name="Query - env_ac_mfa__custom_12185436_linear" description="Connection to the 'env_ac_mfa__custom_12185436_linear' query in the workbook." type="5" refreshedVersion="0" background="1">
    <dbPr connection="Provider=Microsoft.Mashup.OleDb.1;Data Source=$Workbook$;Location=env_ac_mfa__custom_12185436_linear;Extended Properties=&quot;&quot;" command="SELECT * FROM [env_ac_mfa__custom_12185436_linear]"/>
  </connection>
  <connection id="6" xr16:uid="{459725DE-C943-4803-945D-BA7F7090AEC6}" keepAlive="1" name="Query - env_ac_mfa__custom_12187787_linear" description="Connection to the 'env_ac_mfa__custom_12187787_linear' query in the workbook." type="5" refreshedVersion="8" background="1" saveData="1">
    <dbPr connection="Provider=Microsoft.Mashup.OleDb.1;Data Source=$Workbook$;Location=env_ac_mfa__custom_12187787_linear;Extended Properties=&quot;&quot;" command="SELECT * FROM [env_ac_mfa__custom_12187787_linear]"/>
  </connection>
  <connection id="7" xr16:uid="{0A535F04-726E-4CCF-B393-1D13432CF411}" keepAlive="1" name="Query - env_ac_mfa__custom_12192057_linear" description="Connection to the 'env_ac_mfa__custom_12192057_linear' query in the workbook." type="5" refreshedVersion="0" background="1">
    <dbPr connection="Provider=Microsoft.Mashup.OleDb.1;Data Source=$Workbook$;Location=env_ac_mfa__custom_12192057_linear;Extended Properties=&quot;&quot;" command="SELECT * FROM [env_ac_mfa__custom_12192057_linear]"/>
  </connection>
  <connection id="8" xr16:uid="{E571347E-897D-4AF3-AFD2-7DDCE205677A}" keepAlive="1" name="Query - env_ac_mfa__custom_12192191_linear" description="Connection to the 'env_ac_mfa__custom_12192191_linear' query in the workbook." type="5" refreshedVersion="0" background="1">
    <dbPr connection="Provider=Microsoft.Mashup.OleDb.1;Data Source=$Workbook$;Location=env_ac_mfa__custom_12192191_linear;Extended Properties=&quot;&quot;" command="SELECT * FROM [env_ac_mfa__custom_12192191_linear]"/>
  </connection>
  <connection id="9" xr16:uid="{0C9D509C-93CE-4AF2-AB8C-45B1FAD2AE4A}" keepAlive="1" name="Query - nama_10_gdp__custom_12183980_linear" description="Connection to the 'nama_10_gdp__custom_12183980_linear' query in the workbook." type="5" refreshedVersion="0" background="1">
    <dbPr connection="Provider=Microsoft.Mashup.OleDb.1;Data Source=$Workbook$;Location=nama_10_gdp__custom_12183980_linear;Extended Properties=&quot;&quot;" command="SELECT * FROM [nama_10_gdp__custom_12183980_linear]"/>
  </connection>
</connections>
</file>

<file path=xl/sharedStrings.xml><?xml version="1.0" encoding="utf-8"?>
<sst xmlns="http://schemas.openxmlformats.org/spreadsheetml/2006/main" count="123" uniqueCount="98">
  <si>
    <t>(tonnes per capita)</t>
  </si>
  <si>
    <t>Imports</t>
  </si>
  <si>
    <t>Exports</t>
  </si>
  <si>
    <t>Biomass</t>
  </si>
  <si>
    <t>Metal ores</t>
  </si>
  <si>
    <t>Non metallic minerals</t>
  </si>
  <si>
    <t>Fossil energy resources</t>
  </si>
  <si>
    <t>Semi-finished products</t>
  </si>
  <si>
    <t>Finished products</t>
  </si>
  <si>
    <t>Raw products</t>
  </si>
  <si>
    <t xml:space="preserve"> </t>
  </si>
  <si>
    <t>Total</t>
  </si>
  <si>
    <t>Physical trade balance</t>
  </si>
  <si>
    <t>Fossil energy materials</t>
  </si>
  <si>
    <t xml:space="preserve">Metal ores  </t>
  </si>
  <si>
    <t xml:space="preserve">Fossil energy materials </t>
  </si>
  <si>
    <t>Other products and waste</t>
  </si>
  <si>
    <t>Physical imports and exports</t>
  </si>
  <si>
    <t>Physical imports</t>
  </si>
  <si>
    <t>Physical exports</t>
  </si>
  <si>
    <t>Monetary imports of goods</t>
  </si>
  <si>
    <t>Monetary exports of goods</t>
  </si>
  <si>
    <t>Non-metallic minerals</t>
  </si>
  <si>
    <t>Trade balance</t>
  </si>
  <si>
    <t>Latvia</t>
  </si>
  <si>
    <t>Estonia</t>
  </si>
  <si>
    <t>Sweden</t>
  </si>
  <si>
    <t>Bulgaria</t>
  </si>
  <si>
    <t>Croatia</t>
  </si>
  <si>
    <t>Lithuania</t>
  </si>
  <si>
    <t>Romania</t>
  </si>
  <si>
    <t>Hungary</t>
  </si>
  <si>
    <t>Poland</t>
  </si>
  <si>
    <t>Greece</t>
  </si>
  <si>
    <t>Spain</t>
  </si>
  <si>
    <t>Slovenia</t>
  </si>
  <si>
    <t>Slovakia</t>
  </si>
  <si>
    <t>Portugal</t>
  </si>
  <si>
    <t>France</t>
  </si>
  <si>
    <t>Finland</t>
  </si>
  <si>
    <t>Italy</t>
  </si>
  <si>
    <t>Netherlands</t>
  </si>
  <si>
    <t>Cyprus</t>
  </si>
  <si>
    <t>Denmark</t>
  </si>
  <si>
    <t>Austria</t>
  </si>
  <si>
    <t>Ireland</t>
  </si>
  <si>
    <t>Belgium</t>
  </si>
  <si>
    <t>Malta</t>
  </si>
  <si>
    <t>Luxembourg</t>
  </si>
  <si>
    <t>(2000 = 100)</t>
  </si>
  <si>
    <t>Czechia</t>
  </si>
  <si>
    <t>(tonnes per capita, left Y-axis) (euro(¹) per capita, right Y-axis)</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</si>
  <si>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</si>
  <si>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</si>
  <si>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</si>
  <si>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</si>
  <si>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</si>
  <si>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</si>
  <si>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</si>
  <si>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</si>
  <si>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</si>
  <si>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</si>
  <si>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</si>
  <si>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</si>
  <si>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</si>
  <si>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</si>
  <si>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</si>
  <si>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</si>
  <si>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</si>
  <si>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</si>
  <si>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</si>
  <si>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</si>
  <si>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</si>
  <si>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Fig4</t>
  </si>
  <si>
    <t>Fig5</t>
  </si>
  <si>
    <t>Tab1</t>
  </si>
  <si>
    <t>(¹) Note: monetary trade of goods in euro, chain linked volumes (2015)</t>
  </si>
  <si>
    <t>(% of EU imports in total materials made available to EU economy)</t>
  </si>
  <si>
    <t>EU</t>
  </si>
  <si>
    <t>Germany</t>
  </si>
  <si>
    <r>
      <t>Source:</t>
    </r>
    <r>
      <rPr>
        <sz val="10"/>
        <rFont val="Arial"/>
        <family val="2"/>
      </rPr>
      <t xml:space="preserve"> Eurostat (online data codes: env_ac_mfa, nama_10_gdp, demo_gind)</t>
    </r>
  </si>
  <si>
    <r>
      <t>Source:</t>
    </r>
    <r>
      <rPr>
        <sz val="10"/>
        <rFont val="Arial"/>
        <family val="2"/>
      </rPr>
      <t xml:space="preserve"> Eurostat (online data code: env_ac_mfa)</t>
    </r>
  </si>
  <si>
    <r>
      <t>Source</t>
    </r>
    <r>
      <rPr>
        <sz val="10"/>
        <rFont val="Arial"/>
        <family val="2"/>
      </rPr>
      <t xml:space="preserve">: Eurostat (online data code: </t>
    </r>
    <r>
      <rPr>
        <sz val="10"/>
        <color indexed="12"/>
        <rFont val="Arial"/>
        <family val="2"/>
      </rPr>
      <t>env_ac_mfa; demo_gind)</t>
    </r>
  </si>
  <si>
    <r>
      <t>Source:</t>
    </r>
    <r>
      <rPr>
        <sz val="10"/>
        <rFont val="Arial"/>
        <family val="2"/>
      </rPr>
      <t xml:space="preserve"> Eurostat (online data codes: env_ac_mfa, demo_gind)</t>
    </r>
  </si>
  <si>
    <r>
      <t xml:space="preserve">Source: Eurostat (online data code: </t>
    </r>
    <r>
      <rPr>
        <sz val="10"/>
        <color rgb="FF0000FF"/>
        <rFont val="Arial"/>
        <family val="2"/>
      </rPr>
      <t>env_ac_mid</t>
    </r>
    <r>
      <rPr>
        <sz val="10"/>
        <rFont val="Arial"/>
        <family val="2"/>
      </rPr>
      <t>)</t>
    </r>
  </si>
  <si>
    <r>
      <rPr>
        <i/>
        <sz val="10"/>
        <color theme="1"/>
        <rFont val="Arial"/>
        <family val="2"/>
      </rPr>
      <t>Note:</t>
    </r>
    <r>
      <rPr>
        <sz val="10"/>
        <color theme="1"/>
        <rFont val="Arial"/>
        <family val="2"/>
      </rPr>
      <t xml:space="preserve"> Y axis does not start at 0</t>
    </r>
  </si>
  <si>
    <t>Import dependency by main material category, EU, 2000-2024</t>
  </si>
  <si>
    <t>Table 1: Import dependency by main material category, EU, 2000-2024</t>
  </si>
  <si>
    <t>Physical imports and exports by stage of manufacturing, EU, 2024</t>
  </si>
  <si>
    <t>Figure 5: Physical imports and exports by stage of manufacturing, EU, 2024</t>
  </si>
  <si>
    <t>Physical trade balance (imports minus exports) by country, 2024</t>
  </si>
  <si>
    <t>Figure 4: Physical trade balance (imports minus exports) by country, 2024</t>
  </si>
  <si>
    <t>Physical imports and exports by main material category, EU, 2024</t>
  </si>
  <si>
    <t>Figure 3: Physical imports and exports by main material category, EU, 2024</t>
  </si>
  <si>
    <t>Development of physical imports, exports and trade balance, EU, 2000-2024</t>
  </si>
  <si>
    <t>Figure 2: Development of physical imports, exports and trade balance, EU, 2000-2024</t>
  </si>
  <si>
    <t>Physical trade of goods by main material category and monetary trade of goods, EU, 2000-2024</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</si>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</sst>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_i"/>
    <numFmt numFmtId="166" formatCode="0.0"/>
    <numFmt numFmtId="167" formatCode="#,##0.00_i"/>
    <numFmt numFmtId="168" formatCode="#,##0.0"/>
    <numFmt numFmtId="171" formatCode="#\ ##0"/>
    <numFmt numFmtId="172" formatCode="#,##0_i"/>
  </numFmts>
  <fonts count="33" x14ac:knownFonts="1">
    <font>
      <sz val="11"/>
      <color theme="1"/>
      <name val="Calibri"/>
      <family val="2"/>
      <scheme val="minor"/>
    </font>
    <font>
      <sz val="10"/>
      <name val="Arial"/>
      <family val="2"/>
    </font>
    <font>
      <sz val="10"/>
      <name val="Arial"/>
      <family val="2"/>
    </font>
    <font>
      <sz val="11"/>
      <name val="Arial"/>
      <family val="2"/>
    </font>
    <font>
      <sz val="9"/>
      <name val="Arial"/>
      <family val="2"/>
    </font>
    <font>
      <sz val="11"/>
      <name val="Arial"/>
      <family val="2"/>
    </font>
    <font>
      <sz val="9"/>
      <color theme="1"/>
      <name val="Arial"/>
      <family val="2"/>
    </font>
    <font>
      <sz val="11"/>
      <name val="Arial"/>
      <family val="2"/>
    </font>
    <font>
      <sz val="11"/>
      <color theme="1"/>
      <name val="Calibri"/>
      <family val="2"/>
      <scheme val="minor"/>
    </font>
    <font>
      <u/>
      <sz val="11"/>
      <color theme="10"/>
      <name val="Calibri"/>
      <family val="2"/>
      <scheme val="minor"/>
    </font>
    <font>
      <sz val="11"/>
      <name val="Arial"/>
      <family val="2"/>
    </font>
    <font>
      <sz val="10"/>
      <color rgb="FF7030A0"/>
      <name val="Arial"/>
      <family val="2"/>
    </font>
    <font>
      <sz val="10"/>
      <color theme="1"/>
      <name val="Arial"/>
      <family val="2"/>
    </font>
    <font>
      <sz val="10"/>
      <color rgb="FFFF0000"/>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color rgb="FFFF0000"/>
      <name val="Arial"/>
      <family val="2"/>
    </font>
    <font>
      <sz val="10"/>
      <color indexed="62"/>
      <name val="Arial"/>
      <family val="2"/>
    </font>
    <font>
      <sz val="10"/>
      <color indexed="8"/>
      <name val="Arial"/>
      <family val="2"/>
    </font>
    <font>
      <b/>
      <sz val="10"/>
      <color indexed="8"/>
      <name val="Arial"/>
      <family val="2"/>
    </font>
    <font>
      <i/>
      <sz val="10"/>
      <name val="Arial"/>
      <family val="2"/>
    </font>
    <font>
      <b/>
      <sz val="10"/>
      <name val="Arial"/>
      <family val="2"/>
    </font>
    <font>
      <sz val="10"/>
      <color theme="0" tint="-0.14999847407452621"/>
      <name val="Arial"/>
      <family val="2"/>
    </font>
    <font>
      <sz val="10"/>
      <color indexed="12"/>
      <name val="Arial"/>
      <family val="2"/>
    </font>
    <font>
      <sz val="10"/>
      <color theme="0" tint="-0.249977111117893"/>
      <name val="Arial"/>
      <family val="2"/>
    </font>
    <font>
      <sz val="10"/>
      <color rgb="FF0000FF"/>
      <name val="Arial"/>
      <family val="2"/>
    </font>
    <font>
      <b/>
      <sz val="12"/>
      <color theme="1"/>
      <name val="Arial"/>
      <family val="2"/>
    </font>
    <font>
      <sz val="11"/>
      <color theme="1"/>
      <name val="Arial"/>
      <family val="2"/>
    </font>
    <font>
      <b/>
      <sz val="12"/>
      <color indexed="8"/>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18">
    <border>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D0D1D2"/>
      </bottom>
      <diagonal/>
    </border>
    <border>
      <left/>
      <right/>
      <top style="hair">
        <color rgb="FFD0D1D2"/>
      </top>
      <bottom style="hair">
        <color rgb="FFD0D1D2"/>
      </bottom>
      <diagonal/>
    </border>
    <border>
      <left/>
      <right/>
      <top style="hair">
        <color rgb="FFC0C0C0"/>
      </top>
      <bottom style="thin">
        <color rgb="FF000000"/>
      </bottom>
      <diagonal/>
    </border>
    <border>
      <left/>
      <right/>
      <top style="hair">
        <color rgb="FFC0C0C0"/>
      </top>
      <bottom style="hair">
        <color rgb="FFC0C0C0"/>
      </bottom>
      <diagonal/>
    </border>
    <border>
      <left/>
      <right/>
      <top/>
      <bottom style="hair">
        <color rgb="FFC0C0C0"/>
      </bottom>
      <diagonal/>
    </border>
    <border>
      <left/>
      <right/>
      <top/>
      <bottom style="hair">
        <color rgb="FFD0D1D2"/>
      </bottom>
      <diagonal/>
    </border>
    <border>
      <left/>
      <right/>
      <top style="hair">
        <color indexed="22"/>
      </top>
      <bottom style="thin">
        <color rgb="FF000000"/>
      </bottom>
      <diagonal/>
    </border>
    <border>
      <left/>
      <right/>
      <top style="hair">
        <color rgb="FFC0C0C0"/>
      </top>
      <bottom/>
      <diagonal/>
    </border>
    <border>
      <left/>
      <right/>
      <top style="hair">
        <color rgb="FFD0D1D2"/>
      </top>
      <bottom style="hair">
        <color rgb="FFC0C0C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rgb="FFC0C0C0"/>
      </top>
      <bottom style="thin">
        <color indexed="64"/>
      </bottom>
      <diagonal/>
    </border>
    <border>
      <left/>
      <right/>
      <top style="thin">
        <color rgb="FF000000"/>
      </top>
      <bottom style="hair">
        <color rgb="FFC0C0C0"/>
      </bottom>
      <diagonal/>
    </border>
    <border>
      <left/>
      <right/>
      <top/>
      <bottom style="thin">
        <color rgb="FF000000"/>
      </bottom>
      <diagonal/>
    </border>
  </borders>
  <cellStyleXfs count="28">
    <xf numFmtId="0" fontId="0" fillId="0" borderId="0"/>
    <xf numFmtId="0" fontId="2" fillId="0" borderId="0"/>
    <xf numFmtId="0" fontId="3" fillId="0" borderId="0"/>
    <xf numFmtId="0" fontId="1" fillId="0" borderId="0"/>
    <xf numFmtId="0" fontId="3" fillId="0" borderId="0"/>
    <xf numFmtId="0" fontId="5" fillId="0" borderId="0"/>
    <xf numFmtId="0" fontId="1" fillId="0" borderId="0"/>
    <xf numFmtId="0" fontId="1" fillId="0" borderId="0"/>
    <xf numFmtId="165" fontId="6"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0" fontId="7" fillId="0" borderId="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1" fillId="0" borderId="0"/>
    <xf numFmtId="0" fontId="3" fillId="0" borderId="0"/>
    <xf numFmtId="0" fontId="3" fillId="0" borderId="0"/>
    <xf numFmtId="0" fontId="3" fillId="0" borderId="0"/>
    <xf numFmtId="9" fontId="1" fillId="0" borderId="0" applyFont="0" applyFill="0" applyBorder="0" applyAlignment="0" applyProtection="0"/>
    <xf numFmtId="0" fontId="4" fillId="0" borderId="0" applyNumberFormat="0" applyFill="0" applyBorder="0" applyProtection="0">
      <alignment vertical="center"/>
    </xf>
    <xf numFmtId="0" fontId="3" fillId="0" borderId="0"/>
    <xf numFmtId="0" fontId="3" fillId="0" borderId="0"/>
    <xf numFmtId="0" fontId="8" fillId="0" borderId="0"/>
    <xf numFmtId="9" fontId="4" fillId="0" borderId="0" applyFont="0" applyFill="0" applyBorder="0" applyAlignment="0" applyProtection="0"/>
    <xf numFmtId="0" fontId="10" fillId="0" borderId="0"/>
    <xf numFmtId="0" fontId="8" fillId="0" borderId="0"/>
    <xf numFmtId="0" fontId="8" fillId="0" borderId="0"/>
  </cellStyleXfs>
  <cellXfs count="156">
    <xf numFmtId="0" fontId="0" fillId="0" borderId="0" xfId="0"/>
    <xf numFmtId="0" fontId="12" fillId="3" borderId="0" xfId="0" applyFont="1" applyFill="1"/>
    <xf numFmtId="0" fontId="12" fillId="0" borderId="0" xfId="0" applyFont="1"/>
    <xf numFmtId="0" fontId="12" fillId="4" borderId="0" xfId="26" applyFont="1" applyFill="1"/>
    <xf numFmtId="0" fontId="12" fillId="0" borderId="0" xfId="26" applyFont="1"/>
    <xf numFmtId="0" fontId="14" fillId="5" borderId="0" xfId="26" applyFont="1" applyFill="1"/>
    <xf numFmtId="0" fontId="12" fillId="5" borderId="0" xfId="26" applyFont="1" applyFill="1"/>
    <xf numFmtId="0" fontId="15" fillId="5" borderId="0" xfId="26" applyFont="1" applyFill="1" applyAlignment="1">
      <alignment vertical="center"/>
    </xf>
    <xf numFmtId="0" fontId="16" fillId="5" borderId="0" xfId="26" applyFont="1" applyFill="1"/>
    <xf numFmtId="0" fontId="15" fillId="5" borderId="0" xfId="26" applyFont="1" applyFill="1"/>
    <xf numFmtId="0" fontId="12" fillId="6" borderId="0" xfId="26" applyFont="1" applyFill="1"/>
    <xf numFmtId="0" fontId="17" fillId="5" borderId="0" xfId="14" applyFont="1" applyFill="1"/>
    <xf numFmtId="0" fontId="12" fillId="0" borderId="0" xfId="26" applyFont="1" applyFill="1"/>
    <xf numFmtId="0" fontId="15" fillId="0" borderId="0" xfId="26" applyFont="1"/>
    <xf numFmtId="0" fontId="14" fillId="0" borderId="0" xfId="26" applyFont="1"/>
    <xf numFmtId="0" fontId="18" fillId="0" borderId="0" xfId="26" applyFont="1"/>
    <xf numFmtId="0" fontId="17" fillId="0" borderId="0" xfId="14" applyFont="1"/>
    <xf numFmtId="0" fontId="16" fillId="4" borderId="0" xfId="26" applyFont="1" applyFill="1" applyAlignment="1">
      <alignment vertical="top"/>
    </xf>
    <xf numFmtId="0" fontId="12" fillId="4" borderId="0" xfId="26" applyFont="1" applyFill="1" applyAlignment="1">
      <alignment horizontal="left"/>
    </xf>
    <xf numFmtId="0" fontId="12" fillId="4" borderId="0" xfId="26" applyFont="1" applyFill="1" applyAlignment="1">
      <alignment horizontal="left" vertical="top" wrapText="1"/>
    </xf>
    <xf numFmtId="0" fontId="16" fillId="0" borderId="0" xfId="26" applyFont="1" applyFill="1" applyAlignment="1">
      <alignment vertical="top"/>
    </xf>
    <xf numFmtId="0" fontId="12" fillId="0" borderId="0" xfId="26" applyFont="1" applyFill="1" applyAlignment="1">
      <alignment horizontal="left"/>
    </xf>
    <xf numFmtId="0" fontId="12" fillId="0" borderId="0" xfId="26" applyFont="1" applyFill="1" applyAlignment="1">
      <alignment horizontal="left" vertical="top" wrapText="1"/>
    </xf>
    <xf numFmtId="0" fontId="15" fillId="0" borderId="0" xfId="26" applyFont="1" applyAlignment="1">
      <alignment vertical="top"/>
    </xf>
    <xf numFmtId="0" fontId="19" fillId="0" borderId="0" xfId="14" applyFont="1"/>
    <xf numFmtId="0" fontId="16" fillId="0" borderId="0" xfId="26" applyFont="1"/>
    <xf numFmtId="49" fontId="12" fillId="0" borderId="0" xfId="26" applyNumberFormat="1" applyFont="1"/>
    <xf numFmtId="0" fontId="12" fillId="4" borderId="0" xfId="27" applyFont="1" applyFill="1"/>
    <xf numFmtId="0" fontId="12" fillId="0" borderId="0" xfId="27" applyFont="1"/>
    <xf numFmtId="0" fontId="14" fillId="0" borderId="0" xfId="27" applyFont="1"/>
    <xf numFmtId="0" fontId="20" fillId="0" borderId="0" xfId="27" applyFont="1"/>
    <xf numFmtId="0" fontId="21" fillId="0" borderId="0" xfId="3" applyFont="1" applyFill="1" applyBorder="1"/>
    <xf numFmtId="0" fontId="22" fillId="0" borderId="0" xfId="3" applyFont="1" applyFill="1" applyBorder="1"/>
    <xf numFmtId="0" fontId="23" fillId="0" borderId="0" xfId="3" applyFont="1" applyFill="1" applyBorder="1"/>
    <xf numFmtId="0" fontId="22" fillId="0" borderId="0" xfId="3" applyFont="1" applyFill="1" applyBorder="1" applyAlignment="1">
      <alignment horizontal="left"/>
    </xf>
    <xf numFmtId="0" fontId="14" fillId="0" borderId="0" xfId="0" applyFont="1" applyAlignment="1">
      <alignment horizontal="left"/>
    </xf>
    <xf numFmtId="0" fontId="12" fillId="0" borderId="0" xfId="0" applyFont="1" applyFill="1"/>
    <xf numFmtId="165" fontId="12" fillId="0" borderId="0" xfId="8" applyFont="1" applyAlignment="1">
      <alignment horizontal="left"/>
    </xf>
    <xf numFmtId="0" fontId="24" fillId="0" borderId="0" xfId="0" applyFont="1" applyFill="1" applyBorder="1"/>
    <xf numFmtId="2" fontId="12" fillId="0" borderId="0" xfId="0" applyNumberFormat="1" applyFont="1"/>
    <xf numFmtId="0" fontId="23" fillId="0" borderId="0" xfId="3" applyFont="1" applyFill="1" applyBorder="1" applyAlignment="1">
      <alignment horizontal="left"/>
    </xf>
    <xf numFmtId="0" fontId="20" fillId="0" borderId="0" xfId="3" applyFont="1" applyFill="1" applyBorder="1" applyAlignment="1">
      <alignment horizontal="left"/>
    </xf>
    <xf numFmtId="0" fontId="13" fillId="0" borderId="0" xfId="3"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right"/>
    </xf>
    <xf numFmtId="0" fontId="14" fillId="0" borderId="3" xfId="0" applyFont="1" applyBorder="1" applyAlignment="1">
      <alignment horizontal="left"/>
    </xf>
    <xf numFmtId="2" fontId="11" fillId="0" borderId="3" xfId="0" applyNumberFormat="1" applyFont="1" applyBorder="1" applyAlignment="1">
      <alignment horizontal="right"/>
    </xf>
    <xf numFmtId="0" fontId="14" fillId="0" borderId="4" xfId="0" applyFont="1" applyBorder="1" applyAlignment="1">
      <alignment horizontal="left"/>
    </xf>
    <xf numFmtId="2" fontId="11" fillId="0" borderId="4" xfId="0" applyNumberFormat="1" applyFont="1" applyBorder="1" applyAlignment="1">
      <alignment horizontal="right"/>
    </xf>
    <xf numFmtId="0" fontId="14" fillId="0" borderId="11" xfId="0" applyFont="1" applyBorder="1" applyAlignment="1">
      <alignment horizontal="left"/>
    </xf>
    <xf numFmtId="2" fontId="11" fillId="0" borderId="11" xfId="0" applyNumberFormat="1" applyFont="1" applyBorder="1" applyAlignment="1">
      <alignment horizontal="right"/>
    </xf>
    <xf numFmtId="0" fontId="12" fillId="0" borderId="5" xfId="0" applyFont="1" applyBorder="1"/>
    <xf numFmtId="0" fontId="14" fillId="0" borderId="5" xfId="0" applyFont="1" applyBorder="1" applyAlignment="1">
      <alignment horizontal="left"/>
    </xf>
    <xf numFmtId="2" fontId="11" fillId="0" borderId="5" xfId="0" applyNumberFormat="1" applyFont="1" applyBorder="1" applyAlignment="1">
      <alignment horizontal="right"/>
    </xf>
    <xf numFmtId="0" fontId="14" fillId="0" borderId="8" xfId="0" applyFont="1" applyBorder="1" applyAlignment="1">
      <alignment horizontal="left"/>
    </xf>
    <xf numFmtId="0" fontId="14" fillId="0" borderId="6" xfId="0" applyFont="1" applyBorder="1" applyAlignment="1">
      <alignment horizontal="left"/>
    </xf>
    <xf numFmtId="171" fontId="11" fillId="0" borderId="8" xfId="0" applyNumberFormat="1" applyFont="1" applyBorder="1" applyAlignment="1">
      <alignment horizontal="right"/>
    </xf>
    <xf numFmtId="0" fontId="14" fillId="0" borderId="14" xfId="0" applyFont="1" applyBorder="1" applyAlignment="1">
      <alignment horizontal="left"/>
    </xf>
    <xf numFmtId="171" fontId="11" fillId="0" borderId="14" xfId="0" applyNumberFormat="1" applyFont="1" applyBorder="1" applyAlignment="1">
      <alignment horizontal="right"/>
    </xf>
    <xf numFmtId="0" fontId="12" fillId="0" borderId="0" xfId="0" applyFont="1" applyAlignment="1"/>
    <xf numFmtId="0" fontId="24" fillId="0" borderId="0" xfId="0" applyFont="1" applyFill="1" applyBorder="1" applyAlignment="1"/>
    <xf numFmtId="0" fontId="12" fillId="3" borderId="0" xfId="0" applyFont="1" applyFill="1" applyAlignment="1">
      <alignment vertical="center"/>
    </xf>
    <xf numFmtId="166" fontId="12" fillId="3" borderId="0" xfId="0" applyNumberFormat="1" applyFont="1" applyFill="1"/>
    <xf numFmtId="0" fontId="23" fillId="3" borderId="0" xfId="3" applyFont="1" applyFill="1" applyBorder="1" applyAlignment="1">
      <alignment horizontal="left"/>
    </xf>
    <xf numFmtId="0" fontId="21" fillId="3" borderId="0" xfId="0" applyFont="1" applyFill="1" applyBorder="1" applyAlignment="1">
      <alignment vertical="center"/>
    </xf>
    <xf numFmtId="0" fontId="20" fillId="3" borderId="0" xfId="0" applyFont="1" applyFill="1" applyAlignment="1">
      <alignment horizontal="left"/>
    </xf>
    <xf numFmtId="0" fontId="13" fillId="3" borderId="0" xfId="0" applyFont="1" applyFill="1" applyAlignment="1">
      <alignment vertical="center"/>
    </xf>
    <xf numFmtId="0" fontId="22" fillId="3" borderId="0" xfId="3" applyFont="1" applyFill="1" applyBorder="1" applyAlignment="1">
      <alignment horizontal="left"/>
    </xf>
    <xf numFmtId="0" fontId="12" fillId="3" borderId="0" xfId="0" applyFont="1" applyFill="1" applyAlignment="1">
      <alignment horizontal="left"/>
    </xf>
    <xf numFmtId="0" fontId="14" fillId="2" borderId="2" xfId="0" applyFont="1" applyFill="1" applyBorder="1" applyAlignment="1">
      <alignment horizontal="left"/>
    </xf>
    <xf numFmtId="0" fontId="25" fillId="2" borderId="1" xfId="0" applyNumberFormat="1" applyFont="1" applyFill="1" applyBorder="1" applyAlignment="1">
      <alignment horizontal="center"/>
    </xf>
    <xf numFmtId="0" fontId="25" fillId="3" borderId="0" xfId="0" applyNumberFormat="1" applyFont="1" applyFill="1" applyBorder="1" applyAlignment="1">
      <alignment horizontal="left"/>
    </xf>
    <xf numFmtId="165" fontId="11" fillId="3" borderId="13" xfId="8" applyNumberFormat="1" applyFont="1" applyFill="1" applyBorder="1">
      <alignment horizontal="right"/>
    </xf>
    <xf numFmtId="165" fontId="11" fillId="3" borderId="0" xfId="8" applyNumberFormat="1" applyFont="1" applyFill="1" applyBorder="1">
      <alignment horizontal="right"/>
    </xf>
    <xf numFmtId="0" fontId="25" fillId="3" borderId="14" xfId="0" applyNumberFormat="1" applyFont="1" applyFill="1" applyBorder="1" applyAlignment="1">
      <alignment horizontal="left"/>
    </xf>
    <xf numFmtId="165" fontId="11" fillId="3" borderId="14" xfId="8" applyNumberFormat="1" applyFont="1" applyFill="1" applyBorder="1">
      <alignment horizontal="right"/>
    </xf>
    <xf numFmtId="0" fontId="24" fillId="3" borderId="0" xfId="6" applyFont="1" applyFill="1" applyBorder="1" applyAlignment="1"/>
    <xf numFmtId="0" fontId="18" fillId="3" borderId="0" xfId="0" applyFont="1" applyFill="1"/>
    <xf numFmtId="0" fontId="12" fillId="3" borderId="0" xfId="0" applyFont="1" applyFill="1" applyBorder="1" applyAlignment="1">
      <alignment vertical="center"/>
    </xf>
    <xf numFmtId="0" fontId="1" fillId="0" borderId="0" xfId="4" applyFont="1"/>
    <xf numFmtId="165" fontId="12" fillId="0" borderId="0" xfId="8" applyFont="1">
      <alignment horizontal="right"/>
    </xf>
    <xf numFmtId="167" fontId="12" fillId="0" borderId="0" xfId="8" applyNumberFormat="1" applyFont="1">
      <alignment horizontal="right"/>
    </xf>
    <xf numFmtId="165" fontId="14" fillId="0" borderId="0" xfId="8" applyFont="1" applyAlignment="1">
      <alignment horizontal="left"/>
    </xf>
    <xf numFmtId="0" fontId="1" fillId="0" borderId="0" xfId="4" quotePrefix="1" applyFont="1" applyFill="1" applyBorder="1" applyAlignment="1">
      <alignment horizontal="left"/>
    </xf>
    <xf numFmtId="0" fontId="25" fillId="2" borderId="1" xfId="7" applyFont="1" applyFill="1" applyBorder="1" applyAlignment="1">
      <alignment horizontal="center" vertical="center"/>
    </xf>
    <xf numFmtId="0" fontId="25" fillId="2" borderId="1" xfId="7" applyNumberFormat="1" applyFont="1" applyFill="1" applyBorder="1" applyAlignment="1">
      <alignment horizontal="center" vertical="center" wrapText="1"/>
    </xf>
    <xf numFmtId="0" fontId="25" fillId="0" borderId="1" xfId="3" applyFont="1" applyFill="1" applyBorder="1" applyAlignment="1">
      <alignment horizontal="left" vertical="center"/>
    </xf>
    <xf numFmtId="165" fontId="11" fillId="0" borderId="1" xfId="8" applyNumberFormat="1" applyFont="1" applyFill="1" applyBorder="1" applyAlignment="1">
      <alignment horizontal="right" indent="1"/>
    </xf>
    <xf numFmtId="165" fontId="26" fillId="0" borderId="0" xfId="8" applyFont="1">
      <alignment horizontal="right"/>
    </xf>
    <xf numFmtId="0" fontId="25" fillId="0" borderId="9" xfId="7" applyFont="1" applyFill="1" applyBorder="1" applyAlignment="1">
      <alignment horizontal="left" vertical="center"/>
    </xf>
    <xf numFmtId="165" fontId="11" fillId="0" borderId="9" xfId="8" applyNumberFormat="1" applyFont="1" applyFill="1" applyBorder="1" applyAlignment="1">
      <alignment horizontal="right" indent="1"/>
    </xf>
    <xf numFmtId="0" fontId="24" fillId="0" borderId="0" xfId="7" applyFont="1" applyFill="1" applyBorder="1" applyAlignment="1"/>
    <xf numFmtId="0" fontId="24" fillId="0" borderId="0" xfId="6" applyFont="1" applyFill="1" applyBorder="1"/>
    <xf numFmtId="0" fontId="14" fillId="2" borderId="12" xfId="0" applyFont="1" applyFill="1" applyBorder="1" applyAlignment="1">
      <alignment horizontal="center"/>
    </xf>
    <xf numFmtId="0" fontId="14" fillId="2" borderId="12" xfId="0" applyFont="1" applyFill="1" applyBorder="1" applyAlignment="1">
      <alignment horizontal="right"/>
    </xf>
    <xf numFmtId="4" fontId="12" fillId="3" borderId="0" xfId="0" applyNumberFormat="1" applyFont="1" applyFill="1" applyBorder="1"/>
    <xf numFmtId="168" fontId="11" fillId="3" borderId="0" xfId="0" applyNumberFormat="1" applyFont="1" applyFill="1" applyBorder="1"/>
    <xf numFmtId="168" fontId="26" fillId="0" borderId="0" xfId="0" applyNumberFormat="1" applyFont="1"/>
    <xf numFmtId="0" fontId="13" fillId="0" borderId="0" xfId="0" applyFont="1"/>
    <xf numFmtId="168" fontId="12" fillId="3" borderId="0" xfId="0" applyNumberFormat="1" applyFont="1" applyFill="1" applyBorder="1"/>
    <xf numFmtId="0" fontId="12" fillId="3" borderId="0" xfId="0" applyFont="1" applyFill="1" applyBorder="1" applyAlignment="1">
      <alignment horizontal="left" vertical="center" wrapText="1"/>
    </xf>
    <xf numFmtId="3" fontId="1" fillId="3" borderId="0" xfId="2" applyNumberFormat="1" applyFont="1" applyFill="1" applyBorder="1" applyAlignment="1"/>
    <xf numFmtId="0" fontId="22" fillId="3" borderId="0" xfId="0" applyFont="1" applyFill="1" applyBorder="1"/>
    <xf numFmtId="0" fontId="1" fillId="3" borderId="0" xfId="2" applyNumberFormat="1" applyFont="1" applyFill="1" applyBorder="1" applyAlignment="1"/>
    <xf numFmtId="0" fontId="12" fillId="3" borderId="0" xfId="0" applyFont="1" applyFill="1" applyBorder="1" applyAlignment="1">
      <alignment horizontal="left"/>
    </xf>
    <xf numFmtId="0" fontId="1" fillId="3" borderId="0" xfId="2" applyFont="1" applyFill="1" applyBorder="1"/>
    <xf numFmtId="0" fontId="13"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164" fontId="12" fillId="3" borderId="0" xfId="12" applyFont="1" applyFill="1" applyBorder="1" applyAlignment="1">
      <alignment horizontal="left" vertical="center" wrapText="1"/>
    </xf>
    <xf numFmtId="0" fontId="14" fillId="2" borderId="2" xfId="0" applyFont="1" applyFill="1" applyBorder="1" applyAlignment="1">
      <alignment horizontal="center"/>
    </xf>
    <xf numFmtId="0" fontId="14" fillId="3" borderId="0" xfId="0" applyFont="1" applyFill="1" applyBorder="1" applyAlignment="1">
      <alignment horizontal="center"/>
    </xf>
    <xf numFmtId="0" fontId="14" fillId="3" borderId="7" xfId="0" applyFont="1" applyFill="1" applyBorder="1" applyAlignment="1">
      <alignment horizontal="left" vertical="center" wrapText="1"/>
    </xf>
    <xf numFmtId="0" fontId="1" fillId="3" borderId="7" xfId="2" applyNumberFormat="1" applyFont="1" applyFill="1" applyBorder="1" applyAlignment="1"/>
    <xf numFmtId="166" fontId="11" fillId="0" borderId="7" xfId="2" applyNumberFormat="1" applyFont="1" applyFill="1" applyBorder="1" applyAlignment="1"/>
    <xf numFmtId="1" fontId="12" fillId="3" borderId="0" xfId="0" applyNumberFormat="1" applyFont="1" applyFill="1" applyBorder="1" applyAlignment="1">
      <alignment horizontal="center" vertical="center" wrapText="1"/>
    </xf>
    <xf numFmtId="9" fontId="28" fillId="0" borderId="0" xfId="13" applyNumberFormat="1" applyFont="1" applyFill="1" applyBorder="1" applyAlignment="1"/>
    <xf numFmtId="0" fontId="12" fillId="3" borderId="6" xfId="0" applyFont="1" applyFill="1" applyBorder="1" applyAlignment="1">
      <alignment horizontal="left" vertical="center" wrapText="1"/>
    </xf>
    <xf numFmtId="0" fontId="1" fillId="3" borderId="6" xfId="2" applyNumberFormat="1" applyFont="1" applyFill="1" applyBorder="1" applyAlignment="1"/>
    <xf numFmtId="2" fontId="12" fillId="3" borderId="0" xfId="13" applyNumberFormat="1" applyFont="1" applyFill="1" applyBorder="1" applyAlignment="1">
      <alignment horizontal="center" vertical="center" wrapText="1"/>
    </xf>
    <xf numFmtId="0" fontId="25" fillId="3" borderId="6" xfId="2" applyNumberFormat="1" applyFont="1" applyFill="1" applyBorder="1" applyAlignment="1"/>
    <xf numFmtId="9" fontId="12" fillId="3" borderId="0" xfId="13" applyFont="1" applyFill="1" applyBorder="1" applyAlignment="1">
      <alignment horizontal="center" vertical="center" wrapText="1"/>
    </xf>
    <xf numFmtId="0" fontId="12" fillId="3" borderId="10" xfId="0" applyFont="1" applyFill="1" applyBorder="1" applyAlignment="1">
      <alignment horizontal="left" vertical="center" wrapText="1"/>
    </xf>
    <xf numFmtId="0" fontId="1" fillId="3" borderId="10" xfId="2" applyNumberFormat="1" applyFont="1" applyFill="1" applyBorder="1" applyAlignment="1"/>
    <xf numFmtId="0" fontId="12" fillId="3" borderId="5" xfId="0" applyFont="1" applyFill="1" applyBorder="1" applyAlignment="1">
      <alignment horizontal="left" vertical="center" wrapText="1"/>
    </xf>
    <xf numFmtId="0" fontId="1" fillId="3" borderId="5" xfId="2" applyNumberFormat="1" applyFont="1" applyFill="1" applyBorder="1" applyAlignment="1"/>
    <xf numFmtId="0" fontId="24" fillId="3" borderId="0" xfId="0" applyFont="1" applyFill="1" applyBorder="1"/>
    <xf numFmtId="3" fontId="1" fillId="0" borderId="0" xfId="0" applyNumberFormat="1" applyFont="1" applyFill="1" applyBorder="1" applyAlignment="1"/>
    <xf numFmtId="0" fontId="14" fillId="2" borderId="1" xfId="0" applyFont="1" applyFill="1" applyBorder="1" applyAlignment="1">
      <alignment horizontal="left"/>
    </xf>
    <xf numFmtId="0" fontId="25" fillId="2" borderId="1" xfId="0" applyNumberFormat="1" applyFont="1" applyFill="1" applyBorder="1" applyAlignment="1">
      <alignment horizontal="center" vertical="center"/>
    </xf>
    <xf numFmtId="0" fontId="25" fillId="3" borderId="16" xfId="0" applyNumberFormat="1" applyFont="1" applyFill="1" applyBorder="1" applyAlignment="1">
      <alignment horizontal="left" vertical="center"/>
    </xf>
    <xf numFmtId="166" fontId="1" fillId="3" borderId="1" xfId="8" applyNumberFormat="1" applyFont="1" applyFill="1" applyBorder="1" applyAlignment="1">
      <alignment horizontal="right" vertical="center"/>
    </xf>
    <xf numFmtId="0" fontId="25" fillId="3" borderId="6" xfId="0" applyNumberFormat="1" applyFont="1" applyFill="1" applyBorder="1" applyAlignment="1">
      <alignment horizontal="left" vertical="center"/>
    </xf>
    <xf numFmtId="166" fontId="1" fillId="3" borderId="6" xfId="0" applyNumberFormat="1" applyFont="1" applyFill="1" applyBorder="1" applyAlignment="1">
      <alignment horizontal="right" vertical="center"/>
    </xf>
    <xf numFmtId="0" fontId="25" fillId="3" borderId="15" xfId="0" applyNumberFormat="1" applyFont="1" applyFill="1" applyBorder="1" applyAlignment="1">
      <alignment horizontal="left" vertical="center"/>
    </xf>
    <xf numFmtId="166" fontId="1" fillId="3" borderId="17" xfId="8" applyNumberFormat="1" applyFont="1" applyFill="1" applyBorder="1" applyAlignment="1">
      <alignment horizontal="right" vertical="center"/>
    </xf>
    <xf numFmtId="166" fontId="1" fillId="3" borderId="0" xfId="14" applyNumberFormat="1" applyFont="1" applyFill="1" applyAlignment="1"/>
    <xf numFmtId="0" fontId="18" fillId="3" borderId="0" xfId="0" applyFont="1" applyFill="1" applyAlignment="1"/>
    <xf numFmtId="166" fontId="18" fillId="3" borderId="0" xfId="0" applyNumberFormat="1" applyFont="1" applyFill="1" applyAlignment="1"/>
    <xf numFmtId="164" fontId="12" fillId="3" borderId="0" xfId="0" applyNumberFormat="1" applyFont="1" applyFill="1"/>
    <xf numFmtId="0" fontId="17" fillId="3" borderId="0" xfId="14" applyFont="1" applyFill="1"/>
    <xf numFmtId="166" fontId="11" fillId="0" borderId="15" xfId="2" applyNumberFormat="1" applyFont="1" applyFill="1" applyBorder="1" applyAlignment="1"/>
    <xf numFmtId="0" fontId="12" fillId="0" borderId="0" xfId="0" applyFont="1" applyAlignment="1">
      <alignment horizontal="left"/>
    </xf>
    <xf numFmtId="0" fontId="30" fillId="3" borderId="0" xfId="0" applyFont="1" applyFill="1" applyAlignment="1">
      <alignment horizontal="left"/>
    </xf>
    <xf numFmtId="0" fontId="31" fillId="3" borderId="0" xfId="0" applyFont="1" applyFill="1" applyAlignment="1">
      <alignment horizontal="left"/>
    </xf>
    <xf numFmtId="0" fontId="32" fillId="0" borderId="0" xfId="3" applyFont="1" applyFill="1" applyBorder="1" applyAlignment="1">
      <alignment horizontal="left"/>
    </xf>
    <xf numFmtId="172" fontId="11" fillId="3" borderId="13" xfId="8" applyNumberFormat="1" applyFont="1" applyFill="1" applyBorder="1">
      <alignment horizontal="right"/>
    </xf>
    <xf numFmtId="172" fontId="11" fillId="3" borderId="0" xfId="8" applyNumberFormat="1" applyFont="1" applyFill="1" applyBorder="1">
      <alignment horizontal="right"/>
    </xf>
    <xf numFmtId="172" fontId="11" fillId="3" borderId="14" xfId="8" applyNumberFormat="1" applyFont="1" applyFill="1" applyBorder="1">
      <alignment horizontal="right"/>
    </xf>
    <xf numFmtId="0" fontId="1" fillId="0" borderId="0" xfId="4" applyFont="1" applyFill="1"/>
    <xf numFmtId="0" fontId="20" fillId="0" borderId="0" xfId="4" applyFont="1" applyFill="1" applyBorder="1" applyAlignment="1">
      <alignment horizontal="left"/>
    </xf>
    <xf numFmtId="0" fontId="13" fillId="0" borderId="0" xfId="4" applyFont="1" applyFill="1"/>
    <xf numFmtId="0" fontId="14" fillId="2" borderId="2" xfId="0" applyFont="1" applyFill="1" applyBorder="1" applyAlignment="1">
      <alignment horizontal="center" vertical="center"/>
    </xf>
    <xf numFmtId="0" fontId="12" fillId="0" borderId="0" xfId="26" applyFont="1" applyAlignment="1">
      <alignment horizontal="left" vertical="top" wrapText="1"/>
    </xf>
    <xf numFmtId="49" fontId="12" fillId="0" borderId="0" xfId="26" applyNumberFormat="1" applyFont="1" applyAlignment="1">
      <alignment horizontal="left"/>
    </xf>
    <xf numFmtId="0" fontId="12" fillId="0" borderId="0" xfId="0" applyFont="1" applyFill="1" applyAlignment="1">
      <alignment horizontal="left"/>
    </xf>
    <xf numFmtId="0" fontId="24" fillId="0" borderId="0" xfId="6" applyFont="1" applyFill="1" applyBorder="1" applyAlignment="1">
      <alignment horizontal="left"/>
    </xf>
  </cellXfs>
  <cellStyles count="28">
    <cellStyle name="Comma" xfId="12" builtinId="3"/>
    <cellStyle name="Hyperlink" xfId="14" builtinId="8"/>
    <cellStyle name="Normal" xfId="0" builtinId="0"/>
    <cellStyle name="Normal 10" xfId="23" xr:uid="{00000000-0005-0000-0000-000003000000}"/>
    <cellStyle name="Normal 11" xfId="25" xr:uid="{00000000-0005-0000-0000-000004000000}"/>
    <cellStyle name="Normal 12" xfId="20" xr:uid="{00000000-0005-0000-0000-000005000000}"/>
    <cellStyle name="Normal 13" xfId="26" xr:uid="{00000000-0005-0000-0000-000006000000}"/>
    <cellStyle name="Normal 14" xfId="27" xr:uid="{00000000-0005-0000-0000-000007000000}"/>
    <cellStyle name="Normal 2" xfId="1" xr:uid="{00000000-0005-0000-0000-000008000000}"/>
    <cellStyle name="Normal 2 2" xfId="2" xr:uid="{00000000-0005-0000-0000-000009000000}"/>
    <cellStyle name="Normal 2 3" xfId="15" xr:uid="{00000000-0005-0000-0000-00000A000000}"/>
    <cellStyle name="Normal 3" xfId="3" xr:uid="{00000000-0005-0000-0000-00000B000000}"/>
    <cellStyle name="Normal 4" xfId="4" xr:uid="{00000000-0005-0000-0000-00000C000000}"/>
    <cellStyle name="Normal 5" xfId="5" xr:uid="{00000000-0005-0000-0000-00000D000000}"/>
    <cellStyle name="Normal 5 2" xfId="21" xr:uid="{00000000-0005-0000-0000-00000E000000}"/>
    <cellStyle name="Normal 6" xfId="16" xr:uid="{00000000-0005-0000-0000-00000F000000}"/>
    <cellStyle name="Normal 7" xfId="17" xr:uid="{00000000-0005-0000-0000-000010000000}"/>
    <cellStyle name="Normal 8" xfId="18" xr:uid="{00000000-0005-0000-0000-000011000000}"/>
    <cellStyle name="Normal 9" xfId="11" xr:uid="{00000000-0005-0000-0000-000012000000}"/>
    <cellStyle name="Normal 9 2" xfId="22" xr:uid="{00000000-0005-0000-0000-000013000000}"/>
    <cellStyle name="Normal_EW-MFA SiF main indicators" xfId="6" xr:uid="{00000000-0005-0000-0000-000014000000}"/>
    <cellStyle name="Normal_Table_layout_for_SE" xfId="7" xr:uid="{00000000-0005-0000-0000-000015000000}"/>
    <cellStyle name="NumberCellStyle" xfId="8" xr:uid="{00000000-0005-0000-0000-000016000000}"/>
    <cellStyle name="Percent" xfId="13" builtinId="5"/>
    <cellStyle name="Percent 2" xfId="9" xr:uid="{00000000-0005-0000-0000-000018000000}"/>
    <cellStyle name="Percent 2 2" xfId="19" xr:uid="{00000000-0005-0000-0000-000019000000}"/>
    <cellStyle name="Percent 3" xfId="10" xr:uid="{00000000-0005-0000-0000-00001A000000}"/>
    <cellStyle name="Percent 4" xfId="24" xr:uid="{00000000-0005-0000-0000-00001B000000}"/>
  </cellStyles>
  <dxfs count="0"/>
  <tableStyles count="0" defaultTableStyle="TableStyleMedium2" defaultPivotStyle="PivotStyleLight16"/>
  <colors>
    <mruColors>
      <color rgb="FF917718"/>
      <color rgb="FF288328"/>
      <color rgb="FF186C6E"/>
      <color rgb="FF9E4D02"/>
      <color rgb="FF1D3789"/>
      <color rgb="FFFF0000"/>
      <color rgb="FF0000FF"/>
      <color rgb="FF99CCFF"/>
      <color rgb="FF7AD9D9"/>
      <color rgb="FF3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trade of goods by main material category and monetary trade of goods; </a:t>
            </a:r>
          </a:p>
          <a:p>
            <a:pPr algn="l">
              <a:defRPr sz="1800" b="1">
                <a:latin typeface="Arial"/>
                <a:ea typeface="Arial"/>
                <a:cs typeface="Arial"/>
              </a:defRPr>
            </a:pPr>
            <a:r>
              <a:rPr lang="en-US" sz="1600" b="0"/>
              <a:t>EU, 2000-2024 (tonnes per capita, left Y-axis) (euro (1) per capita, right Y-axis)</a:t>
            </a:r>
          </a:p>
        </c:rich>
      </c:tx>
      <c:layout>
        <c:manualLayout>
          <c:xMode val="edge"/>
          <c:yMode val="edge"/>
          <c:x val="5.3333333333333332E-3"/>
          <c:y val="8.5993386973119111E-3"/>
        </c:manualLayout>
      </c:layout>
      <c:overlay val="0"/>
    </c:title>
    <c:autoTitleDeleted val="0"/>
    <c:plotArea>
      <c:layout>
        <c:manualLayout>
          <c:xMode val="edge"/>
          <c:yMode val="edge"/>
          <c:x val="1.4666666666666666E-2"/>
          <c:y val="0.17155680701137263"/>
          <c:w val="0.94825994750656173"/>
          <c:h val="0.56077387954256264"/>
        </c:manualLayout>
      </c:layout>
      <c:barChart>
        <c:barDir val="col"/>
        <c:grouping val="stacked"/>
        <c:varyColors val="0"/>
        <c:ser>
          <c:idx val="0"/>
          <c:order val="0"/>
          <c:tx>
            <c:strRef>
              <c:f>'Fig1'!$C$52</c:f>
              <c:strCache>
                <c:ptCount val="1"/>
                <c:pt idx="0">
                  <c:v>Biomass</c:v>
                </c:pt>
              </c:strCache>
            </c:strRef>
          </c:tx>
          <c:spPr>
            <a:solidFill>
              <a:srgbClr val="288328"/>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'Fig1'!$D$52:$AB$52</c:f>
              <c:numCache>
                <c:formatCode>0.00</c:formatCode>
                <c:ptCount val="25"/>
                <c:pt idx="0">
                  <c:v>0.35819027399465425</c:v>
                </c:pt>
                <c:pt idx="1">
                  <c:v>0.36752445677652418</c:v>
                </c:pt>
                <c:pt idx="2">
                  <c:v>0.3883868645047277</c:v>
                </c:pt>
                <c:pt idx="3">
                  <c:v>0.3860122096977508</c:v>
                </c:pt>
                <c:pt idx="4">
                  <c:v>0.38989013695353503</c:v>
                </c:pt>
                <c:pt idx="5">
                  <c:v>0.39281375467215762</c:v>
                </c:pt>
                <c:pt idx="6">
                  <c:v>0.39506402583437689</c:v>
                </c:pt>
                <c:pt idx="7">
                  <c:v>0.42424730553544626</c:v>
                </c:pt>
                <c:pt idx="8">
                  <c:v>0.4125197722808997</c:v>
                </c:pt>
                <c:pt idx="9">
                  <c:v>0.34613480957924431</c:v>
                </c:pt>
                <c:pt idx="10">
                  <c:v>0.36471561646324197</c:v>
                </c:pt>
                <c:pt idx="11">
                  <c:v>0.38247900047296174</c:v>
                </c:pt>
                <c:pt idx="12">
                  <c:v>0.37787679438345778</c:v>
                </c:pt>
                <c:pt idx="13">
                  <c:v>0.38662306103672384</c:v>
                </c:pt>
                <c:pt idx="14">
                  <c:v>0.41800690935247603</c:v>
                </c:pt>
                <c:pt idx="15">
                  <c:v>0.41672608209865136</c:v>
                </c:pt>
                <c:pt idx="16">
                  <c:v>0.42814837514136056</c:v>
                </c:pt>
                <c:pt idx="17">
                  <c:v>0.43961658913725093</c:v>
                </c:pt>
                <c:pt idx="18">
                  <c:v>0.46635028390711353</c:v>
                </c:pt>
                <c:pt idx="19">
                  <c:v>0.47457572593916281</c:v>
                </c:pt>
                <c:pt idx="20">
                  <c:v>0.44875779279291372</c:v>
                </c:pt>
                <c:pt idx="21">
                  <c:v>0.43837449627028169</c:v>
                </c:pt>
                <c:pt idx="22">
                  <c:v>0.46284301232312275</c:v>
                </c:pt>
                <c:pt idx="23">
                  <c:v>0.43031024333846662</c:v>
                </c:pt>
                <c:pt idx="24">
                  <c:v>0.43932919472125492</c:v>
                </c:pt>
              </c:numCache>
            </c:numRef>
          </c:val>
          <c:extLst>
            <c:ext xmlns:c16="http://schemas.microsoft.com/office/drawing/2014/chart" uri="{C3380CC4-5D6E-409C-BE32-E72D297353CC}">
              <c16:uniqueId val="{00000000-2F43-41C9-8639-55228B861B5D}"/>
            </c:ext>
          </c:extLst>
        </c:ser>
        <c:ser>
          <c:idx val="1"/>
          <c:order val="1"/>
          <c:tx>
            <c:strRef>
              <c:f>'Fig1'!$C$53</c:f>
              <c:strCache>
                <c:ptCount val="1"/>
                <c:pt idx="0">
                  <c:v>Metal ores</c:v>
                </c:pt>
              </c:strCache>
            </c:strRef>
          </c:tx>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'Fig1'!$D$53:$AB$53</c:f>
              <c:numCache>
                <c:formatCode>0.00</c:formatCode>
                <c:ptCount val="25"/>
                <c:pt idx="0">
                  <c:v>0.55707018272672393</c:v>
                </c:pt>
                <c:pt idx="1">
                  <c:v>0.52625412919210612</c:v>
                </c:pt>
                <c:pt idx="2">
                  <c:v>0.5295861166239213</c:v>
                </c:pt>
                <c:pt idx="3">
                  <c:v>0.56809135200531546</c:v>
                </c:pt>
                <c:pt idx="4">
                  <c:v>0.6211286017640314</c:v>
                </c:pt>
                <c:pt idx="5">
                  <c:v>0.64102107162996769</c:v>
                </c:pt>
                <c:pt idx="6">
                  <c:v>0.65358380343933609</c:v>
                </c:pt>
                <c:pt idx="7">
                  <c:v>0.66747560904138958</c:v>
                </c:pt>
                <c:pt idx="8">
                  <c:v>0.64212438041235298</c:v>
                </c:pt>
                <c:pt idx="9">
                  <c:v>0.38152385625160812</c:v>
                </c:pt>
                <c:pt idx="10">
                  <c:v>0.51704242423791824</c:v>
                </c:pt>
                <c:pt idx="11">
                  <c:v>0.54428213780889345</c:v>
                </c:pt>
                <c:pt idx="12">
                  <c:v>0.48564729704805626</c:v>
                </c:pt>
                <c:pt idx="13">
                  <c:v>0.51231281085342661</c:v>
                </c:pt>
                <c:pt idx="14">
                  <c:v>0.52860604858642035</c:v>
                </c:pt>
                <c:pt idx="15">
                  <c:v>0.55466329584067908</c:v>
                </c:pt>
                <c:pt idx="16">
                  <c:v>0.54087042607923053</c:v>
                </c:pt>
                <c:pt idx="17">
                  <c:v>0.55270116971827865</c:v>
                </c:pt>
                <c:pt idx="18">
                  <c:v>0.58234314856311853</c:v>
                </c:pt>
                <c:pt idx="19">
                  <c:v>0.54638520475574925</c:v>
                </c:pt>
                <c:pt idx="20">
                  <c:v>0.47409061786658002</c:v>
                </c:pt>
                <c:pt idx="21">
                  <c:v>0.56091913818725347</c:v>
                </c:pt>
                <c:pt idx="22">
                  <c:v>0.52172768352841792</c:v>
                </c:pt>
                <c:pt idx="23">
                  <c:v>0.46872961490442105</c:v>
                </c:pt>
                <c:pt idx="24">
                  <c:v>0.48711477338580317</c:v>
                </c:pt>
              </c:numCache>
            </c:numRef>
          </c:val>
          <c:extLst>
            <c:ext xmlns:c16="http://schemas.microsoft.com/office/drawing/2014/chart" uri="{C3380CC4-5D6E-409C-BE32-E72D297353CC}">
              <c16:uniqueId val="{00000001-2F43-41C9-8639-55228B861B5D}"/>
            </c:ext>
          </c:extLst>
        </c:ser>
        <c:ser>
          <c:idx val="2"/>
          <c:order val="2"/>
          <c:tx>
            <c:strRef>
              <c:f>'Fig1'!$C$54</c:f>
              <c:strCache>
                <c:ptCount val="1"/>
                <c:pt idx="0">
                  <c:v>Non-metallic minerals</c:v>
                </c:pt>
              </c:strCache>
            </c:strRef>
          </c:tx>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'Fig1'!$D$54:$AB$54</c:f>
              <c:numCache>
                <c:formatCode>0.00</c:formatCode>
                <c:ptCount val="25"/>
                <c:pt idx="0">
                  <c:v>0.20321522130567254</c:v>
                </c:pt>
                <c:pt idx="1">
                  <c:v>0.20895661196153079</c:v>
                </c:pt>
                <c:pt idx="2">
                  <c:v>0.21612535465818855</c:v>
                </c:pt>
                <c:pt idx="3">
                  <c:v>0.23029134902975207</c:v>
                </c:pt>
                <c:pt idx="4">
                  <c:v>0.24084326283899643</c:v>
                </c:pt>
                <c:pt idx="5">
                  <c:v>0.24621409070285802</c:v>
                </c:pt>
                <c:pt idx="6">
                  <c:v>0.25108501833650887</c:v>
                </c:pt>
                <c:pt idx="7">
                  <c:v>0.27634457453621586</c:v>
                </c:pt>
                <c:pt idx="8">
                  <c:v>0.24577205934266977</c:v>
                </c:pt>
                <c:pt idx="9">
                  <c:v>0.18554622793418651</c:v>
                </c:pt>
                <c:pt idx="10">
                  <c:v>0.21561162373446258</c:v>
                </c:pt>
                <c:pt idx="11">
                  <c:v>0.22681925833263658</c:v>
                </c:pt>
                <c:pt idx="12">
                  <c:v>0.19110082827171365</c:v>
                </c:pt>
                <c:pt idx="13">
                  <c:v>0.18439702397158073</c:v>
                </c:pt>
                <c:pt idx="14">
                  <c:v>0.19021313474288279</c:v>
                </c:pt>
                <c:pt idx="15">
                  <c:v>0.18536596290252216</c:v>
                </c:pt>
                <c:pt idx="16">
                  <c:v>0.19487019579814019</c:v>
                </c:pt>
                <c:pt idx="17">
                  <c:v>0.21655255747421503</c:v>
                </c:pt>
                <c:pt idx="18">
                  <c:v>0.22656659751523719</c:v>
                </c:pt>
                <c:pt idx="19">
                  <c:v>0.23644712984804001</c:v>
                </c:pt>
                <c:pt idx="20">
                  <c:v>0.22858836246430772</c:v>
                </c:pt>
                <c:pt idx="21">
                  <c:v>0.25083966709033184</c:v>
                </c:pt>
                <c:pt idx="22">
                  <c:v>0.24338946202598574</c:v>
                </c:pt>
                <c:pt idx="23">
                  <c:v>0.21061523868854123</c:v>
                </c:pt>
                <c:pt idx="24">
                  <c:v>0.24314911721758098</c:v>
                </c:pt>
              </c:numCache>
            </c:numRef>
          </c:val>
          <c:extLst>
            <c:ext xmlns:c16="http://schemas.microsoft.com/office/drawing/2014/chart" uri="{C3380CC4-5D6E-409C-BE32-E72D297353CC}">
              <c16:uniqueId val="{00000002-2F43-41C9-8639-55228B861B5D}"/>
            </c:ext>
          </c:extLst>
        </c:ser>
        <c:ser>
          <c:idx val="3"/>
          <c:order val="3"/>
          <c:tx>
            <c:strRef>
              <c:f>'Fig1'!$C$55</c:f>
              <c:strCache>
                <c:ptCount val="1"/>
                <c:pt idx="0">
                  <c:v>Fossil energy resources</c:v>
                </c:pt>
              </c:strCache>
            </c:strRef>
          </c:tx>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'Fig1'!$D$55:$AB$55</c:f>
              <c:numCache>
                <c:formatCode>0.00</c:formatCode>
                <c:ptCount val="25"/>
                <c:pt idx="0">
                  <c:v>2.2683179738812242</c:v>
                </c:pt>
                <c:pt idx="1">
                  <c:v>2.2317052841018032</c:v>
                </c:pt>
                <c:pt idx="2">
                  <c:v>2.3445938480680044</c:v>
                </c:pt>
                <c:pt idx="3">
                  <c:v>2.466439546985677</c:v>
                </c:pt>
                <c:pt idx="4">
                  <c:v>2.4916749651724723</c:v>
                </c:pt>
                <c:pt idx="5">
                  <c:v>2.5214349033842418</c:v>
                </c:pt>
                <c:pt idx="6">
                  <c:v>2.5881317156268082</c:v>
                </c:pt>
                <c:pt idx="7">
                  <c:v>2.5655368725090208</c:v>
                </c:pt>
                <c:pt idx="8">
                  <c:v>2.5714190660404888</c:v>
                </c:pt>
                <c:pt idx="9">
                  <c:v>2.3462082655567329</c:v>
                </c:pt>
                <c:pt idx="10">
                  <c:v>2.3935277342563377</c:v>
                </c:pt>
                <c:pt idx="11">
                  <c:v>2.3987061384456596</c:v>
                </c:pt>
                <c:pt idx="12">
                  <c:v>2.3836118943304214</c:v>
                </c:pt>
                <c:pt idx="13">
                  <c:v>2.3081545256729266</c:v>
                </c:pt>
                <c:pt idx="14">
                  <c:v>2.2907014684098086</c:v>
                </c:pt>
                <c:pt idx="15">
                  <c:v>2.4157100044384308</c:v>
                </c:pt>
                <c:pt idx="16">
                  <c:v>2.4319240102222355</c:v>
                </c:pt>
                <c:pt idx="17">
                  <c:v>2.4644715617603392</c:v>
                </c:pt>
                <c:pt idx="18">
                  <c:v>2.4627910626389236</c:v>
                </c:pt>
                <c:pt idx="19">
                  <c:v>2.3833812452580423</c:v>
                </c:pt>
                <c:pt idx="20">
                  <c:v>2.1042595381458722</c:v>
                </c:pt>
                <c:pt idx="21">
                  <c:v>2.2116357907502633</c:v>
                </c:pt>
                <c:pt idx="22">
                  <c:v>2.3086362273701724</c:v>
                </c:pt>
                <c:pt idx="23">
                  <c:v>2.1419573444307609</c:v>
                </c:pt>
                <c:pt idx="24">
                  <c:v>2.0222396560649161</c:v>
                </c:pt>
              </c:numCache>
            </c:numRef>
          </c:val>
          <c:extLst>
            <c:ext xmlns:c16="http://schemas.microsoft.com/office/drawing/2014/chart" uri="{C3380CC4-5D6E-409C-BE32-E72D297353CC}">
              <c16:uniqueId val="{00000003-2F43-41C9-8639-55228B861B5D}"/>
            </c:ext>
          </c:extLst>
        </c:ser>
        <c:ser>
          <c:idx val="4"/>
          <c:order val="4"/>
          <c:tx>
            <c:strRef>
              <c:f>'Fig1'!$C$56</c:f>
              <c:strCache>
                <c:ptCount val="1"/>
                <c:pt idx="0">
                  <c:v>Other products and waste</c:v>
                </c:pt>
              </c:strCache>
            </c:strRef>
          </c:tx>
          <c:spPr>
            <a:solidFill>
              <a:srgbClr val="917718"/>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'Fig1'!$D$56:$AB$56</c:f>
              <c:numCache>
                <c:formatCode>0.00</c:formatCode>
                <c:ptCount val="25"/>
                <c:pt idx="0">
                  <c:v>7.6952416655622427E-2</c:v>
                </c:pt>
                <c:pt idx="1">
                  <c:v>7.2768674202238939E-2</c:v>
                </c:pt>
                <c:pt idx="2">
                  <c:v>8.4828755003110629E-2</c:v>
                </c:pt>
                <c:pt idx="3">
                  <c:v>9.564533153666685E-2</c:v>
                </c:pt>
                <c:pt idx="4">
                  <c:v>0.11282852315229813</c:v>
                </c:pt>
                <c:pt idx="5">
                  <c:v>9.8037751051036778E-2</c:v>
                </c:pt>
                <c:pt idx="6">
                  <c:v>0.10014002627615184</c:v>
                </c:pt>
                <c:pt idx="7">
                  <c:v>0.11058442987247712</c:v>
                </c:pt>
                <c:pt idx="8">
                  <c:v>0.11482315930689449</c:v>
                </c:pt>
                <c:pt idx="9">
                  <c:v>0.10008255811641466</c:v>
                </c:pt>
                <c:pt idx="10">
                  <c:v>0.11122892812135438</c:v>
                </c:pt>
                <c:pt idx="11">
                  <c:v>0.11451816277351567</c:v>
                </c:pt>
                <c:pt idx="12">
                  <c:v>0.10736153801202465</c:v>
                </c:pt>
                <c:pt idx="13">
                  <c:v>0.11887366381316787</c:v>
                </c:pt>
                <c:pt idx="14">
                  <c:v>0.12209729977779031</c:v>
                </c:pt>
                <c:pt idx="15">
                  <c:v>0.12194874073433264</c:v>
                </c:pt>
                <c:pt idx="16">
                  <c:v>0.13074856784979891</c:v>
                </c:pt>
                <c:pt idx="17">
                  <c:v>0.14347432751702049</c:v>
                </c:pt>
                <c:pt idx="18">
                  <c:v>0.15258875583954545</c:v>
                </c:pt>
                <c:pt idx="19">
                  <c:v>0.16735760191885504</c:v>
                </c:pt>
                <c:pt idx="20">
                  <c:v>0.15723949455007835</c:v>
                </c:pt>
                <c:pt idx="21">
                  <c:v>0.16906674867635157</c:v>
                </c:pt>
                <c:pt idx="22">
                  <c:v>0.19535633024371055</c:v>
                </c:pt>
                <c:pt idx="23">
                  <c:v>0.12123712922191396</c:v>
                </c:pt>
                <c:pt idx="24">
                  <c:v>0.13157367760600419</c:v>
                </c:pt>
              </c:numCache>
            </c:numRef>
          </c:val>
          <c:extLst>
            <c:ext xmlns:c16="http://schemas.microsoft.com/office/drawing/2014/chart" uri="{C3380CC4-5D6E-409C-BE32-E72D297353CC}">
              <c16:uniqueId val="{00000004-2F43-41C9-8639-55228B861B5D}"/>
            </c:ext>
          </c:extLst>
        </c:ser>
        <c:ser>
          <c:idx val="5"/>
          <c:order val="5"/>
          <c:tx>
            <c:strRef>
              <c:f>'Fig1'!$C$57</c:f>
              <c:strCache>
                <c:ptCount val="1"/>
                <c:pt idx="0">
                  <c:v>Biomass</c:v>
                </c:pt>
              </c:strCache>
            </c:strRef>
          </c:tx>
          <c:spPr>
            <a:solidFill>
              <a:srgbClr val="288328"/>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'Fig1'!$D$57:$AB$57</c:f>
              <c:numCache>
                <c:formatCode>0.00</c:formatCode>
                <c:ptCount val="25"/>
                <c:pt idx="0">
                  <c:v>-0.29096348273159667</c:v>
                </c:pt>
                <c:pt idx="1">
                  <c:v>-0.2801982899358767</c:v>
                </c:pt>
                <c:pt idx="2">
                  <c:v>-0.29254312087756812</c:v>
                </c:pt>
                <c:pt idx="3">
                  <c:v>-0.30118341766353451</c:v>
                </c:pt>
                <c:pt idx="4">
                  <c:v>-0.29546853359274244</c:v>
                </c:pt>
                <c:pt idx="5">
                  <c:v>-0.32138416404672615</c:v>
                </c:pt>
                <c:pt idx="6">
                  <c:v>-0.32897879804509583</c:v>
                </c:pt>
                <c:pt idx="7">
                  <c:v>-0.31499471044931848</c:v>
                </c:pt>
                <c:pt idx="8">
                  <c:v>-0.33661028607733529</c:v>
                </c:pt>
                <c:pt idx="9">
                  <c:v>-0.32771022282309437</c:v>
                </c:pt>
                <c:pt idx="10">
                  <c:v>-0.36271941595944085</c:v>
                </c:pt>
                <c:pt idx="11">
                  <c:v>-0.3662803330032795</c:v>
                </c:pt>
                <c:pt idx="12">
                  <c:v>-0.37600248636585637</c:v>
                </c:pt>
                <c:pt idx="13">
                  <c:v>-0.41741500400462522</c:v>
                </c:pt>
                <c:pt idx="14">
                  <c:v>-0.43388935401113748</c:v>
                </c:pt>
                <c:pt idx="15">
                  <c:v>-0.45533088296760782</c:v>
                </c:pt>
                <c:pt idx="16">
                  <c:v>-0.458139654879679</c:v>
                </c:pt>
                <c:pt idx="17">
                  <c:v>-0.44930714445248693</c:v>
                </c:pt>
                <c:pt idx="18">
                  <c:v>-0.43954230903896724</c:v>
                </c:pt>
                <c:pt idx="19">
                  <c:v>-0.48234551560552447</c:v>
                </c:pt>
                <c:pt idx="20">
                  <c:v>-0.50809323880419377</c:v>
                </c:pt>
                <c:pt idx="21">
                  <c:v>-0.50133535919778616</c:v>
                </c:pt>
                <c:pt idx="22">
                  <c:v>-0.46335059124695233</c:v>
                </c:pt>
                <c:pt idx="23">
                  <c:v>-0.4485362713729325</c:v>
                </c:pt>
                <c:pt idx="24">
                  <c:v>-0.43954702613218422</c:v>
                </c:pt>
              </c:numCache>
            </c:numRef>
          </c:val>
          <c:extLst>
            <c:ext xmlns:c16="http://schemas.microsoft.com/office/drawing/2014/chart" uri="{C3380CC4-5D6E-409C-BE32-E72D297353CC}">
              <c16:uniqueId val="{00000005-2F43-41C9-8639-55228B861B5D}"/>
            </c:ext>
          </c:extLst>
        </c:ser>
        <c:ser>
          <c:idx val="6"/>
          <c:order val="6"/>
          <c:tx>
            <c:strRef>
              <c:f>'Fig1'!$C$58</c:f>
              <c:strCache>
                <c:ptCount val="1"/>
                <c:pt idx="0">
                  <c:v>Metal ores</c:v>
                </c:pt>
              </c:strCache>
            </c:strRef>
          </c:tx>
          <c:spPr>
            <a:solidFill>
              <a:srgbClr val="1D3789"/>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'Fig1'!$D$58:$AB$58</c:f>
              <c:numCache>
                <c:formatCode>0.00</c:formatCode>
                <c:ptCount val="25"/>
                <c:pt idx="0">
                  <c:v>-0.198177669817756</c:v>
                </c:pt>
                <c:pt idx="1">
                  <c:v>-0.19475515961385456</c:v>
                </c:pt>
                <c:pt idx="2">
                  <c:v>-0.21730931969772899</c:v>
                </c:pt>
                <c:pt idx="3">
                  <c:v>-0.22325156290820664</c:v>
                </c:pt>
                <c:pt idx="4">
                  <c:v>-0.24319027446175273</c:v>
                </c:pt>
                <c:pt idx="5">
                  <c:v>-0.24779824476904838</c:v>
                </c:pt>
                <c:pt idx="6">
                  <c:v>-0.25511783389148951</c:v>
                </c:pt>
                <c:pt idx="7">
                  <c:v>-0.26315678235259859</c:v>
                </c:pt>
                <c:pt idx="8">
                  <c:v>-0.27137779739683227</c:v>
                </c:pt>
                <c:pt idx="9">
                  <c:v>-0.23907275076832049</c:v>
                </c:pt>
                <c:pt idx="10">
                  <c:v>-0.27260357483334058</c:v>
                </c:pt>
                <c:pt idx="11">
                  <c:v>-0.30348093190898068</c:v>
                </c:pt>
                <c:pt idx="12">
                  <c:v>-0.31610553984735745</c:v>
                </c:pt>
                <c:pt idx="13">
                  <c:v>-0.30552890827174456</c:v>
                </c:pt>
                <c:pt idx="14">
                  <c:v>-0.30369273249613199</c:v>
                </c:pt>
                <c:pt idx="15">
                  <c:v>-0.27615678893449636</c:v>
                </c:pt>
                <c:pt idx="16">
                  <c:v>-0.27897753177793794</c:v>
                </c:pt>
                <c:pt idx="17">
                  <c:v>-0.29361377175184072</c:v>
                </c:pt>
                <c:pt idx="18">
                  <c:v>-0.28685833146837514</c:v>
                </c:pt>
                <c:pt idx="19">
                  <c:v>-0.29134426741783498</c:v>
                </c:pt>
                <c:pt idx="20">
                  <c:v>-0.27035599205038935</c:v>
                </c:pt>
                <c:pt idx="21">
                  <c:v>-0.29769383959956874</c:v>
                </c:pt>
                <c:pt idx="22">
                  <c:v>-0.2589592548074271</c:v>
                </c:pt>
                <c:pt idx="23">
                  <c:v>-0.25851064792162798</c:v>
                </c:pt>
                <c:pt idx="24">
                  <c:v>-0.24241424640618789</c:v>
                </c:pt>
              </c:numCache>
            </c:numRef>
          </c:val>
          <c:extLst>
            <c:ext xmlns:c16="http://schemas.microsoft.com/office/drawing/2014/chart" uri="{C3380CC4-5D6E-409C-BE32-E72D297353CC}">
              <c16:uniqueId val="{00000006-2F43-41C9-8639-55228B861B5D}"/>
            </c:ext>
          </c:extLst>
        </c:ser>
        <c:ser>
          <c:idx val="7"/>
          <c:order val="7"/>
          <c:tx>
            <c:strRef>
              <c:f>'Fig1'!$C$59</c:f>
              <c:strCache>
                <c:ptCount val="1"/>
                <c:pt idx="0">
                  <c:v>Non-metallic minerals</c:v>
                </c:pt>
              </c:strCache>
            </c:strRef>
          </c:tx>
          <c:spPr>
            <a:solidFill>
              <a:srgbClr val="9E4D02"/>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'Fig1'!$D$59:$AB$59</c:f>
              <c:numCache>
                <c:formatCode>0.00</c:formatCode>
                <c:ptCount val="25"/>
                <c:pt idx="0">
                  <c:v>-0.15510298348813525</c:v>
                </c:pt>
                <c:pt idx="1">
                  <c:v>-0.15602806961853521</c:v>
                </c:pt>
                <c:pt idx="2">
                  <c:v>-0.1587151811442612</c:v>
                </c:pt>
                <c:pt idx="3">
                  <c:v>-0.16192402928318025</c:v>
                </c:pt>
                <c:pt idx="4">
                  <c:v>-0.16398912128914694</c:v>
                </c:pt>
                <c:pt idx="5">
                  <c:v>-0.17438040734166776</c:v>
                </c:pt>
                <c:pt idx="6">
                  <c:v>-0.16739877439695366</c:v>
                </c:pt>
                <c:pt idx="7">
                  <c:v>-0.16861898263540201</c:v>
                </c:pt>
                <c:pt idx="8">
                  <c:v>-0.16716453079419727</c:v>
                </c:pt>
                <c:pt idx="9">
                  <c:v>-0.15063110683267095</c:v>
                </c:pt>
                <c:pt idx="10">
                  <c:v>-0.17733277646280435</c:v>
                </c:pt>
                <c:pt idx="11">
                  <c:v>-0.1804287596917751</c:v>
                </c:pt>
                <c:pt idx="12">
                  <c:v>-0.20002361492813983</c:v>
                </c:pt>
                <c:pt idx="13">
                  <c:v>-0.21614095947593812</c:v>
                </c:pt>
                <c:pt idx="14">
                  <c:v>-0.22865703780479682</c:v>
                </c:pt>
                <c:pt idx="15">
                  <c:v>-0.22910394822931332</c:v>
                </c:pt>
                <c:pt idx="16">
                  <c:v>-0.22926905812910101</c:v>
                </c:pt>
                <c:pt idx="17">
                  <c:v>-0.23012485019611664</c:v>
                </c:pt>
                <c:pt idx="18">
                  <c:v>-0.22532029796844896</c:v>
                </c:pt>
                <c:pt idx="19">
                  <c:v>-0.20892722513314443</c:v>
                </c:pt>
                <c:pt idx="20">
                  <c:v>-0.19744542919754929</c:v>
                </c:pt>
                <c:pt idx="21">
                  <c:v>-0.20998838497661959</c:v>
                </c:pt>
                <c:pt idx="22">
                  <c:v>-0.1939585318024343</c:v>
                </c:pt>
                <c:pt idx="23">
                  <c:v>-0.17779664452623864</c:v>
                </c:pt>
                <c:pt idx="24">
                  <c:v>-0.17915830866908344</c:v>
                </c:pt>
              </c:numCache>
            </c:numRef>
          </c:val>
          <c:extLst>
            <c:ext xmlns:c16="http://schemas.microsoft.com/office/drawing/2014/chart" uri="{C3380CC4-5D6E-409C-BE32-E72D297353CC}">
              <c16:uniqueId val="{00000007-2F43-41C9-8639-55228B861B5D}"/>
            </c:ext>
          </c:extLst>
        </c:ser>
        <c:ser>
          <c:idx val="8"/>
          <c:order val="8"/>
          <c:tx>
            <c:strRef>
              <c:f>'Fig1'!$C$60</c:f>
              <c:strCache>
                <c:ptCount val="1"/>
                <c:pt idx="0">
                  <c:v>Fossil energy resources</c:v>
                </c:pt>
              </c:strCache>
            </c:strRef>
          </c:tx>
          <c:spPr>
            <a:solidFill>
              <a:srgbClr val="186C6E"/>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'Fig1'!$D$60:$AB$60</c:f>
              <c:numCache>
                <c:formatCode>0.00</c:formatCode>
                <c:ptCount val="25"/>
                <c:pt idx="0">
                  <c:v>-0.29866929050327956</c:v>
                </c:pt>
                <c:pt idx="1">
                  <c:v>-0.30132032945446424</c:v>
                </c:pt>
                <c:pt idx="2">
                  <c:v>-0.31627773095691569</c:v>
                </c:pt>
                <c:pt idx="3">
                  <c:v>-0.33054388791905842</c:v>
                </c:pt>
                <c:pt idx="4">
                  <c:v>-0.36020211129678026</c:v>
                </c:pt>
                <c:pt idx="5">
                  <c:v>-0.37313792935020001</c:v>
                </c:pt>
                <c:pt idx="6">
                  <c:v>-0.40757434430170969</c:v>
                </c:pt>
                <c:pt idx="7">
                  <c:v>-0.44810953307037654</c:v>
                </c:pt>
                <c:pt idx="8">
                  <c:v>-0.44138270636121069</c:v>
                </c:pt>
                <c:pt idx="9">
                  <c:v>-0.42708115586666429</c:v>
                </c:pt>
                <c:pt idx="10">
                  <c:v>-0.44623872276316684</c:v>
                </c:pt>
                <c:pt idx="11">
                  <c:v>-0.45231635440488943</c:v>
                </c:pt>
                <c:pt idx="12">
                  <c:v>-0.5084917215329976</c:v>
                </c:pt>
                <c:pt idx="13">
                  <c:v>-0.52361485856755896</c:v>
                </c:pt>
                <c:pt idx="14">
                  <c:v>-0.51259078116071344</c:v>
                </c:pt>
                <c:pt idx="15">
                  <c:v>-0.53099865811198244</c:v>
                </c:pt>
                <c:pt idx="16">
                  <c:v>-0.57037116083248973</c:v>
                </c:pt>
                <c:pt idx="17">
                  <c:v>-0.60903553501074303</c:v>
                </c:pt>
                <c:pt idx="18">
                  <c:v>-0.58615092188260576</c:v>
                </c:pt>
                <c:pt idx="19">
                  <c:v>-0.55107253942275924</c:v>
                </c:pt>
                <c:pt idx="20">
                  <c:v>-0.49775047448008525</c:v>
                </c:pt>
                <c:pt idx="21">
                  <c:v>-0.5295853562563626</c:v>
                </c:pt>
                <c:pt idx="22">
                  <c:v>-0.51005818921054114</c:v>
                </c:pt>
                <c:pt idx="23">
                  <c:v>-0.49904417814480317</c:v>
                </c:pt>
                <c:pt idx="24">
                  <c:v>-0.49071915733970844</c:v>
                </c:pt>
              </c:numCache>
            </c:numRef>
          </c:val>
          <c:extLst>
            <c:ext xmlns:c16="http://schemas.microsoft.com/office/drawing/2014/chart" uri="{C3380CC4-5D6E-409C-BE32-E72D297353CC}">
              <c16:uniqueId val="{00000008-2F43-41C9-8639-55228B861B5D}"/>
            </c:ext>
          </c:extLst>
        </c:ser>
        <c:ser>
          <c:idx val="9"/>
          <c:order val="9"/>
          <c:tx>
            <c:strRef>
              <c:f>'Fig1'!$C$61</c:f>
              <c:strCache>
                <c:ptCount val="1"/>
                <c:pt idx="0">
                  <c:v>Other products and waste</c:v>
                </c:pt>
              </c:strCache>
            </c:strRef>
          </c:tx>
          <c:spPr>
            <a:solidFill>
              <a:srgbClr val="917718"/>
            </a:solidFill>
          </c:spPr>
          <c:invertIfNegative val="0"/>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'Fig1'!$D$61:$AB$61</c:f>
              <c:numCache>
                <c:formatCode>0.00</c:formatCode>
                <c:ptCount val="25"/>
                <c:pt idx="0">
                  <c:v>-8.9640622022207322E-2</c:v>
                </c:pt>
                <c:pt idx="1">
                  <c:v>-9.5681997533384217E-2</c:v>
                </c:pt>
                <c:pt idx="2">
                  <c:v>-0.10392564586736375</c:v>
                </c:pt>
                <c:pt idx="3">
                  <c:v>-9.5276604686211908E-2</c:v>
                </c:pt>
                <c:pt idx="4">
                  <c:v>-0.10428877315721351</c:v>
                </c:pt>
                <c:pt idx="5">
                  <c:v>-0.10752027481278977</c:v>
                </c:pt>
                <c:pt idx="6">
                  <c:v>-0.11535560629298412</c:v>
                </c:pt>
                <c:pt idx="7">
                  <c:v>-0.10702469166523146</c:v>
                </c:pt>
                <c:pt idx="8">
                  <c:v>-0.10847697797283869</c:v>
                </c:pt>
                <c:pt idx="9">
                  <c:v>-9.7069232954634072E-2</c:v>
                </c:pt>
                <c:pt idx="10">
                  <c:v>-0.11079132103988418</c:v>
                </c:pt>
                <c:pt idx="11">
                  <c:v>-0.11521521112464725</c:v>
                </c:pt>
                <c:pt idx="12">
                  <c:v>-0.1169482384492532</c:v>
                </c:pt>
                <c:pt idx="13">
                  <c:v>-0.12246753886574116</c:v>
                </c:pt>
                <c:pt idx="14">
                  <c:v>-0.12685156481580773</c:v>
                </c:pt>
                <c:pt idx="15">
                  <c:v>-0.12619006661127902</c:v>
                </c:pt>
                <c:pt idx="16">
                  <c:v>-0.12750613658158821</c:v>
                </c:pt>
                <c:pt idx="17">
                  <c:v>-0.13823619406743054</c:v>
                </c:pt>
                <c:pt idx="18">
                  <c:v>-0.13662026624890705</c:v>
                </c:pt>
                <c:pt idx="19">
                  <c:v>-0.13544590494923237</c:v>
                </c:pt>
                <c:pt idx="20">
                  <c:v>-0.13131208396306529</c:v>
                </c:pt>
                <c:pt idx="21">
                  <c:v>-0.13472835696619326</c:v>
                </c:pt>
                <c:pt idx="22">
                  <c:v>-0.12395596590157414</c:v>
                </c:pt>
                <c:pt idx="23">
                  <c:v>-0.11427811568737536</c:v>
                </c:pt>
                <c:pt idx="24">
                  <c:v>-0.1155979237534821</c:v>
                </c:pt>
              </c:numCache>
            </c:numRef>
          </c:val>
          <c:extLst>
            <c:ext xmlns:c16="http://schemas.microsoft.com/office/drawing/2014/chart" uri="{C3380CC4-5D6E-409C-BE32-E72D297353CC}">
              <c16:uniqueId val="{00000009-2F43-41C9-8639-55228B861B5D}"/>
            </c:ext>
          </c:extLst>
        </c:ser>
        <c:dLbls>
          <c:showLegendKey val="0"/>
          <c:showVal val="0"/>
          <c:showCatName val="0"/>
          <c:showSerName val="0"/>
          <c:showPercent val="0"/>
          <c:showBubbleSize val="0"/>
        </c:dLbls>
        <c:gapWidth val="75"/>
        <c:overlap val="100"/>
        <c:axId val="246018816"/>
        <c:axId val="246020352"/>
      </c:barChart>
      <c:lineChart>
        <c:grouping val="standard"/>
        <c:varyColors val="0"/>
        <c:ser>
          <c:idx val="12"/>
          <c:order val="10"/>
          <c:tx>
            <c:strRef>
              <c:f>'Fig1'!$C$63</c:f>
              <c:strCache>
                <c:ptCount val="1"/>
                <c:pt idx="0">
                  <c:v>Monetary exports of goods</c:v>
                </c:pt>
              </c:strCache>
            </c:strRef>
          </c:tx>
          <c:spPr>
            <a:ln w="28575">
              <a:noFill/>
            </a:ln>
          </c:spPr>
          <c:marker>
            <c:symbol val="diamond"/>
            <c:size val="7"/>
            <c:spPr>
              <a:solidFill>
                <a:srgbClr val="002060"/>
              </a:solidFill>
              <a:ln>
                <a:solidFill>
                  <a:srgbClr val="002060"/>
                </a:solidFill>
              </a:ln>
            </c:spPr>
          </c:marker>
          <c:trendline>
            <c:spPr>
              <a:ln>
                <a:solidFill>
                  <a:srgbClr val="C00000"/>
                </a:solidFill>
              </a:ln>
            </c:spPr>
            <c:trendlineType val="linear"/>
            <c:dispRSqr val="0"/>
            <c:dispEq val="0"/>
          </c:trendline>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'Fig1'!$D$63:$AB$63</c:f>
              <c:numCache>
                <c:formatCode>#\ ##0</c:formatCode>
                <c:ptCount val="25"/>
                <c:pt idx="0">
                  <c:v>-5585.2857516615586</c:v>
                </c:pt>
                <c:pt idx="1">
                  <c:v>-5783.5213062461689</c:v>
                </c:pt>
                <c:pt idx="2">
                  <c:v>-5923.0949335372261</c:v>
                </c:pt>
                <c:pt idx="3">
                  <c:v>-6019.9711136604574</c:v>
                </c:pt>
                <c:pt idx="4">
                  <c:v>-6534.5204816296</c:v>
                </c:pt>
                <c:pt idx="5">
                  <c:v>-6889.8942408592302</c:v>
                </c:pt>
                <c:pt idx="6">
                  <c:v>-7490.3914200108575</c:v>
                </c:pt>
                <c:pt idx="7">
                  <c:v>-7997.2763964105352</c:v>
                </c:pt>
                <c:pt idx="8">
                  <c:v>-8017.2926549011254</c:v>
                </c:pt>
                <c:pt idx="9">
                  <c:v>-6870.8932336312964</c:v>
                </c:pt>
                <c:pt idx="10">
                  <c:v>-7746.3997158368138</c:v>
                </c:pt>
                <c:pt idx="11">
                  <c:v>-8299.1066826930801</c:v>
                </c:pt>
                <c:pt idx="12">
                  <c:v>-8404.6920202679121</c:v>
                </c:pt>
                <c:pt idx="13">
                  <c:v>-8505.195665156034</c:v>
                </c:pt>
                <c:pt idx="14">
                  <c:v>-8814.1627313619283</c:v>
                </c:pt>
                <c:pt idx="15">
                  <c:v>-9293.2784443860783</c:v>
                </c:pt>
                <c:pt idx="16">
                  <c:v>-9561.2883509194799</c:v>
                </c:pt>
                <c:pt idx="17">
                  <c:v>-10049.472476029867</c:v>
                </c:pt>
                <c:pt idx="18">
                  <c:v>-10353.818741863099</c:v>
                </c:pt>
                <c:pt idx="19">
                  <c:v>-10557.763365723027</c:v>
                </c:pt>
                <c:pt idx="20">
                  <c:v>-9902.7438863431162</c:v>
                </c:pt>
                <c:pt idx="21">
                  <c:v>-11049.094160187151</c:v>
                </c:pt>
                <c:pt idx="22">
                  <c:v>-11567.262568918448</c:v>
                </c:pt>
                <c:pt idx="23">
                  <c:v>-11359.761721894141</c:v>
                </c:pt>
                <c:pt idx="24">
                  <c:v>-11292.670968445875</c:v>
                </c:pt>
              </c:numCache>
            </c:numRef>
          </c:val>
          <c:smooth val="0"/>
          <c:extLst>
            <c:ext xmlns:c16="http://schemas.microsoft.com/office/drawing/2014/chart" uri="{C3380CC4-5D6E-409C-BE32-E72D297353CC}">
              <c16:uniqueId val="{0000000A-2F43-41C9-8639-55228B861B5D}"/>
            </c:ext>
          </c:extLst>
        </c:ser>
        <c:ser>
          <c:idx val="11"/>
          <c:order val="11"/>
          <c:tx>
            <c:strRef>
              <c:f>'Fig1'!$C$62</c:f>
              <c:strCache>
                <c:ptCount val="1"/>
                <c:pt idx="0">
                  <c:v>Monetary imports of goods</c:v>
                </c:pt>
              </c:strCache>
            </c:strRef>
          </c:tx>
          <c:spPr>
            <a:ln w="28575">
              <a:noFill/>
            </a:ln>
          </c:spPr>
          <c:marker>
            <c:symbol val="diamond"/>
            <c:size val="7"/>
            <c:spPr>
              <a:solidFill>
                <a:srgbClr val="C00000"/>
              </a:solidFill>
              <a:ln>
                <a:solidFill>
                  <a:srgbClr val="C00000"/>
                </a:solidFill>
              </a:ln>
            </c:spPr>
          </c:marker>
          <c:trendline>
            <c:spPr>
              <a:ln>
                <a:solidFill>
                  <a:srgbClr val="C00000"/>
                </a:solidFill>
              </a:ln>
            </c:spPr>
            <c:trendlineType val="linear"/>
            <c:dispRSqr val="0"/>
            <c:dispEq val="0"/>
          </c:trendline>
          <c:cat>
            <c:numRef>
              <c:f>'Fig1'!$D$51:$AB$51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'Fig1'!$D$62:$AB$62</c:f>
              <c:numCache>
                <c:formatCode>#\ ##0</c:formatCode>
                <c:ptCount val="25"/>
                <c:pt idx="0">
                  <c:v>5358.2686218360768</c:v>
                </c:pt>
                <c:pt idx="1">
                  <c:v>5429.6280623834346</c:v>
                </c:pt>
                <c:pt idx="2">
                  <c:v>5485.6437921019069</c:v>
                </c:pt>
                <c:pt idx="3">
                  <c:v>5687.6673209505252</c:v>
                </c:pt>
                <c:pt idx="4">
                  <c:v>6164.4680597850211</c:v>
                </c:pt>
                <c:pt idx="5">
                  <c:v>6551.8782021561601</c:v>
                </c:pt>
                <c:pt idx="6">
                  <c:v>7163.5944121201919</c:v>
                </c:pt>
                <c:pt idx="7">
                  <c:v>7689.8191416875106</c:v>
                </c:pt>
                <c:pt idx="8">
                  <c:v>7710.3666832864819</c:v>
                </c:pt>
                <c:pt idx="9">
                  <c:v>6639.5991927656896</c:v>
                </c:pt>
                <c:pt idx="10">
                  <c:v>7352.9377830151352</c:v>
                </c:pt>
                <c:pt idx="11">
                  <c:v>7714.2771050992769</c:v>
                </c:pt>
                <c:pt idx="12">
                  <c:v>7539.4501449533682</c:v>
                </c:pt>
                <c:pt idx="13">
                  <c:v>7579.4339938760631</c:v>
                </c:pt>
                <c:pt idx="14">
                  <c:v>7901.2941002484285</c:v>
                </c:pt>
                <c:pt idx="15">
                  <c:v>8346.03086095664</c:v>
                </c:pt>
                <c:pt idx="16">
                  <c:v>8695.8761028903264</c:v>
                </c:pt>
                <c:pt idx="17">
                  <c:v>9160.2385090324606</c:v>
                </c:pt>
                <c:pt idx="18">
                  <c:v>9561.6705514008354</c:v>
                </c:pt>
                <c:pt idx="19">
                  <c:v>9772.9753388514946</c:v>
                </c:pt>
                <c:pt idx="20">
                  <c:v>9172.1557368467675</c:v>
                </c:pt>
                <c:pt idx="21">
                  <c:v>10244.054903026525</c:v>
                </c:pt>
                <c:pt idx="22">
                  <c:v>10815.315850395136</c:v>
                </c:pt>
                <c:pt idx="23">
                  <c:v>10383.769900670177</c:v>
                </c:pt>
                <c:pt idx="24">
                  <c:v>10268.635430132428</c:v>
                </c:pt>
              </c:numCache>
            </c:numRef>
          </c:val>
          <c:smooth val="0"/>
          <c:extLst>
            <c:ext xmlns:c16="http://schemas.microsoft.com/office/drawing/2014/chart" uri="{C3380CC4-5D6E-409C-BE32-E72D297353CC}">
              <c16:uniqueId val="{0000000B-2F43-41C9-8639-55228B861B5D}"/>
            </c:ext>
          </c:extLst>
        </c:ser>
        <c:dLbls>
          <c:showLegendKey val="0"/>
          <c:showVal val="0"/>
          <c:showCatName val="0"/>
          <c:showSerName val="0"/>
          <c:showPercent val="0"/>
          <c:showBubbleSize val="0"/>
        </c:dLbls>
        <c:marker val="1"/>
        <c:smooth val="0"/>
        <c:axId val="246425856"/>
        <c:axId val="246423936"/>
      </c:lineChart>
      <c:catAx>
        <c:axId val="246018816"/>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246020352"/>
        <c:crosses val="autoZero"/>
        <c:auto val="1"/>
        <c:lblAlgn val="ctr"/>
        <c:lblOffset val="100"/>
        <c:tickMarkSkip val="1"/>
        <c:noMultiLvlLbl val="0"/>
      </c:catAx>
      <c:valAx>
        <c:axId val="246020352"/>
        <c:scaling>
          <c:orientation val="minMax"/>
          <c:max val="5"/>
          <c:min val="-5"/>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018816"/>
        <c:crosses val="autoZero"/>
        <c:crossBetween val="between"/>
      </c:valAx>
      <c:valAx>
        <c:axId val="246423936"/>
        <c:scaling>
          <c:orientation val="minMax"/>
          <c:max val="12000"/>
          <c:min val="-12000"/>
        </c:scaling>
        <c:delete val="0"/>
        <c:axPos val="r"/>
        <c:title>
          <c:tx>
            <c:rich>
              <a:bodyPr rot="5400000" vert="horz"/>
              <a:lstStyle/>
              <a:p>
                <a:pPr>
                  <a:defRPr/>
                </a:pPr>
                <a:r>
                  <a:rPr lang="en-GB"/>
                  <a:t>Imports        euro (1) per capita          Exports     </a:t>
                </a:r>
              </a:p>
            </c:rich>
          </c:tx>
          <c:overlay val="0"/>
        </c:title>
        <c:numFmt formatCode="#,##0" sourceLinked="0"/>
        <c:majorTickMark val="out"/>
        <c:minorTickMark val="none"/>
        <c:tickLblPos val="nextTo"/>
        <c:crossAx val="246425856"/>
        <c:crosses val="max"/>
        <c:crossBetween val="between"/>
        <c:majorUnit val="2000"/>
      </c:valAx>
      <c:catAx>
        <c:axId val="246425856"/>
        <c:scaling>
          <c:orientation val="minMax"/>
        </c:scaling>
        <c:delete val="1"/>
        <c:axPos val="b"/>
        <c:numFmt formatCode="General" sourceLinked="1"/>
        <c:majorTickMark val="out"/>
        <c:minorTickMark val="none"/>
        <c:tickLblPos val="none"/>
        <c:crossAx val="246423936"/>
        <c:crosses val="autoZero"/>
        <c:auto val="1"/>
        <c:lblAlgn val="ctr"/>
        <c:lblOffset val="100"/>
        <c:noMultiLvlLbl val="0"/>
      </c:catAx>
    </c:plotArea>
    <c:legend>
      <c:legendPos val="r"/>
      <c:legendEntry>
        <c:idx val="0"/>
        <c:delete val="1"/>
      </c:legendEntry>
      <c:legendEntry>
        <c:idx val="2"/>
        <c:delete val="1"/>
      </c:legendEntry>
      <c:legendEntry>
        <c:idx val="4"/>
        <c:delete val="1"/>
      </c:legendEntry>
      <c:legendEntry>
        <c:idx val="6"/>
        <c:delete val="1"/>
      </c:legendEntry>
      <c:legendEntry>
        <c:idx val="8"/>
        <c:delete val="1"/>
      </c:legendEntry>
      <c:legendEntry>
        <c:idx val="12"/>
        <c:delete val="1"/>
      </c:legendEntry>
      <c:legendEntry>
        <c:idx val="13"/>
        <c:delete val="1"/>
      </c:legendEntry>
      <c:layout>
        <c:manualLayout>
          <c:xMode val="edge"/>
          <c:yMode val="edge"/>
          <c:x val="7.5378595316163153E-4"/>
          <c:y val="0.72633001116151763"/>
          <c:w val="0.93565883373399261"/>
          <c:h val="0.2349205788208603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sz="1600"/>
              <a:t>Development of physical imports, exports and trade balance, EU, 2000-2024</a:t>
            </a:r>
          </a:p>
          <a:p>
            <a:pPr algn="l">
              <a:defRPr sz="1800" b="1">
                <a:latin typeface="Arial"/>
                <a:ea typeface="Arial"/>
                <a:cs typeface="Arial"/>
              </a:defRPr>
            </a:pPr>
            <a:r>
              <a:rPr lang="en-US" sz="1600" b="0"/>
              <a:t>(2000 = 100)</a:t>
            </a:r>
          </a:p>
        </c:rich>
      </c:tx>
      <c:layout>
        <c:manualLayout>
          <c:xMode val="edge"/>
          <c:yMode val="edge"/>
          <c:x val="5.3333333333333332E-3"/>
          <c:y val="8.6637112269077141E-3"/>
        </c:manualLayout>
      </c:layout>
      <c:overlay val="0"/>
    </c:title>
    <c:autoTitleDeleted val="0"/>
    <c:plotArea>
      <c:layout>
        <c:manualLayout>
          <c:xMode val="edge"/>
          <c:yMode val="edge"/>
          <c:x val="1.4666666666666666E-2"/>
          <c:y val="0.17284103897680889"/>
          <c:w val="0.97066666666666668"/>
          <c:h val="0.64429871521255599"/>
        </c:manualLayout>
      </c:layout>
      <c:lineChart>
        <c:grouping val="standard"/>
        <c:varyColors val="0"/>
        <c:ser>
          <c:idx val="1"/>
          <c:order val="0"/>
          <c:tx>
            <c:strRef>
              <c:f>'Fig2'!$C$61</c:f>
              <c:strCache>
                <c:ptCount val="1"/>
                <c:pt idx="0">
                  <c:v>Exports</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'Fig2'!$D$59:$AB$59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'Fig2'!$D$61:$AB$61</c:f>
              <c:numCache>
                <c:formatCode>#,##0.0_i</c:formatCode>
                <c:ptCount val="25"/>
                <c:pt idx="0" formatCode="#,##0_i">
                  <c:v>100</c:v>
                </c:pt>
                <c:pt idx="1">
                  <c:v>99.735583229702357</c:v>
                </c:pt>
                <c:pt idx="2">
                  <c:v>105.75332000826938</c:v>
                </c:pt>
                <c:pt idx="3">
                  <c:v>108.40839719523056</c:v>
                </c:pt>
                <c:pt idx="4">
                  <c:v>114.19604322377967</c:v>
                </c:pt>
                <c:pt idx="5">
                  <c:v>120.25367355276177</c:v>
                </c:pt>
                <c:pt idx="6">
                  <c:v>125.60434102078631</c:v>
                </c:pt>
                <c:pt idx="7">
                  <c:v>128.74623081916704</c:v>
                </c:pt>
                <c:pt idx="8">
                  <c:v>131.4985026797649</c:v>
                </c:pt>
                <c:pt idx="9">
                  <c:v>123.60795969838708</c:v>
                </c:pt>
                <c:pt idx="10">
                  <c:v>136.57794382161379</c:v>
                </c:pt>
                <c:pt idx="11">
                  <c:v>141.16450507324231</c:v>
                </c:pt>
                <c:pt idx="12">
                  <c:v>151.36536895718424</c:v>
                </c:pt>
                <c:pt idx="13">
                  <c:v>158.27329123974357</c:v>
                </c:pt>
                <c:pt idx="14">
                  <c:v>160.51140467591884</c:v>
                </c:pt>
                <c:pt idx="15">
                  <c:v>161.95671104278105</c:v>
                </c:pt>
                <c:pt idx="16">
                  <c:v>167.01522331627373</c:v>
                </c:pt>
                <c:pt idx="17">
                  <c:v>172.90008368292536</c:v>
                </c:pt>
                <c:pt idx="18">
                  <c:v>168.5334211112895</c:v>
                </c:pt>
                <c:pt idx="19">
                  <c:v>168.31444530501975</c:v>
                </c:pt>
                <c:pt idx="20">
                  <c:v>162.16198094241125</c:v>
                </c:pt>
                <c:pt idx="21">
                  <c:v>168.63804624066134</c:v>
                </c:pt>
                <c:pt idx="22">
                  <c:v>156.27207200669898</c:v>
                </c:pt>
                <c:pt idx="23">
                  <c:v>151.60215692699387</c:v>
                </c:pt>
                <c:pt idx="24">
                  <c:v>149.02689825880242</c:v>
                </c:pt>
              </c:numCache>
            </c:numRef>
          </c:val>
          <c:smooth val="0"/>
          <c:extLst>
            <c:ext xmlns:c16="http://schemas.microsoft.com/office/drawing/2014/chart" uri="{C3380CC4-5D6E-409C-BE32-E72D297353CC}">
              <c16:uniqueId val="{00000000-4BF9-4694-96B0-39A1CD0A45C2}"/>
            </c:ext>
          </c:extLst>
        </c:ser>
        <c:ser>
          <c:idx val="0"/>
          <c:order val="1"/>
          <c:tx>
            <c:strRef>
              <c:f>'Fig2'!$C$60</c:f>
              <c:strCache>
                <c:ptCount val="1"/>
                <c:pt idx="0">
                  <c:v>Imports</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'Fig2'!$D$59:$AB$59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'Fig2'!$D$60:$AB$60</c:f>
              <c:numCache>
                <c:formatCode>#,##0.0_i</c:formatCode>
                <c:ptCount val="25"/>
                <c:pt idx="0" formatCode="#,##0_i">
                  <c:v>100</c:v>
                </c:pt>
                <c:pt idx="1">
                  <c:v>98.543817842103124</c:v>
                </c:pt>
                <c:pt idx="2">
                  <c:v>103.18190233948133</c:v>
                </c:pt>
                <c:pt idx="3">
                  <c:v>108.86246881231276</c:v>
                </c:pt>
                <c:pt idx="4">
                  <c:v>112.47952674365726</c:v>
                </c:pt>
                <c:pt idx="5">
                  <c:v>114.18698201622708</c:v>
                </c:pt>
                <c:pt idx="6">
                  <c:v>117.16897842557563</c:v>
                </c:pt>
                <c:pt idx="7">
                  <c:v>119.22120246946362</c:v>
                </c:pt>
                <c:pt idx="8">
                  <c:v>117.94422339714711</c:v>
                </c:pt>
                <c:pt idx="9">
                  <c:v>99.705244416355271</c:v>
                </c:pt>
                <c:pt idx="10">
                  <c:v>107.07431418103002</c:v>
                </c:pt>
                <c:pt idx="11">
                  <c:v>108.84013813942977</c:v>
                </c:pt>
                <c:pt idx="12">
                  <c:v>105.42257451508499</c:v>
                </c:pt>
                <c:pt idx="13">
                  <c:v>104.48430939883706</c:v>
                </c:pt>
                <c:pt idx="14">
                  <c:v>105.77808618525542</c:v>
                </c:pt>
                <c:pt idx="15">
                  <c:v>110.25332949867763</c:v>
                </c:pt>
                <c:pt idx="16">
                  <c:v>111.48309305955375</c:v>
                </c:pt>
                <c:pt idx="17">
                  <c:v>114.35485121482294</c:v>
                </c:pt>
                <c:pt idx="18">
                  <c:v>116.73220955941639</c:v>
                </c:pt>
                <c:pt idx="19">
                  <c:v>114.47489417156784</c:v>
                </c:pt>
                <c:pt idx="20">
                  <c:v>102.79700176135553</c:v>
                </c:pt>
                <c:pt idx="21">
                  <c:v>109.08046763085801</c:v>
                </c:pt>
                <c:pt idx="22">
                  <c:v>112.14331695745938</c:v>
                </c:pt>
                <c:pt idx="23">
                  <c:v>101.74409296564181</c:v>
                </c:pt>
                <c:pt idx="24">
                  <c:v>100.6133243976772</c:v>
                </c:pt>
              </c:numCache>
            </c:numRef>
          </c:val>
          <c:smooth val="0"/>
          <c:extLst>
            <c:ext xmlns:c16="http://schemas.microsoft.com/office/drawing/2014/chart" uri="{C3380CC4-5D6E-409C-BE32-E72D297353CC}">
              <c16:uniqueId val="{00000001-4BF9-4694-96B0-39A1CD0A45C2}"/>
            </c:ext>
          </c:extLst>
        </c:ser>
        <c:ser>
          <c:idx val="2"/>
          <c:order val="2"/>
          <c:tx>
            <c:strRef>
              <c:f>'Fig2'!$C$62</c:f>
              <c:strCache>
                <c:ptCount val="1"/>
                <c:pt idx="0">
                  <c:v>Trade balance</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'Fig2'!$D$59:$AB$59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'Fig2'!$D$62:$AB$62</c:f>
              <c:numCache>
                <c:formatCode>#,##0.0_i</c:formatCode>
                <c:ptCount val="25"/>
                <c:pt idx="0" formatCode="#,##0_i">
                  <c:v>100</c:v>
                </c:pt>
                <c:pt idx="1">
                  <c:v>98.037661945341156</c:v>
                </c:pt>
                <c:pt idx="2">
                  <c:v>102.08979281520452</c:v>
                </c:pt>
                <c:pt idx="3">
                  <c:v>109.05531793725321</c:v>
                </c:pt>
                <c:pt idx="4">
                  <c:v>111.75050336964595</c:v>
                </c:pt>
                <c:pt idx="5">
                  <c:v>111.61039134443959</c:v>
                </c:pt>
                <c:pt idx="6">
                  <c:v>113.58638694967095</c:v>
                </c:pt>
                <c:pt idx="7">
                  <c:v>115.17581803240276</c:v>
                </c:pt>
                <c:pt idx="8">
                  <c:v>112.1875715790607</c:v>
                </c:pt>
                <c:pt idx="9">
                  <c:v>89.553497760081925</c:v>
                </c:pt>
                <c:pt idx="10">
                  <c:v>94.543797458652691</c:v>
                </c:pt>
                <c:pt idx="11">
                  <c:v>95.111623196060066</c:v>
                </c:pt>
                <c:pt idx="12">
                  <c:v>85.910163391087892</c:v>
                </c:pt>
                <c:pt idx="13">
                  <c:v>81.639535903239675</c:v>
                </c:pt>
                <c:pt idx="14">
                  <c:v>82.532242505227003</c:v>
                </c:pt>
                <c:pt idx="15">
                  <c:v>88.294333342390615</c:v>
                </c:pt>
                <c:pt idx="16">
                  <c:v>87.897985121303847</c:v>
                </c:pt>
                <c:pt idx="17">
                  <c:v>89.4900456504283</c:v>
                </c:pt>
                <c:pt idx="18">
                  <c:v>94.731664016460982</c:v>
                </c:pt>
                <c:pt idx="19">
                  <c:v>91.608643244012072</c:v>
                </c:pt>
                <c:pt idx="20">
                  <c:v>77.58404073202631</c:v>
                </c:pt>
                <c:pt idx="21">
                  <c:v>83.785707501145495</c:v>
                </c:pt>
                <c:pt idx="22">
                  <c:v>93.401348263493333</c:v>
                </c:pt>
                <c:pt idx="23">
                  <c:v>80.56882362340103</c:v>
                </c:pt>
                <c:pt idx="24">
                  <c:v>80.051545923397398</c:v>
                </c:pt>
              </c:numCache>
            </c:numRef>
          </c:val>
          <c:smooth val="0"/>
          <c:extLst>
            <c:ext xmlns:c16="http://schemas.microsoft.com/office/drawing/2014/chart" uri="{C3380CC4-5D6E-409C-BE32-E72D297353CC}">
              <c16:uniqueId val="{00000002-4BF9-4694-96B0-39A1CD0A45C2}"/>
            </c:ext>
          </c:extLst>
        </c:ser>
        <c:dLbls>
          <c:showLegendKey val="0"/>
          <c:showVal val="0"/>
          <c:showCatName val="0"/>
          <c:showSerName val="0"/>
          <c:showPercent val="0"/>
          <c:showBubbleSize val="0"/>
        </c:dLbls>
        <c:marker val="1"/>
        <c:smooth val="0"/>
        <c:axId val="247751040"/>
        <c:axId val="247752576"/>
      </c:lineChart>
      <c:catAx>
        <c:axId val="247751040"/>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247752576"/>
        <c:crosses val="autoZero"/>
        <c:auto val="1"/>
        <c:lblAlgn val="ctr"/>
        <c:lblOffset val="100"/>
        <c:tickMarkSkip val="1"/>
        <c:noMultiLvlLbl val="0"/>
      </c:catAx>
      <c:valAx>
        <c:axId val="247752576"/>
        <c:scaling>
          <c:orientation val="minMax"/>
          <c:max val="175"/>
          <c:min val="6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7751040"/>
        <c:crosses val="autoZero"/>
        <c:crossBetween val="between"/>
      </c:valAx>
    </c:plotArea>
    <c:legend>
      <c:legendPos val="b"/>
      <c:layout>
        <c:manualLayout>
          <c:xMode val="edge"/>
          <c:yMode val="edge"/>
          <c:x val="0.3068835695538058"/>
          <c:y val="0.84096496006336108"/>
          <c:w val="0.38623286089238845"/>
          <c:h val="4.1750219747872366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imports and exports by main material category, EU, 2024 </a:t>
            </a:r>
            <a:r>
              <a:rPr lang="en-US" sz="1600" b="0"/>
              <a:t>(tonnes per capita)</a:t>
            </a:r>
          </a:p>
        </c:rich>
      </c:tx>
      <c:layout>
        <c:manualLayout>
          <c:xMode val="edge"/>
          <c:yMode val="edge"/>
          <c:x val="5.3333333333333332E-3"/>
          <c:y val="1.6265848507789775E-2"/>
        </c:manualLayout>
      </c:layout>
      <c:overlay val="0"/>
    </c:title>
    <c:autoTitleDeleted val="0"/>
    <c:plotArea>
      <c:layout>
        <c:manualLayout>
          <c:xMode val="edge"/>
          <c:yMode val="edge"/>
          <c:x val="5.3333333333333332E-3"/>
          <c:y val="0.23642028927760289"/>
          <c:w val="0.99199999999999999"/>
          <c:h val="0.43001665537713663"/>
        </c:manualLayout>
      </c:layout>
      <c:barChart>
        <c:barDir val="bar"/>
        <c:grouping val="stacked"/>
        <c:varyColors val="0"/>
        <c:ser>
          <c:idx val="1"/>
          <c:order val="0"/>
          <c:tx>
            <c:strRef>
              <c:f>'Fig3'!$C$47</c:f>
              <c:strCache>
                <c:ptCount val="1"/>
                <c:pt idx="0">
                  <c:v>Exports</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'Fig3'!$E$46:$I$46</c:f>
              <c:strCache>
                <c:ptCount val="5"/>
                <c:pt idx="0">
                  <c:v>Biomass</c:v>
                </c:pt>
                <c:pt idx="1">
                  <c:v>Metal ores  </c:v>
                </c:pt>
                <c:pt idx="2">
                  <c:v>Non metallic minerals</c:v>
                </c:pt>
                <c:pt idx="3">
                  <c:v>Fossil energy materials </c:v>
                </c:pt>
                <c:pt idx="4">
                  <c:v>Other products and waste</c:v>
                </c:pt>
              </c:strCache>
            </c:strRef>
          </c:cat>
          <c:val>
            <c:numRef>
              <c:f>'Fig3'!$E$47:$I$47</c:f>
              <c:numCache>
                <c:formatCode>#,##0.0_i</c:formatCode>
                <c:ptCount val="5"/>
                <c:pt idx="0">
                  <c:v>-0.43954702613218422</c:v>
                </c:pt>
                <c:pt idx="1">
                  <c:v>-0.24241424640618789</c:v>
                </c:pt>
                <c:pt idx="2">
                  <c:v>-0.17915830866908344</c:v>
                </c:pt>
                <c:pt idx="3">
                  <c:v>-0.49071915733970844</c:v>
                </c:pt>
                <c:pt idx="4">
                  <c:v>-0.1155979237534821</c:v>
                </c:pt>
              </c:numCache>
            </c:numRef>
          </c:val>
          <c:extLst>
            <c:ext xmlns:c16="http://schemas.microsoft.com/office/drawing/2014/chart" uri="{C3380CC4-5D6E-409C-BE32-E72D297353CC}">
              <c16:uniqueId val="{00000000-2C4D-4188-B82D-B856B498B8F0}"/>
            </c:ext>
          </c:extLst>
        </c:ser>
        <c:ser>
          <c:idx val="0"/>
          <c:order val="1"/>
          <c:tx>
            <c:strRef>
              <c:f>'Fig3'!$C$48</c:f>
              <c:strCache>
                <c:ptCount val="1"/>
                <c:pt idx="0">
                  <c:v>Imports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val>
            <c:numRef>
              <c:f>'Fig3'!$E$48:$I$48</c:f>
              <c:numCache>
                <c:formatCode>#,##0.0_i</c:formatCode>
                <c:ptCount val="5"/>
                <c:pt idx="0">
                  <c:v>0.43932919472125492</c:v>
                </c:pt>
                <c:pt idx="1">
                  <c:v>0.48711477338580317</c:v>
                </c:pt>
                <c:pt idx="2">
                  <c:v>0.24314911721758098</c:v>
                </c:pt>
                <c:pt idx="3">
                  <c:v>2.0222396560649161</c:v>
                </c:pt>
                <c:pt idx="4">
                  <c:v>0.13157367760600419</c:v>
                </c:pt>
              </c:numCache>
            </c:numRef>
          </c:val>
          <c:extLst>
            <c:ext xmlns:c16="http://schemas.microsoft.com/office/drawing/2014/chart" uri="{C3380CC4-5D6E-409C-BE32-E72D297353CC}">
              <c16:uniqueId val="{00000001-2C4D-4188-B82D-B856B498B8F0}"/>
            </c:ext>
          </c:extLst>
        </c:ser>
        <c:dLbls>
          <c:showLegendKey val="0"/>
          <c:showVal val="0"/>
          <c:showCatName val="0"/>
          <c:showSerName val="0"/>
          <c:showPercent val="0"/>
          <c:showBubbleSize val="0"/>
        </c:dLbls>
        <c:gapWidth val="75"/>
        <c:overlap val="100"/>
        <c:axId val="247816576"/>
        <c:axId val="247818112"/>
      </c:barChart>
      <c:catAx>
        <c:axId val="247816576"/>
        <c:scaling>
          <c:orientation val="maxMin"/>
        </c:scaling>
        <c:delete val="0"/>
        <c:axPos val="l"/>
        <c:numFmt formatCode="General" sourceLinked="1"/>
        <c:majorTickMark val="out"/>
        <c:minorTickMark val="none"/>
        <c:tickLblPos val="high"/>
        <c:spPr>
          <a:ln>
            <a:solidFill>
              <a:srgbClr val="000000"/>
            </a:solidFill>
            <a:prstDash val="solid"/>
          </a:ln>
        </c:spPr>
        <c:txPr>
          <a:bodyPr rot="0" vert="horz"/>
          <a:lstStyle/>
          <a:p>
            <a:pPr>
              <a:defRPr/>
            </a:pPr>
            <a:endParaRPr lang="en-US"/>
          </a:p>
        </c:txPr>
        <c:crossAx val="247818112"/>
        <c:crosses val="autoZero"/>
        <c:auto val="0"/>
        <c:lblAlgn val="ctr"/>
        <c:lblOffset val="100"/>
        <c:tickMarkSkip val="1"/>
        <c:noMultiLvlLbl val="0"/>
      </c:catAx>
      <c:valAx>
        <c:axId val="247818112"/>
        <c:scaling>
          <c:orientation val="minMax"/>
          <c:max val="2.2000000000000002"/>
          <c:min val="-0.60000000000000042"/>
        </c:scaling>
        <c:delete val="0"/>
        <c:axPos val="b"/>
        <c:majorGridlines>
          <c:spPr>
            <a:ln w="3175">
              <a:solidFill>
                <a:srgbClr val="C0C0C0"/>
              </a:solidFill>
              <a:prstDash val="sysDash"/>
            </a:ln>
          </c:spPr>
        </c:majorGridlines>
        <c:numFmt formatCode="#,##0.0" sourceLinked="0"/>
        <c:majorTickMark val="none"/>
        <c:minorTickMark val="none"/>
        <c:tickLblPos val="low"/>
        <c:spPr>
          <a:ln w="9525">
            <a:noFill/>
          </a:ln>
        </c:spPr>
        <c:txPr>
          <a:bodyPr rot="0" vert="horz"/>
          <a:lstStyle/>
          <a:p>
            <a:pPr>
              <a:defRPr/>
            </a:pPr>
            <a:endParaRPr lang="en-US"/>
          </a:p>
        </c:txPr>
        <c:crossAx val="247816576"/>
        <c:crosses val="max"/>
        <c:crossBetween val="between"/>
        <c:majorUnit val="0.2"/>
      </c:valAx>
    </c:plotArea>
    <c:legend>
      <c:legendPos val="b"/>
      <c:layout>
        <c:manualLayout>
          <c:xMode val="edge"/>
          <c:yMode val="edge"/>
          <c:x val="0.41613312335958003"/>
          <c:y val="0.70691987090090447"/>
          <c:w val="0.18051737532808396"/>
          <c:h val="7.803450611626888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Physical trade balance (imports minus exports) by country, 2024</a:t>
            </a:r>
          </a:p>
          <a:p>
            <a:pPr algn="l">
              <a:defRPr sz="1800" b="1"/>
            </a:pPr>
            <a:r>
              <a:rPr lang="en-US" sz="1600" b="0"/>
              <a:t>(tonnes per capita)</a:t>
            </a:r>
          </a:p>
        </c:rich>
      </c:tx>
      <c:layout>
        <c:manualLayout>
          <c:xMode val="edge"/>
          <c:yMode val="edge"/>
          <c:x val="5.328005328005328E-3"/>
          <c:y val="1.030292422544015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52014652014652E-2"/>
          <c:y val="0.15222570543087824"/>
          <c:w val="0.97069597069597069"/>
          <c:h val="0.65041366849205551"/>
        </c:manualLayout>
      </c:layout>
      <c:barChart>
        <c:barDir val="col"/>
        <c:grouping val="clustered"/>
        <c:varyColors val="0"/>
        <c:ser>
          <c:idx val="0"/>
          <c:order val="0"/>
          <c:tx>
            <c:strRef>
              <c:f>'Fig4'!$D$47</c:f>
              <c:strCache>
                <c:ptCount val="1"/>
                <c:pt idx="0">
                  <c:v>Physical trade balance</c:v>
                </c:pt>
              </c:strCache>
            </c:strRef>
          </c:tx>
          <c:spPr>
            <a:solidFill>
              <a:schemeClr val="accent1"/>
            </a:solidFill>
            <a:ln>
              <a:noFill/>
            </a:ln>
            <a:effectLst/>
          </c:spPr>
          <c:invertIfNegative val="0"/>
          <c:cat>
            <c:strRef>
              <c:f>'Fig4'!$C$48:$C$77</c:f>
              <c:strCache>
                <c:ptCount val="30"/>
                <c:pt idx="0">
                  <c:v>Latvia</c:v>
                </c:pt>
                <c:pt idx="1">
                  <c:v>Estonia</c:v>
                </c:pt>
                <c:pt idx="2">
                  <c:v>Sweden</c:v>
                </c:pt>
                <c:pt idx="3">
                  <c:v>Lithuania</c:v>
                </c:pt>
                <c:pt idx="4">
                  <c:v>Bulgaria</c:v>
                </c:pt>
                <c:pt idx="5">
                  <c:v>Hungary</c:v>
                </c:pt>
                <c:pt idx="6">
                  <c:v>Romania</c:v>
                </c:pt>
                <c:pt idx="7">
                  <c:v>Slovakia</c:v>
                </c:pt>
                <c:pt idx="8">
                  <c:v>Finland</c:v>
                </c:pt>
                <c:pt idx="9">
                  <c:v>Czechia</c:v>
                </c:pt>
                <c:pt idx="10">
                  <c:v>Poland</c:v>
                </c:pt>
                <c:pt idx="11">
                  <c:v>France</c:v>
                </c:pt>
                <c:pt idx="12">
                  <c:v>Spain</c:v>
                </c:pt>
                <c:pt idx="14">
                  <c:v>EU</c:v>
                </c:pt>
                <c:pt idx="16">
                  <c:v>Croatia</c:v>
                </c:pt>
                <c:pt idx="17">
                  <c:v>Germany</c:v>
                </c:pt>
                <c:pt idx="18">
                  <c:v>Greece</c:v>
                </c:pt>
                <c:pt idx="19">
                  <c:v>Slovenia</c:v>
                </c:pt>
                <c:pt idx="20">
                  <c:v>Portugal</c:v>
                </c:pt>
                <c:pt idx="21">
                  <c:v>Austria</c:v>
                </c:pt>
                <c:pt idx="22">
                  <c:v>Italy</c:v>
                </c:pt>
                <c:pt idx="23">
                  <c:v>Netherlands</c:v>
                </c:pt>
                <c:pt idx="24">
                  <c:v>Cyprus</c:v>
                </c:pt>
                <c:pt idx="25">
                  <c:v>Belgium</c:v>
                </c:pt>
                <c:pt idx="26">
                  <c:v>Ireland</c:v>
                </c:pt>
                <c:pt idx="27">
                  <c:v>Denmark</c:v>
                </c:pt>
                <c:pt idx="28">
                  <c:v>Malta</c:v>
                </c:pt>
                <c:pt idx="29">
                  <c:v>Luxembourg</c:v>
                </c:pt>
              </c:strCache>
            </c:strRef>
          </c:cat>
          <c:val>
            <c:numRef>
              <c:f>'Fig4'!$D$48:$D$77</c:f>
              <c:numCache>
                <c:formatCode>#,##0.0</c:formatCode>
                <c:ptCount val="30"/>
                <c:pt idx="0">
                  <c:v>-6.0105962875865044</c:v>
                </c:pt>
                <c:pt idx="1">
                  <c:v>-2.231235182990746</c:v>
                </c:pt>
                <c:pt idx="2">
                  <c:v>-0.42511595517199252</c:v>
                </c:pt>
                <c:pt idx="3">
                  <c:v>0.10024287126575467</c:v>
                </c:pt>
                <c:pt idx="4">
                  <c:v>0.18155728020918843</c:v>
                </c:pt>
                <c:pt idx="5">
                  <c:v>0.25535516405594083</c:v>
                </c:pt>
                <c:pt idx="6">
                  <c:v>0.64805515918751289</c:v>
                </c:pt>
                <c:pt idx="7">
                  <c:v>0.77478000113186263</c:v>
                </c:pt>
                <c:pt idx="8">
                  <c:v>0.80699076402995018</c:v>
                </c:pt>
                <c:pt idx="9">
                  <c:v>0.8189843544663552</c:v>
                </c:pt>
                <c:pt idx="10">
                  <c:v>0.91051340256688995</c:v>
                </c:pt>
                <c:pt idx="11">
                  <c:v>1.4021820791050779</c:v>
                </c:pt>
                <c:pt idx="12">
                  <c:v>1.516266525324768</c:v>
                </c:pt>
                <c:pt idx="14">
                  <c:v>1.8559697522436061</c:v>
                </c:pt>
                <c:pt idx="16">
                  <c:v>1.9513305007525958</c:v>
                </c:pt>
                <c:pt idx="17">
                  <c:v>1.9880544542938741</c:v>
                </c:pt>
                <c:pt idx="18">
                  <c:v>2.0906462244921502</c:v>
                </c:pt>
                <c:pt idx="19">
                  <c:v>2.2581366125081157</c:v>
                </c:pt>
                <c:pt idx="20">
                  <c:v>2.3526688563220519</c:v>
                </c:pt>
                <c:pt idx="21">
                  <c:v>2.5101604476593424</c:v>
                </c:pt>
                <c:pt idx="22">
                  <c:v>2.5242901157055733</c:v>
                </c:pt>
                <c:pt idx="23">
                  <c:v>3.3902315461979424</c:v>
                </c:pt>
                <c:pt idx="24">
                  <c:v>3.9679510329947796</c:v>
                </c:pt>
                <c:pt idx="25">
                  <c:v>4.5192355211466504</c:v>
                </c:pt>
                <c:pt idx="26">
                  <c:v>5.146362049606469</c:v>
                </c:pt>
                <c:pt idx="27">
                  <c:v>6.280863456634675</c:v>
                </c:pt>
                <c:pt idx="28">
                  <c:v>8.0926872815883772</c:v>
                </c:pt>
                <c:pt idx="29">
                  <c:v>17.255823227438437</c:v>
                </c:pt>
              </c:numCache>
            </c:numRef>
          </c:val>
          <c:extLst>
            <c:ext xmlns:c16="http://schemas.microsoft.com/office/drawing/2014/chart" uri="{C3380CC4-5D6E-409C-BE32-E72D297353CC}">
              <c16:uniqueId val="{00000001-582D-46E8-A42B-9674DA8F3BC8}"/>
            </c:ext>
          </c:extLst>
        </c:ser>
        <c:dLbls>
          <c:showLegendKey val="0"/>
          <c:showVal val="0"/>
          <c:showCatName val="0"/>
          <c:showSerName val="0"/>
          <c:showPercent val="0"/>
          <c:showBubbleSize val="0"/>
        </c:dLbls>
        <c:gapWidth val="150"/>
        <c:axId val="245152384"/>
        <c:axId val="246440704"/>
      </c:barChart>
      <c:lineChart>
        <c:grouping val="standard"/>
        <c:varyColors val="0"/>
        <c:ser>
          <c:idx val="1"/>
          <c:order val="1"/>
          <c:tx>
            <c:strRef>
              <c:f>'Fig4'!$E$47</c:f>
              <c:strCache>
                <c:ptCount val="1"/>
                <c:pt idx="0">
                  <c:v>Imports</c:v>
                </c:pt>
              </c:strCache>
            </c:strRef>
          </c:tx>
          <c:spPr>
            <a:ln w="25400" cap="rnd">
              <a:noFill/>
              <a:round/>
            </a:ln>
            <a:effectLst/>
          </c:spPr>
          <c:marker>
            <c:symbol val="diamond"/>
            <c:size val="5"/>
            <c:spPr>
              <a:solidFill>
                <a:schemeClr val="accent2"/>
              </a:solidFill>
              <a:ln w="9525">
                <a:solidFill>
                  <a:schemeClr val="accent2"/>
                </a:solidFill>
              </a:ln>
              <a:effectLst/>
            </c:spPr>
          </c:marker>
          <c:cat>
            <c:strRef>
              <c:f>'Fig4'!$C$48:$C$77</c:f>
              <c:strCache>
                <c:ptCount val="30"/>
                <c:pt idx="0">
                  <c:v>Latvia</c:v>
                </c:pt>
                <c:pt idx="1">
                  <c:v>Estonia</c:v>
                </c:pt>
                <c:pt idx="2">
                  <c:v>Sweden</c:v>
                </c:pt>
                <c:pt idx="3">
                  <c:v>Lithuania</c:v>
                </c:pt>
                <c:pt idx="4">
                  <c:v>Bulgaria</c:v>
                </c:pt>
                <c:pt idx="5">
                  <c:v>Hungary</c:v>
                </c:pt>
                <c:pt idx="6">
                  <c:v>Romania</c:v>
                </c:pt>
                <c:pt idx="7">
                  <c:v>Slovakia</c:v>
                </c:pt>
                <c:pt idx="8">
                  <c:v>Finland</c:v>
                </c:pt>
                <c:pt idx="9">
                  <c:v>Czechia</c:v>
                </c:pt>
                <c:pt idx="10">
                  <c:v>Poland</c:v>
                </c:pt>
                <c:pt idx="11">
                  <c:v>France</c:v>
                </c:pt>
                <c:pt idx="12">
                  <c:v>Spain</c:v>
                </c:pt>
                <c:pt idx="14">
                  <c:v>EU</c:v>
                </c:pt>
                <c:pt idx="16">
                  <c:v>Croatia</c:v>
                </c:pt>
                <c:pt idx="17">
                  <c:v>Germany</c:v>
                </c:pt>
                <c:pt idx="18">
                  <c:v>Greece</c:v>
                </c:pt>
                <c:pt idx="19">
                  <c:v>Slovenia</c:v>
                </c:pt>
                <c:pt idx="20">
                  <c:v>Portugal</c:v>
                </c:pt>
                <c:pt idx="21">
                  <c:v>Austria</c:v>
                </c:pt>
                <c:pt idx="22">
                  <c:v>Italy</c:v>
                </c:pt>
                <c:pt idx="23">
                  <c:v>Netherlands</c:v>
                </c:pt>
                <c:pt idx="24">
                  <c:v>Cyprus</c:v>
                </c:pt>
                <c:pt idx="25">
                  <c:v>Belgium</c:v>
                </c:pt>
                <c:pt idx="26">
                  <c:v>Ireland</c:v>
                </c:pt>
                <c:pt idx="27">
                  <c:v>Denmark</c:v>
                </c:pt>
                <c:pt idx="28">
                  <c:v>Malta</c:v>
                </c:pt>
                <c:pt idx="29">
                  <c:v>Luxembourg</c:v>
                </c:pt>
              </c:strCache>
            </c:strRef>
          </c:cat>
          <c:val>
            <c:numRef>
              <c:f>'Fig4'!$E$48:$E$77</c:f>
              <c:numCache>
                <c:formatCode>#,##0.0</c:formatCode>
                <c:ptCount val="30"/>
                <c:pt idx="0">
                  <c:v>7.9874270920923438</c:v>
                </c:pt>
                <c:pt idx="1">
                  <c:v>8.0190399705532958</c:v>
                </c:pt>
                <c:pt idx="2">
                  <c:v>7.6125249687088541</c:v>
                </c:pt>
                <c:pt idx="3">
                  <c:v>10.401565409088562</c:v>
                </c:pt>
                <c:pt idx="4">
                  <c:v>4.6508428152995878</c:v>
                </c:pt>
                <c:pt idx="5">
                  <c:v>4.6593056777274695</c:v>
                </c:pt>
                <c:pt idx="6">
                  <c:v>2.9315328282944826</c:v>
                </c:pt>
                <c:pt idx="7">
                  <c:v>7.5411499317840818</c:v>
                </c:pt>
                <c:pt idx="8">
                  <c:v>7.9924739255201462</c:v>
                </c:pt>
                <c:pt idx="9">
                  <c:v>6.677394683114759</c:v>
                </c:pt>
                <c:pt idx="10">
                  <c:v>4.1835965295293933</c:v>
                </c:pt>
                <c:pt idx="11">
                  <c:v>4.2426766639555948</c:v>
                </c:pt>
                <c:pt idx="12">
                  <c:v>5.1236621908055993</c:v>
                </c:pt>
                <c:pt idx="14">
                  <c:v>3.3234064167699056</c:v>
                </c:pt>
                <c:pt idx="16">
                  <c:v>7.115983383597011</c:v>
                </c:pt>
                <c:pt idx="17">
                  <c:v>6.4392691146579013</c:v>
                </c:pt>
                <c:pt idx="18">
                  <c:v>6.3887791422132327</c:v>
                </c:pt>
                <c:pt idx="19">
                  <c:v>10.446300264271883</c:v>
                </c:pt>
                <c:pt idx="20">
                  <c:v>6.3023965090830343</c:v>
                </c:pt>
                <c:pt idx="21">
                  <c:v>9.1369345161730582</c:v>
                </c:pt>
                <c:pt idx="22">
                  <c:v>4.9849382656593733</c:v>
                </c:pt>
                <c:pt idx="23">
                  <c:v>21.872586279329223</c:v>
                </c:pt>
                <c:pt idx="24">
                  <c:v>8.0278797348827826</c:v>
                </c:pt>
                <c:pt idx="25">
                  <c:v>22.369509564786473</c:v>
                </c:pt>
                <c:pt idx="26">
                  <c:v>8.5402590326291872</c:v>
                </c:pt>
                <c:pt idx="27">
                  <c:v>12.607597501798702</c:v>
                </c:pt>
                <c:pt idx="28">
                  <c:v>9.801064171531106</c:v>
                </c:pt>
                <c:pt idx="29">
                  <c:v>27.499452421694816</c:v>
                </c:pt>
              </c:numCache>
            </c:numRef>
          </c:val>
          <c:smooth val="0"/>
          <c:extLst>
            <c:ext xmlns:c16="http://schemas.microsoft.com/office/drawing/2014/chart" uri="{C3380CC4-5D6E-409C-BE32-E72D297353CC}">
              <c16:uniqueId val="{00000002-582D-46E8-A42B-9674DA8F3BC8}"/>
            </c:ext>
          </c:extLst>
        </c:ser>
        <c:ser>
          <c:idx val="2"/>
          <c:order val="2"/>
          <c:tx>
            <c:strRef>
              <c:f>'Fig4'!$F$47</c:f>
              <c:strCache>
                <c:ptCount val="1"/>
                <c:pt idx="0">
                  <c:v>Exports</c:v>
                </c:pt>
              </c:strCache>
            </c:strRef>
          </c:tx>
          <c:spPr>
            <a:ln w="25400" cap="rnd">
              <a:noFill/>
              <a:round/>
            </a:ln>
            <a:effectLst/>
          </c:spPr>
          <c:marker>
            <c:symbol val="triangle"/>
            <c:size val="5"/>
            <c:spPr>
              <a:solidFill>
                <a:schemeClr val="accent3"/>
              </a:solidFill>
              <a:ln w="9525">
                <a:solidFill>
                  <a:schemeClr val="accent3"/>
                </a:solidFill>
              </a:ln>
              <a:effectLst/>
            </c:spPr>
          </c:marker>
          <c:cat>
            <c:strRef>
              <c:f>'Fig4'!$C$48:$C$77</c:f>
              <c:strCache>
                <c:ptCount val="30"/>
                <c:pt idx="0">
                  <c:v>Latvia</c:v>
                </c:pt>
                <c:pt idx="1">
                  <c:v>Estonia</c:v>
                </c:pt>
                <c:pt idx="2">
                  <c:v>Sweden</c:v>
                </c:pt>
                <c:pt idx="3">
                  <c:v>Lithuania</c:v>
                </c:pt>
                <c:pt idx="4">
                  <c:v>Bulgaria</c:v>
                </c:pt>
                <c:pt idx="5">
                  <c:v>Hungary</c:v>
                </c:pt>
                <c:pt idx="6">
                  <c:v>Romania</c:v>
                </c:pt>
                <c:pt idx="7">
                  <c:v>Slovakia</c:v>
                </c:pt>
                <c:pt idx="8">
                  <c:v>Finland</c:v>
                </c:pt>
                <c:pt idx="9">
                  <c:v>Czechia</c:v>
                </c:pt>
                <c:pt idx="10">
                  <c:v>Poland</c:v>
                </c:pt>
                <c:pt idx="11">
                  <c:v>France</c:v>
                </c:pt>
                <c:pt idx="12">
                  <c:v>Spain</c:v>
                </c:pt>
                <c:pt idx="14">
                  <c:v>EU</c:v>
                </c:pt>
                <c:pt idx="16">
                  <c:v>Croatia</c:v>
                </c:pt>
                <c:pt idx="17">
                  <c:v>Germany</c:v>
                </c:pt>
                <c:pt idx="18">
                  <c:v>Greece</c:v>
                </c:pt>
                <c:pt idx="19">
                  <c:v>Slovenia</c:v>
                </c:pt>
                <c:pt idx="20">
                  <c:v>Portugal</c:v>
                </c:pt>
                <c:pt idx="21">
                  <c:v>Austria</c:v>
                </c:pt>
                <c:pt idx="22">
                  <c:v>Italy</c:v>
                </c:pt>
                <c:pt idx="23">
                  <c:v>Netherlands</c:v>
                </c:pt>
                <c:pt idx="24">
                  <c:v>Cyprus</c:v>
                </c:pt>
                <c:pt idx="25">
                  <c:v>Belgium</c:v>
                </c:pt>
                <c:pt idx="26">
                  <c:v>Ireland</c:v>
                </c:pt>
                <c:pt idx="27">
                  <c:v>Denmark</c:v>
                </c:pt>
                <c:pt idx="28">
                  <c:v>Malta</c:v>
                </c:pt>
                <c:pt idx="29">
                  <c:v>Luxembourg</c:v>
                </c:pt>
              </c:strCache>
            </c:strRef>
          </c:cat>
          <c:val>
            <c:numRef>
              <c:f>'Fig4'!$F$48:$F$77</c:f>
              <c:numCache>
                <c:formatCode>#,##0.0</c:formatCode>
                <c:ptCount val="30"/>
                <c:pt idx="0">
                  <c:v>-13.998023379678848</c:v>
                </c:pt>
                <c:pt idx="1">
                  <c:v>-10.250275153544044</c:v>
                </c:pt>
                <c:pt idx="2">
                  <c:v>-8.0376409238808471</c:v>
                </c:pt>
                <c:pt idx="3">
                  <c:v>-10.301322884336241</c:v>
                </c:pt>
                <c:pt idx="4">
                  <c:v>-4.4692853799429395</c:v>
                </c:pt>
                <c:pt idx="5">
                  <c:v>-4.4039505136715285</c:v>
                </c:pt>
                <c:pt idx="6">
                  <c:v>-2.2834776691069698</c:v>
                </c:pt>
                <c:pt idx="7">
                  <c:v>-6.7663699306522194</c:v>
                </c:pt>
                <c:pt idx="8">
                  <c:v>-7.1854831614901968</c:v>
                </c:pt>
                <c:pt idx="9">
                  <c:v>-5.8584103286484037</c:v>
                </c:pt>
                <c:pt idx="10">
                  <c:v>-3.2730830996557438</c:v>
                </c:pt>
                <c:pt idx="11">
                  <c:v>-2.8404945848505161</c:v>
                </c:pt>
                <c:pt idx="12">
                  <c:v>-3.6073956654808308</c:v>
                </c:pt>
                <c:pt idx="14">
                  <c:v>-1.4674366645262999</c:v>
                </c:pt>
                <c:pt idx="16">
                  <c:v>-5.1646528828444165</c:v>
                </c:pt>
                <c:pt idx="17">
                  <c:v>-4.4512146603640277</c:v>
                </c:pt>
                <c:pt idx="18">
                  <c:v>-4.2981329177210812</c:v>
                </c:pt>
                <c:pt idx="19">
                  <c:v>-8.1881636517637659</c:v>
                </c:pt>
                <c:pt idx="20">
                  <c:v>-3.9497276527609824</c:v>
                </c:pt>
                <c:pt idx="21">
                  <c:v>-6.6267740685137158</c:v>
                </c:pt>
                <c:pt idx="22">
                  <c:v>-2.4606481499537995</c:v>
                </c:pt>
                <c:pt idx="23">
                  <c:v>-18.482354733131277</c:v>
                </c:pt>
                <c:pt idx="24">
                  <c:v>-4.059928701888003</c:v>
                </c:pt>
                <c:pt idx="25">
                  <c:v>-17.850274043639825</c:v>
                </c:pt>
                <c:pt idx="26">
                  <c:v>-3.3938971698798941</c:v>
                </c:pt>
                <c:pt idx="27">
                  <c:v>-6.3267342129141051</c:v>
                </c:pt>
                <c:pt idx="28">
                  <c:v>-1.7083768899427272</c:v>
                </c:pt>
                <c:pt idx="29">
                  <c:v>-10.243629194256378</c:v>
                </c:pt>
              </c:numCache>
            </c:numRef>
          </c:val>
          <c:smooth val="0"/>
          <c:extLst>
            <c:ext xmlns:c16="http://schemas.microsoft.com/office/drawing/2014/chart" uri="{C3380CC4-5D6E-409C-BE32-E72D297353CC}">
              <c16:uniqueId val="{00000003-582D-46E8-A42B-9674DA8F3BC8}"/>
            </c:ext>
          </c:extLst>
        </c:ser>
        <c:dLbls>
          <c:showLegendKey val="0"/>
          <c:showVal val="0"/>
          <c:showCatName val="0"/>
          <c:showSerName val="0"/>
          <c:showPercent val="0"/>
          <c:showBubbleSize val="0"/>
        </c:dLbls>
        <c:marker val="1"/>
        <c:smooth val="0"/>
        <c:axId val="245152384"/>
        <c:axId val="246440704"/>
      </c:lineChart>
      <c:catAx>
        <c:axId val="24515238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46440704"/>
        <c:crosses val="autoZero"/>
        <c:auto val="1"/>
        <c:lblAlgn val="ctr"/>
        <c:lblOffset val="100"/>
        <c:tickMarkSkip val="1"/>
        <c:noMultiLvlLbl val="0"/>
      </c:catAx>
      <c:valAx>
        <c:axId val="246440704"/>
        <c:scaling>
          <c:orientation val="minMax"/>
          <c:max val="30"/>
          <c:min val="-2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45152384"/>
        <c:crosses val="autoZero"/>
        <c:crossBetween val="between"/>
      </c:valAx>
      <c:spPr>
        <a:noFill/>
        <a:ln>
          <a:noFill/>
        </a:ln>
        <a:effectLst/>
      </c:spPr>
    </c:plotArea>
    <c:legend>
      <c:legendPos val="b"/>
      <c:layout>
        <c:manualLayout>
          <c:xMode val="edge"/>
          <c:yMode val="edge"/>
          <c:x val="0.29675678652056603"/>
          <c:y val="0.83097241554289414"/>
          <c:w val="0.40648642695886794"/>
          <c:h val="4.964954846623329E-2"/>
        </c:manualLayout>
      </c:layout>
      <c:overlay val="0"/>
      <c:spPr>
        <a:noFill/>
        <a:ln>
          <a:noFill/>
        </a:ln>
        <a:effectLst/>
        <a:extLst>
          <a:ext uri="{91240B29-F687-4F45-9708-019B960494DF}">
            <a14:hiddenLine xmlns:a14="http://schemas.microsoft.com/office/drawing/2010/main">
              <a:noFill/>
              <a:round/>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imports and exports by stage of manufacturing, EU, 2024</a:t>
            </a:r>
          </a:p>
          <a:p>
            <a:pPr algn="l">
              <a:defRPr sz="1800" b="1">
                <a:latin typeface="Arial"/>
                <a:ea typeface="Arial"/>
                <a:cs typeface="Arial"/>
              </a:defRPr>
            </a:pPr>
            <a:r>
              <a:rPr lang="en-US" sz="1600" b="0"/>
              <a:t>(tonnes per capita)</a:t>
            </a:r>
          </a:p>
        </c:rich>
      </c:tx>
      <c:layout>
        <c:manualLayout>
          <c:xMode val="edge"/>
          <c:yMode val="edge"/>
          <c:x val="5.3333333333333332E-3"/>
          <c:y val="8.7007740434672173E-3"/>
        </c:manualLayout>
      </c:layout>
      <c:overlay val="0"/>
    </c:title>
    <c:autoTitleDeleted val="0"/>
    <c:plotArea>
      <c:layout>
        <c:manualLayout>
          <c:xMode val="edge"/>
          <c:yMode val="edge"/>
          <c:x val="1.4666666666666666E-2"/>
          <c:y val="0.12855393649222813"/>
          <c:w val="0.97066666666666668"/>
          <c:h val="0.69221885324140653"/>
        </c:manualLayout>
      </c:layout>
      <c:barChart>
        <c:barDir val="col"/>
        <c:grouping val="clustered"/>
        <c:varyColors val="0"/>
        <c:ser>
          <c:idx val="0"/>
          <c:order val="0"/>
          <c:spPr>
            <a:solidFill>
              <a:srgbClr val="33A033">
                <a:lumMod val="100000"/>
              </a:srgbClr>
            </a:solidFill>
          </c:spPr>
          <c:invertIfNegative val="0"/>
          <c:val>
            <c:numRef>
              <c:f>'Fig5'!$A$1:$B$1</c:f>
              <c:numCache>
                <c:formatCode>General</c:formatCode>
                <c:ptCount val="2"/>
                <c:pt idx="0">
                  <c:v>0</c:v>
                </c:pt>
              </c:numCache>
            </c:numRef>
          </c:val>
          <c:extLst>
            <c:ext xmlns:c16="http://schemas.microsoft.com/office/drawing/2014/chart" uri="{C3380CC4-5D6E-409C-BE32-E72D297353CC}">
              <c16:uniqueId val="{00000000-237F-4203-BCFD-1F78413D9256}"/>
            </c:ext>
          </c:extLst>
        </c:ser>
        <c:ser>
          <c:idx val="1"/>
          <c:order val="1"/>
          <c:spPr>
            <a:solidFill>
              <a:srgbClr val="2644A7">
                <a:lumMod val="100000"/>
              </a:srgbClr>
            </a:solidFill>
          </c:spPr>
          <c:invertIfNegative val="0"/>
          <c:val>
            <c:numRef>
              <c:f>'Fig5'!$A$2:$B$2</c:f>
              <c:numCache>
                <c:formatCode>General</c:formatCode>
                <c:ptCount val="2"/>
              </c:numCache>
            </c:numRef>
          </c:val>
          <c:extLst>
            <c:ext xmlns:c16="http://schemas.microsoft.com/office/drawing/2014/chart" uri="{C3380CC4-5D6E-409C-BE32-E72D297353CC}">
              <c16:uniqueId val="{00000001-237F-4203-BCFD-1F78413D9256}"/>
            </c:ext>
          </c:extLst>
        </c:ser>
        <c:dLbls>
          <c:showLegendKey val="0"/>
          <c:showVal val="0"/>
          <c:showCatName val="0"/>
          <c:showSerName val="0"/>
          <c:showPercent val="0"/>
          <c:showBubbleSize val="0"/>
        </c:dLbls>
        <c:gapWidth val="75"/>
        <c:overlap val="-27"/>
        <c:axId val="1971052272"/>
        <c:axId val="1971052752"/>
      </c:barChart>
      <c:catAx>
        <c:axId val="1971052272"/>
        <c:scaling>
          <c:orientation val="minMax"/>
        </c:scaling>
        <c:delete val="1"/>
        <c:axPos val="b"/>
        <c:majorTickMark val="out"/>
        <c:minorTickMark val="none"/>
        <c:tickLblPos val="nextTo"/>
        <c:crossAx val="1971052752"/>
        <c:crosses val="autoZero"/>
        <c:auto val="1"/>
        <c:lblAlgn val="ctr"/>
        <c:lblOffset val="100"/>
        <c:tickMarkSkip val="1"/>
        <c:noMultiLvlLbl val="0"/>
      </c:catAx>
      <c:valAx>
        <c:axId val="1971052752"/>
        <c:scaling>
          <c:orientation val="minMax"/>
        </c:scaling>
        <c:delete val="1"/>
        <c:axPos val="l"/>
        <c:numFmt formatCode="General" sourceLinked="1"/>
        <c:majorTickMark val="none"/>
        <c:minorTickMark val="none"/>
        <c:tickLblPos val="nextTo"/>
        <c:crossAx val="1971052272"/>
        <c:crosses val="autoZero"/>
        <c:crossBetween val="between"/>
      </c:valAx>
      <c:spPr>
        <a:solidFill>
          <a:schemeClr val="bg1"/>
        </a:solidFill>
        <a:ln>
          <a:solidFill>
            <a:schemeClr val="bg1"/>
          </a:solid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Imports</a:t>
            </a:r>
          </a:p>
        </c:rich>
      </c:tx>
      <c:overlay val="1"/>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1945018490771562"/>
          <c:y val="0.21296702699214043"/>
          <c:w val="0.42201958636099157"/>
          <c:h val="0.52711323118542996"/>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33A03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60F2-4F7F-9212-E64C4A574710}"/>
              </c:ext>
            </c:extLst>
          </c:dPt>
          <c:dPt>
            <c:idx val="1"/>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60F2-4F7F-9212-E64C4A574710}"/>
              </c:ext>
            </c:extLst>
          </c:dPt>
          <c:dPt>
            <c:idx val="2"/>
            <c:bubble3D val="0"/>
            <c:spPr>
              <a:solidFill>
                <a:srgbClr val="C05F0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60F2-4F7F-9212-E64C4A574710}"/>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'Fig5'!$D$47:$D$49</c:f>
              <c:strCache>
                <c:ptCount val="3"/>
                <c:pt idx="0">
                  <c:v>Finished products</c:v>
                </c:pt>
                <c:pt idx="1">
                  <c:v>Semi-finished products</c:v>
                </c:pt>
                <c:pt idx="2">
                  <c:v>Raw products</c:v>
                </c:pt>
              </c:strCache>
            </c:strRef>
          </c:cat>
          <c:val>
            <c:numRef>
              <c:f>'Fig5'!$E$47:$E$49</c:f>
              <c:numCache>
                <c:formatCode>0.0</c:formatCode>
                <c:ptCount val="3"/>
                <c:pt idx="0">
                  <c:v>0.93919576010108952</c:v>
                </c:pt>
                <c:pt idx="1">
                  <c:v>0.39948632890394409</c:v>
                </c:pt>
                <c:pt idx="2">
                  <c:v>1.9847243255392182</c:v>
                </c:pt>
              </c:numCache>
            </c:numRef>
          </c:val>
          <c:extLst>
            <c:ext xmlns:c16="http://schemas.microsoft.com/office/drawing/2014/chart" uri="{C3380CC4-5D6E-409C-BE32-E72D297353CC}">
              <c16:uniqueId val="{00000000-60F2-4F7F-9212-E64C4A574710}"/>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Exports</a:t>
            </a:r>
          </a:p>
        </c:rich>
      </c:tx>
      <c:overlay val="1"/>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0939672562370357"/>
          <c:y val="0.21296702699214043"/>
          <c:w val="0.40268601081481453"/>
          <c:h val="0.52711323118542996"/>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33A03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5770-4FF2-B2F8-C437E36DCBDF}"/>
              </c:ext>
            </c:extLst>
          </c:dPt>
          <c:dPt>
            <c:idx val="1"/>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5770-4FF2-B2F8-C437E36DCBDF}"/>
              </c:ext>
            </c:extLst>
          </c:dPt>
          <c:dPt>
            <c:idx val="2"/>
            <c:bubble3D val="0"/>
            <c:spPr>
              <a:solidFill>
                <a:srgbClr val="C05F0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5770-4FF2-B2F8-C437E36DCBDF}"/>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'Fig5'!$D$50:$D$52</c:f>
              <c:strCache>
                <c:ptCount val="3"/>
                <c:pt idx="0">
                  <c:v>Finished products</c:v>
                </c:pt>
                <c:pt idx="1">
                  <c:v>Semi-finished products</c:v>
                </c:pt>
                <c:pt idx="2">
                  <c:v>Raw products</c:v>
                </c:pt>
              </c:strCache>
            </c:strRef>
          </c:cat>
          <c:val>
            <c:numRef>
              <c:f>'Fig5'!$E$50:$E$52</c:f>
              <c:numCache>
                <c:formatCode>0.0</c:formatCode>
                <c:ptCount val="3"/>
                <c:pt idx="0">
                  <c:v>0.8564612344618876</c:v>
                </c:pt>
                <c:pt idx="1">
                  <c:v>0.34917632248747327</c:v>
                </c:pt>
                <c:pt idx="2">
                  <c:v>0.26179910757693914</c:v>
                </c:pt>
              </c:numCache>
            </c:numRef>
          </c:val>
          <c:extLst>
            <c:ext xmlns:c16="http://schemas.microsoft.com/office/drawing/2014/chart" uri="{C3380CC4-5D6E-409C-BE32-E72D297353CC}">
              <c16:uniqueId val="{00000000-5770-4FF2-B2F8-C437E36DCBDF}"/>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142496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125738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2795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180745</xdr:colOff>
      <xdr:row>7</xdr:row>
      <xdr:rowOff>87637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152857</xdr:rowOff>
    </xdr:from>
    <xdr:to>
      <xdr:col>16</xdr:col>
      <xdr:colOff>616857</xdr:colOff>
      <xdr:row>43</xdr:row>
      <xdr:rowOff>16479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0.91792</cdr:y>
    </cdr:from>
    <cdr:ext cx="7995000" cy="484876"/>
    <cdr:sp macro="" textlink="">
      <cdr:nvSpPr>
        <cdr:cNvPr id="7" name="FootonotesShape">
          <a:extLst xmlns:a="http://schemas.openxmlformats.org/drawingml/2006/main">
            <a:ext uri="{FF2B5EF4-FFF2-40B4-BE49-F238E27FC236}">
              <a16:creationId xmlns:a16="http://schemas.microsoft.com/office/drawing/2014/main" id="{6AABF9E6-864B-AD2C-DE5A-7538975D0B18}"/>
            </a:ext>
          </a:extLst>
        </cdr:cNvPr>
        <cdr:cNvSpPr txBox="1"/>
      </cdr:nvSpPr>
      <cdr:spPr>
        <a:xfrm xmlns:a="http://schemas.openxmlformats.org/drawingml/2006/main">
          <a:off x="0" y="5422555"/>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a:latin typeface="Arial" panose="020B0604020202020204" pitchFamily="34" charset="0"/>
            </a:rPr>
            <a:t>(¹) Note: monetary trade of goods in euro, chain linked volumes (2015)</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0.83936</cdr:x>
      <cdr:y>0.9288</cdr:y>
    </cdr:from>
    <cdr:ext cx="1530099" cy="420625"/>
    <cdr:pic>
      <cdr:nvPicPr>
        <cdr:cNvPr id="9" name="LogoShape">
          <a:extLst xmlns:a="http://schemas.openxmlformats.org/drawingml/2006/main">
            <a:ext uri="{FF2B5EF4-FFF2-40B4-BE49-F238E27FC236}">
              <a16:creationId xmlns:a16="http://schemas.microsoft.com/office/drawing/2014/main" id="{C3C89AEB-1B47-76DB-9E2A-66F04664689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6806"/>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56091</xdr:colOff>
      <xdr:row>3</xdr:row>
      <xdr:rowOff>31751</xdr:rowOff>
    </xdr:from>
    <xdr:to>
      <xdr:col>17</xdr:col>
      <xdr:colOff>256116</xdr:colOff>
      <xdr:row>39</xdr:row>
      <xdr:rowOff>65989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0.92387</cdr:y>
    </cdr:from>
    <cdr:ext cx="7995000" cy="446404"/>
    <cdr:sp macro="" textlink="">
      <cdr:nvSpPr>
        <cdr:cNvPr id="2" name="FootonotesShape">
          <a:extLst xmlns:a="http://schemas.openxmlformats.org/drawingml/2006/main">
            <a:ext uri="{FF2B5EF4-FFF2-40B4-BE49-F238E27FC236}">
              <a16:creationId xmlns:a16="http://schemas.microsoft.com/office/drawing/2014/main" id="{55C31854-E793-E36E-B640-D240334C8A85}"/>
            </a:ext>
          </a:extLst>
        </cdr:cNvPr>
        <cdr:cNvSpPr txBox="1"/>
      </cdr:nvSpPr>
      <cdr:spPr>
        <a:xfrm xmlns:a="http://schemas.openxmlformats.org/drawingml/2006/main">
          <a:off x="0" y="5417134"/>
          <a:ext cx="7995000" cy="44640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a:t>
          </a:r>
        </a:p>
        <a:p xmlns:a="http://schemas.openxmlformats.org/drawingml/2006/main">
          <a:r>
            <a:rPr lang="en-IE" sz="1200" i="1">
              <a:latin typeface="Arial" panose="020B0604020202020204" pitchFamily="34" charset="0"/>
            </a:rPr>
            <a:t>Note: </a:t>
          </a:r>
          <a:r>
            <a:rPr lang="en-IE" sz="1200">
              <a:latin typeface="Arial" panose="020B0604020202020204" pitchFamily="34" charset="0"/>
            </a:rPr>
            <a:t>Y axis does not start at 0</a:t>
          </a:r>
        </a:p>
      </cdr:txBody>
    </cdr:sp>
  </cdr:absSizeAnchor>
  <cdr:absSizeAnchor xmlns:cdr="http://schemas.openxmlformats.org/drawingml/2006/chartDrawing">
    <cdr:from>
      <cdr:x>0.83936</cdr:x>
      <cdr:y>0.92826</cdr:y>
    </cdr:from>
    <cdr:ext cx="1530099" cy="420625"/>
    <cdr:pic>
      <cdr:nvPicPr>
        <cdr:cNvPr id="5" name="LogoShape">
          <a:extLst xmlns:a="http://schemas.openxmlformats.org/drawingml/2006/main">
            <a:ext uri="{FF2B5EF4-FFF2-40B4-BE49-F238E27FC236}">
              <a16:creationId xmlns:a16="http://schemas.microsoft.com/office/drawing/2014/main" id="{BCD729AD-C38F-EA4E-5E0F-FC1310D3985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42913"/>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2</xdr:col>
      <xdr:colOff>6349</xdr:colOff>
      <xdr:row>2</xdr:row>
      <xdr:rowOff>9527</xdr:rowOff>
    </xdr:from>
    <xdr:to>
      <xdr:col>12</xdr:col>
      <xdr:colOff>787399</xdr:colOff>
      <xdr:row>21</xdr:row>
      <xdr:rowOff>124052</xdr:rowOff>
    </xdr:to>
    <xdr:graphicFrame macro="">
      <xdr:nvGraphicFramePr>
        <xdr:cNvPr id="2128" name="Chart 1">
          <a:extLst>
            <a:ext uri="{FF2B5EF4-FFF2-40B4-BE49-F238E27FC236}">
              <a16:creationId xmlns:a16="http://schemas.microsoft.com/office/drawing/2014/main" id="{00000000-0008-0000-0400-00005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0.91414</cdr:y>
    </cdr:from>
    <cdr:ext cx="7995000" cy="269369"/>
    <cdr:sp macro="" textlink="">
      <cdr:nvSpPr>
        <cdr:cNvPr id="2" name="FootonotesShape">
          <a:extLst xmlns:a="http://schemas.openxmlformats.org/drawingml/2006/main">
            <a:ext uri="{FF2B5EF4-FFF2-40B4-BE49-F238E27FC236}">
              <a16:creationId xmlns:a16="http://schemas.microsoft.com/office/drawing/2014/main" id="{D3DC22FF-1BE3-8EF7-9A71-E274F6E5467D}"/>
            </a:ext>
          </a:extLst>
        </cdr:cNvPr>
        <cdr:cNvSpPr txBox="1"/>
      </cdr:nvSpPr>
      <cdr:spPr>
        <a:xfrm xmlns:a="http://schemas.openxmlformats.org/drawingml/2006/main">
          <a:off x="0" y="28677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 demo_gind)</a:t>
          </a:r>
        </a:p>
      </cdr:txBody>
    </cdr:sp>
  </cdr:absSizeAnchor>
  <cdr:absSizeAnchor xmlns:cdr="http://schemas.openxmlformats.org/drawingml/2006/chartDrawing">
    <cdr:from>
      <cdr:x>0.83936</cdr:x>
      <cdr:y>0.86592</cdr:y>
    </cdr:from>
    <cdr:ext cx="1530099" cy="420625"/>
    <cdr:pic>
      <cdr:nvPicPr>
        <cdr:cNvPr id="4" name="LogoShape">
          <a:extLst xmlns:a="http://schemas.openxmlformats.org/drawingml/2006/main">
            <a:ext uri="{FF2B5EF4-FFF2-40B4-BE49-F238E27FC236}">
              <a16:creationId xmlns:a16="http://schemas.microsoft.com/office/drawing/2014/main" id="{932A4886-6B7F-531C-8DBB-814752FB3D4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2716500"/>
          <a:ext cx="1530099" cy="42062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2</xdr:col>
      <xdr:colOff>102660</xdr:colOff>
      <xdr:row>4</xdr:row>
      <xdr:rowOff>114300</xdr:rowOff>
    </xdr:from>
    <xdr:to>
      <xdr:col>11</xdr:col>
      <xdr:colOff>159810</xdr:colOff>
      <xdr:row>39</xdr:row>
      <xdr:rowOff>44314</xdr:rowOff>
    </xdr:to>
    <xdr:graphicFrame macro="">
      <xdr:nvGraphicFramePr>
        <xdr:cNvPr id="3155" name="Chart 3">
          <a:extLst>
            <a:ext uri="{FF2B5EF4-FFF2-40B4-BE49-F238E27FC236}">
              <a16:creationId xmlns:a16="http://schemas.microsoft.com/office/drawing/2014/main" id="{00000000-0008-0000-0500-00005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0.00616</cdr:x>
      <cdr:y>0.9365</cdr:y>
    </cdr:from>
    <cdr:ext cx="8002645" cy="269369"/>
    <cdr:sp macro="" textlink="">
      <cdr:nvSpPr>
        <cdr:cNvPr id="10" name="FootonotesShape"/>
        <cdr:cNvSpPr txBox="1"/>
      </cdr:nvSpPr>
      <cdr:spPr>
        <a:xfrm xmlns:a="http://schemas.openxmlformats.org/drawingml/2006/main">
          <a:off x="58757" y="5137865"/>
          <a:ext cx="8002645" cy="269369"/>
        </a:xfrm>
        <a:prstGeom xmlns:a="http://schemas.openxmlformats.org/drawingml/2006/main" prst="rect">
          <a:avLst/>
        </a:prstGeom>
        <a:noFill xmlns:a="http://schemas.openxmlformats.org/drawingml/2006/main"/>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demo_gind)</a:t>
          </a:r>
        </a:p>
      </cdr:txBody>
    </cdr:sp>
  </cdr:absSizeAnchor>
  <cdr:absSizeAnchor xmlns:cdr="http://schemas.openxmlformats.org/drawingml/2006/chartDrawing">
    <cdr:from>
      <cdr:x>0.83933</cdr:x>
      <cdr:y>0.91711</cdr:y>
    </cdr:from>
    <cdr:ext cx="1530358" cy="417915"/>
    <cdr:pic>
      <cdr:nvPicPr>
        <cdr:cNvPr id="11" name="LogoShape">
          <a:extLst xmlns:a="http://schemas.openxmlformats.org/drawingml/2006/main">
            <a:ext uri="{FF2B5EF4-FFF2-40B4-BE49-F238E27FC236}">
              <a16:creationId xmlns:a16="http://schemas.microsoft.com/office/drawing/2014/main" id="{B70D5CE7-E934-45FD-79BD-650DDD5A0CE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23849"/>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0</xdr:col>
      <xdr:colOff>92074</xdr:colOff>
      <xdr:row>1</xdr:row>
      <xdr:rowOff>80436</xdr:rowOff>
    </xdr:from>
    <xdr:to>
      <xdr:col>16</xdr:col>
      <xdr:colOff>115372</xdr:colOff>
      <xdr:row>40</xdr:row>
      <xdr:rowOff>116586</xdr:rowOff>
    </xdr:to>
    <xdr:graphicFrame macro="">
      <xdr:nvGraphicFramePr>
        <xdr:cNvPr id="6" name="Chart 5">
          <a:extLst>
            <a:ext uri="{FF2B5EF4-FFF2-40B4-BE49-F238E27FC236}">
              <a16:creationId xmlns:a16="http://schemas.microsoft.com/office/drawing/2014/main" id="{C3C2EAE9-04B7-721F-9CF6-6FE270146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78370</xdr:colOff>
      <xdr:row>6</xdr:row>
      <xdr:rowOff>37635</xdr:rowOff>
    </xdr:from>
    <xdr:to>
      <xdr:col>7</xdr:col>
      <xdr:colOff>533248</xdr:colOff>
      <xdr:row>40</xdr:row>
      <xdr:rowOff>39244</xdr:rowOff>
    </xdr:to>
    <xdr:graphicFrame macro="">
      <xdr:nvGraphicFramePr>
        <xdr:cNvPr id="7" name="Chart 6">
          <a:extLst>
            <a:ext uri="{FF2B5EF4-FFF2-40B4-BE49-F238E27FC236}">
              <a16:creationId xmlns:a16="http://schemas.microsoft.com/office/drawing/2014/main" id="{E55C4041-5316-6970-5F16-ED78A005CB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300205</xdr:colOff>
      <xdr:row>6</xdr:row>
      <xdr:rowOff>90059</xdr:rowOff>
    </xdr:from>
    <xdr:to>
      <xdr:col>16</xdr:col>
      <xdr:colOff>283117</xdr:colOff>
      <xdr:row>40</xdr:row>
      <xdr:rowOff>105428</xdr:rowOff>
    </xdr:to>
    <xdr:graphicFrame macro="">
      <xdr:nvGraphicFramePr>
        <xdr:cNvPr id="8" name="Chart 7">
          <a:extLst>
            <a:ext uri="{FF2B5EF4-FFF2-40B4-BE49-F238E27FC236}">
              <a16:creationId xmlns:a16="http://schemas.microsoft.com/office/drawing/2014/main" id="{9A66B038-919D-643E-0C2F-71D09901372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0.83936</cdr:x>
      <cdr:y>0.92796</cdr:y>
    </cdr:from>
    <cdr:ext cx="1530099" cy="420623"/>
    <cdr:pic>
      <cdr:nvPicPr>
        <cdr:cNvPr id="10" name="LogoShape">
          <a:extLst xmlns:a="http://schemas.openxmlformats.org/drawingml/2006/main">
            <a:ext uri="{FF2B5EF4-FFF2-40B4-BE49-F238E27FC236}">
              <a16:creationId xmlns:a16="http://schemas.microsoft.com/office/drawing/2014/main" id="{74C8299A-4FFD-2FA5-8E24-B3D8076C05F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937"/>
          <a:ext cx="1530099" cy="420623"/>
        </a:xfrm>
        <a:prstGeom xmlns:a="http://schemas.openxmlformats.org/drawingml/2006/main" prst="rect">
          <a:avLst/>
        </a:prstGeom>
      </cdr:spPr>
    </cdr:pic>
  </cdr:absSizeAnchor>
</c:userShapes>
</file>

<file path=xl/drawings/drawing12.xml><?xml version="1.0" encoding="utf-8"?>
<c:userShapes xmlns:c="http://schemas.openxmlformats.org/drawingml/2006/chart">
  <cdr:absSizeAnchor xmlns:cdr="http://schemas.openxmlformats.org/drawingml/2006/chartDrawing">
    <cdr:from>
      <cdr:x>0</cdr:x>
      <cdr:y>0.95023</cdr:y>
    </cdr:from>
    <cdr:ext cx="3899856" cy="239809"/>
    <cdr:sp macro="" textlink="">
      <cdr:nvSpPr>
        <cdr:cNvPr id="11" name="FootonotesShape">
          <a:extLst xmlns:a="http://schemas.openxmlformats.org/drawingml/2006/main">
            <a:ext uri="{FF2B5EF4-FFF2-40B4-BE49-F238E27FC236}">
              <a16:creationId xmlns:a16="http://schemas.microsoft.com/office/drawing/2014/main" id="{6DC222B8-795E-9A8D-AA7E-1657A6B20A41}"/>
            </a:ext>
          </a:extLst>
        </cdr:cNvPr>
        <cdr:cNvSpPr txBox="1"/>
      </cdr:nvSpPr>
      <cdr:spPr>
        <a:xfrm xmlns:a="http://schemas.openxmlformats.org/drawingml/2006/main">
          <a:off x="0" y="4578890"/>
          <a:ext cx="3899856"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000" i="1">
              <a:latin typeface="Arial" panose="020B0604020202020204" pitchFamily="34" charset="0"/>
            </a:rPr>
            <a:t>Source:</a:t>
          </a:r>
          <a:r>
            <a:rPr lang="en-IE" sz="1000">
              <a:latin typeface="Arial" panose="020B0604020202020204" pitchFamily="34" charset="0"/>
            </a:rPr>
            <a:t> Eurostat (online data codes: env_ac_mfa, demo_gind)</a:t>
          </a:r>
        </a:p>
      </cdr:txBody>
    </cdr:sp>
  </cdr:absSizeAnchor>
</c:userShapes>
</file>

<file path=xl/drawings/drawing13.xml><?xml version="1.0" encoding="utf-8"?>
<c:userShapes xmlns:c="http://schemas.openxmlformats.org/drawingml/2006/chart">
  <cdr:absSizeAnchor xmlns:cdr="http://schemas.openxmlformats.org/drawingml/2006/chartDrawing">
    <cdr:from>
      <cdr:x>0</cdr:x>
      <cdr:y>0.95023</cdr:y>
    </cdr:from>
    <cdr:ext cx="4161364" cy="239809"/>
    <cdr:sp macro="" textlink="">
      <cdr:nvSpPr>
        <cdr:cNvPr id="8" name="FootonotesShape">
          <a:extLst xmlns:a="http://schemas.openxmlformats.org/drawingml/2006/main">
            <a:ext uri="{FF2B5EF4-FFF2-40B4-BE49-F238E27FC236}">
              <a16:creationId xmlns:a16="http://schemas.microsoft.com/office/drawing/2014/main" id="{0466572D-AF31-FFE9-838E-9051160B1D71}"/>
            </a:ext>
          </a:extLst>
        </cdr:cNvPr>
        <cdr:cNvSpPr txBox="1"/>
      </cdr:nvSpPr>
      <cdr:spPr>
        <a:xfrm xmlns:a="http://schemas.openxmlformats.org/drawingml/2006/main">
          <a:off x="0" y="4578890"/>
          <a:ext cx="4161364"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endParaRPr lang="en-IE" sz="1000">
            <a:latin typeface="Arial" panose="020B0604020202020204" pitchFamily="34" charset="0"/>
          </a:endParaRPr>
        </a:p>
      </cdr:txBody>
    </cdr:sp>
  </cdr:absSizeAnchor>
  <cdr:absSizeAnchor xmlns:cdr="http://schemas.openxmlformats.org/drawingml/2006/chartDrawing">
    <cdr:from>
      <cdr:x>0.66777</cdr:x>
      <cdr:y>0.91271</cdr:y>
    </cdr:from>
    <cdr:ext cx="1530099" cy="420625"/>
    <cdr:pic>
      <cdr:nvPicPr>
        <cdr:cNvPr id="10" name="LogoShape">
          <a:extLst xmlns:a="http://schemas.openxmlformats.org/drawingml/2006/main">
            <a:ext uri="{FF2B5EF4-FFF2-40B4-BE49-F238E27FC236}">
              <a16:creationId xmlns:a16="http://schemas.microsoft.com/office/drawing/2014/main" id="{8E01BA93-258E-0865-78D7-27658378B0E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4212065" y="4398074"/>
          <a:ext cx="1530099" cy="42062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EnvironmentalAccounts\EA02.01%20EW-MFA\Statistics%20Explained\2024\MFA\Material_flow_accounts_and_resource_productivity_Jul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Fig1"/>
      <sheetName val="Fig2"/>
      <sheetName val="Fig3"/>
      <sheetName val="Fig4"/>
      <sheetName val="Fig5"/>
      <sheetName val="Fig6"/>
      <sheetName val="Data_mfa"/>
      <sheetName val="Data_gdp"/>
      <sheetName val="Data_rp"/>
      <sheetName val="Data_mfa_dmc"/>
      <sheetName val="Data_global_mfa"/>
      <sheetName val="API_SP POP TOTL_DS2_en_csv_v2_7"/>
      <sheetName val="Data_World_Bank_population"/>
      <sheetName val="env_ac_mfa"/>
      <sheetName val="nama_10_gdp"/>
      <sheetName val="env_ac_rp"/>
      <sheetName val="env_ac_mfa_dmc"/>
      <sheetName val="global_mfa"/>
    </sheetNames>
    <sheetDataSet>
      <sheetData sheetId="0">
        <row r="12">
          <cell r="E12" t="str">
            <v>Material flow accounts and resource productivity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so.eurostat.ec.europa.eu/nui/show.do?dataset=env_ac_mid&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Z42"/>
  <sheetViews>
    <sheetView showGridLines="0" tabSelected="1" zoomScale="80" zoomScaleNormal="80" workbookViewId="0"/>
  </sheetViews>
  <sheetFormatPr defaultColWidth="0" defaultRowHeight="0" customHeight="1" zeroHeight="1" x14ac:dyDescent="0.25"/>
  <cols>
    <col min="1" max="1" width="2.26953125" style="4" customWidth="1"/>
    <col min="2" max="2" width="6.26953125" style="4" customWidth="1"/>
    <col min="3" max="9" width="7.26953125" style="4" customWidth="1"/>
    <col min="10" max="12" width="6.26953125" style="4" customWidth="1"/>
    <col min="13" max="13" width="1.453125" style="4" customWidth="1"/>
    <col min="14" max="14" width="7.26953125" style="4" customWidth="1"/>
    <col min="15" max="18" width="8.7265625" style="4" customWidth="1"/>
    <col min="19" max="25" width="6.26953125" style="4" customWidth="1"/>
    <col min="26" max="26" width="2.26953125" style="12" customWidth="1"/>
    <col min="27" max="16384" width="9.1796875" style="4" hidden="1"/>
  </cols>
  <sheetData>
    <row r="1" spans="1:26" ht="12" customHeight="1" x14ac:dyDescent="0.25">
      <c r="A1" s="3"/>
      <c r="B1" s="3"/>
      <c r="C1" s="3"/>
      <c r="D1" s="3"/>
      <c r="E1" s="3"/>
      <c r="F1" s="3"/>
      <c r="G1" s="3"/>
      <c r="H1" s="3"/>
      <c r="I1" s="3"/>
      <c r="J1" s="3"/>
      <c r="K1" s="3"/>
      <c r="L1" s="3"/>
      <c r="M1" s="3"/>
      <c r="N1" s="3"/>
      <c r="O1" s="3"/>
      <c r="P1" s="3"/>
      <c r="Q1" s="3"/>
      <c r="R1" s="3"/>
      <c r="S1" s="3"/>
      <c r="T1" s="3"/>
      <c r="U1" s="3"/>
      <c r="V1" s="3"/>
      <c r="W1" s="3"/>
      <c r="X1" s="3"/>
      <c r="Y1" s="3"/>
      <c r="Z1" s="3"/>
    </row>
    <row r="2" spans="1:26" ht="10" customHeight="1" x14ac:dyDescent="0.3">
      <c r="A2" s="3"/>
      <c r="B2" s="5"/>
      <c r="C2" s="6"/>
      <c r="D2" s="6"/>
      <c r="E2" s="6"/>
      <c r="F2" s="6"/>
      <c r="G2" s="6"/>
      <c r="H2" s="6"/>
      <c r="I2" s="6"/>
      <c r="J2" s="6"/>
      <c r="K2" s="6"/>
      <c r="L2" s="6"/>
      <c r="M2" s="6"/>
      <c r="N2" s="6"/>
      <c r="O2" s="6"/>
      <c r="P2" s="6"/>
      <c r="Q2" s="6"/>
      <c r="R2" s="6"/>
      <c r="S2" s="6"/>
      <c r="T2" s="6"/>
      <c r="U2" s="6"/>
      <c r="V2" s="6"/>
      <c r="W2" s="6"/>
      <c r="X2" s="6"/>
      <c r="Y2" s="6"/>
      <c r="Z2" s="3"/>
    </row>
    <row r="3" spans="1:26" ht="12.5" x14ac:dyDescent="0.25">
      <c r="A3" s="3"/>
      <c r="B3" s="6"/>
      <c r="C3" s="6"/>
      <c r="D3" s="6"/>
      <c r="E3" s="6"/>
      <c r="F3" s="6"/>
      <c r="G3" s="6"/>
      <c r="H3" s="6"/>
      <c r="I3" s="6"/>
      <c r="J3" s="6"/>
      <c r="K3" s="6"/>
      <c r="L3" s="6"/>
      <c r="M3" s="6"/>
      <c r="N3" s="6"/>
      <c r="O3" s="6"/>
      <c r="P3" s="6"/>
      <c r="Q3" s="6"/>
      <c r="R3" s="6"/>
      <c r="S3" s="6"/>
      <c r="T3" s="6"/>
      <c r="U3" s="6"/>
      <c r="V3" s="6"/>
      <c r="W3" s="6"/>
      <c r="X3" s="6"/>
      <c r="Y3" s="6"/>
      <c r="Z3" s="3"/>
    </row>
    <row r="4" spans="1:26" ht="12.5" x14ac:dyDescent="0.25">
      <c r="A4" s="3"/>
      <c r="B4" s="6"/>
      <c r="C4" s="6"/>
      <c r="D4" s="6"/>
      <c r="E4" s="6"/>
      <c r="F4" s="6"/>
      <c r="G4" s="6"/>
      <c r="H4" s="6"/>
      <c r="I4" s="6"/>
      <c r="J4" s="6"/>
      <c r="K4" s="6"/>
      <c r="L4" s="6"/>
      <c r="M4" s="6"/>
      <c r="N4" s="6"/>
      <c r="O4" s="6"/>
      <c r="P4" s="6"/>
      <c r="Q4" s="6"/>
      <c r="R4" s="6"/>
      <c r="S4" s="6"/>
      <c r="T4" s="6"/>
      <c r="U4" s="6"/>
      <c r="V4" s="6"/>
      <c r="W4" s="6"/>
      <c r="X4" s="6"/>
      <c r="Y4" s="6"/>
      <c r="Z4" s="3"/>
    </row>
    <row r="5" spans="1:26" ht="13" x14ac:dyDescent="0.25">
      <c r="A5" s="3"/>
      <c r="B5" s="7" t="s">
        <v>52</v>
      </c>
      <c r="C5" s="8"/>
      <c r="D5" s="6"/>
      <c r="E5" s="6"/>
      <c r="F5" s="6"/>
      <c r="G5" s="6"/>
      <c r="H5" s="6"/>
      <c r="I5" s="6"/>
      <c r="J5" s="6"/>
      <c r="K5" s="6"/>
      <c r="L5" s="6"/>
      <c r="M5" s="6"/>
      <c r="N5" s="6"/>
      <c r="O5" s="6"/>
      <c r="P5" s="6"/>
      <c r="Q5" s="6"/>
      <c r="R5" s="6"/>
      <c r="S5" s="6"/>
      <c r="T5" s="6"/>
      <c r="U5" s="6"/>
      <c r="V5" s="6"/>
      <c r="W5" s="6"/>
      <c r="X5" s="6"/>
      <c r="Y5" s="6"/>
      <c r="Z5" s="3"/>
    </row>
    <row r="6" spans="1:26" ht="13" x14ac:dyDescent="0.3">
      <c r="A6" s="3"/>
      <c r="B6" s="9" t="s">
        <v>53</v>
      </c>
      <c r="C6" s="6"/>
      <c r="D6" s="6"/>
      <c r="E6" s="6"/>
      <c r="F6" s="6"/>
      <c r="G6" s="6"/>
      <c r="H6" s="6"/>
      <c r="I6" s="6"/>
      <c r="J6" s="6"/>
      <c r="K6" s="6"/>
      <c r="L6" s="6"/>
      <c r="M6" s="6"/>
      <c r="N6" s="6"/>
      <c r="O6" s="6"/>
      <c r="P6" s="6"/>
      <c r="Q6" s="6"/>
      <c r="R6" s="6"/>
      <c r="S6" s="6"/>
      <c r="T6" s="6"/>
      <c r="U6" s="6"/>
      <c r="V6" s="6"/>
      <c r="W6" s="6"/>
      <c r="X6" s="6"/>
      <c r="Y6" s="6"/>
      <c r="Z6" s="3"/>
    </row>
    <row r="7" spans="1:26" ht="13" x14ac:dyDescent="0.3">
      <c r="A7" s="3"/>
      <c r="B7" s="9" t="s">
        <v>54</v>
      </c>
      <c r="C7" s="6"/>
      <c r="D7" s="6"/>
      <c r="E7" s="6"/>
      <c r="F7" s="6"/>
      <c r="G7" s="6"/>
      <c r="H7" s="6"/>
      <c r="I7" s="6"/>
      <c r="J7" s="6"/>
      <c r="K7" s="6"/>
      <c r="L7" s="6"/>
      <c r="M7" s="6"/>
      <c r="N7" s="6"/>
      <c r="O7" s="6"/>
      <c r="P7" s="6"/>
      <c r="Q7" s="6"/>
      <c r="R7" s="6"/>
      <c r="S7" s="6"/>
      <c r="T7" s="6"/>
      <c r="U7" s="6"/>
      <c r="V7" s="6"/>
      <c r="W7" s="6"/>
      <c r="X7" s="6"/>
      <c r="Y7" s="6"/>
      <c r="Z7" s="3"/>
    </row>
    <row r="8" spans="1:26" ht="13" x14ac:dyDescent="0.3">
      <c r="A8" s="3"/>
      <c r="B8" s="9" t="s">
        <v>55</v>
      </c>
      <c r="C8" s="6"/>
      <c r="D8" s="6"/>
      <c r="E8" s="6"/>
      <c r="F8" s="6"/>
      <c r="G8" s="6"/>
      <c r="H8" s="6"/>
      <c r="I8" s="6"/>
      <c r="J8" s="6"/>
      <c r="K8" s="6"/>
      <c r="L8" s="6"/>
      <c r="M8" s="6"/>
      <c r="N8" s="6"/>
      <c r="O8" s="6"/>
      <c r="P8" s="6"/>
      <c r="Q8" s="6"/>
      <c r="R8" s="6"/>
      <c r="S8" s="6"/>
      <c r="T8" s="6"/>
      <c r="U8" s="6"/>
      <c r="V8" s="6"/>
      <c r="W8" s="6"/>
      <c r="X8" s="6"/>
      <c r="Y8" s="6"/>
      <c r="Z8" s="10"/>
    </row>
    <row r="9" spans="1:26" ht="10" customHeight="1" x14ac:dyDescent="0.3">
      <c r="A9" s="3"/>
      <c r="B9" s="9"/>
      <c r="C9" s="6"/>
      <c r="D9" s="6"/>
      <c r="E9" s="11"/>
      <c r="F9" s="6"/>
      <c r="G9" s="6"/>
      <c r="H9" s="6"/>
      <c r="I9" s="6"/>
      <c r="J9" s="6"/>
      <c r="K9" s="6"/>
      <c r="L9" s="6"/>
      <c r="M9" s="6"/>
      <c r="N9" s="6"/>
      <c r="O9" s="6"/>
      <c r="P9" s="6"/>
      <c r="Q9" s="6"/>
      <c r="R9" s="6"/>
      <c r="S9" s="6"/>
      <c r="T9" s="6"/>
      <c r="U9" s="6"/>
      <c r="V9" s="6"/>
      <c r="W9" s="6"/>
      <c r="X9" s="6"/>
      <c r="Y9" s="6"/>
      <c r="Z9" s="10"/>
    </row>
    <row r="10" spans="1:26" ht="6"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0" customHeight="1" x14ac:dyDescent="0.25">
      <c r="A11" s="3"/>
      <c r="B11" s="12"/>
      <c r="C11" s="12"/>
      <c r="D11" s="12"/>
      <c r="E11" s="12"/>
      <c r="F11" s="12"/>
      <c r="G11" s="12"/>
      <c r="H11" s="12"/>
      <c r="I11" s="12"/>
      <c r="J11" s="12"/>
      <c r="K11" s="12"/>
      <c r="L11" s="12"/>
      <c r="M11" s="12"/>
      <c r="N11" s="12"/>
      <c r="O11" s="12"/>
      <c r="P11" s="12"/>
      <c r="Q11" s="12"/>
      <c r="R11" s="12"/>
      <c r="S11" s="12"/>
      <c r="T11" s="12"/>
      <c r="U11" s="12"/>
      <c r="V11" s="12"/>
      <c r="W11" s="12"/>
      <c r="X11" s="12"/>
      <c r="Y11" s="12"/>
      <c r="Z11" s="3"/>
    </row>
    <row r="12" spans="1:26" ht="13" x14ac:dyDescent="0.3">
      <c r="A12" s="3"/>
      <c r="B12" s="13" t="s">
        <v>56</v>
      </c>
      <c r="E12" s="14" t="s">
        <v>17</v>
      </c>
      <c r="Z12" s="3"/>
    </row>
    <row r="13" spans="1:26" ht="12.5" x14ac:dyDescent="0.25">
      <c r="A13" s="3"/>
      <c r="Z13" s="3"/>
    </row>
    <row r="14" spans="1:26" ht="15" customHeight="1" x14ac:dyDescent="0.3">
      <c r="A14" s="3"/>
      <c r="B14" s="13" t="s">
        <v>57</v>
      </c>
      <c r="E14" s="152" t="str">
        <f>"This file accompanies the Statistics Explained article '"&amp;E12&amp;"' and contains the results of the EW-MFA 2025 data collection."</f>
        <v>This file accompanies the Statistics Explained article 'Physical imports and exports' and contains the results of the EW-MFA 2025 data collection.</v>
      </c>
      <c r="F14" s="152"/>
      <c r="G14" s="152"/>
      <c r="H14" s="152"/>
      <c r="I14" s="152"/>
      <c r="J14" s="152"/>
      <c r="K14" s="152"/>
      <c r="L14" s="152"/>
      <c r="M14" s="152"/>
      <c r="N14" s="152"/>
      <c r="O14" s="152"/>
      <c r="P14" s="152"/>
      <c r="Q14" s="152"/>
      <c r="R14" s="152"/>
      <c r="S14" s="152"/>
      <c r="T14" s="152"/>
      <c r="U14" s="152"/>
      <c r="V14" s="152"/>
      <c r="W14" s="152"/>
      <c r="X14" s="152"/>
      <c r="Y14" s="152"/>
      <c r="Z14" s="3"/>
    </row>
    <row r="15" spans="1:26" ht="12.5" x14ac:dyDescent="0.25">
      <c r="A15" s="3"/>
      <c r="Z15" s="3"/>
    </row>
    <row r="16" spans="1:26" ht="13" x14ac:dyDescent="0.3">
      <c r="A16" s="3"/>
      <c r="B16" s="13" t="s">
        <v>58</v>
      </c>
      <c r="E16" s="26" t="s">
        <v>97</v>
      </c>
      <c r="Z16" s="3"/>
    </row>
    <row r="17" spans="1:26" ht="13" x14ac:dyDescent="0.3">
      <c r="A17" s="3"/>
      <c r="D17" s="15"/>
      <c r="Z17" s="3"/>
    </row>
    <row r="18" spans="1:26" ht="6" customHeight="1" x14ac:dyDescent="0.25">
      <c r="A18" s="3"/>
      <c r="B18" s="17"/>
      <c r="C18" s="18"/>
      <c r="D18" s="3"/>
      <c r="E18" s="19"/>
      <c r="F18" s="19"/>
      <c r="G18" s="19"/>
      <c r="H18" s="19"/>
      <c r="I18" s="19"/>
      <c r="J18" s="19"/>
      <c r="K18" s="19"/>
      <c r="L18" s="19"/>
      <c r="M18" s="19"/>
      <c r="N18" s="19"/>
      <c r="O18" s="19"/>
      <c r="P18" s="19"/>
      <c r="Q18" s="19"/>
      <c r="R18" s="19"/>
      <c r="S18" s="19"/>
      <c r="T18" s="19"/>
      <c r="U18" s="19"/>
      <c r="V18" s="19"/>
      <c r="W18" s="19"/>
      <c r="X18" s="19"/>
      <c r="Y18" s="19"/>
      <c r="Z18" s="3"/>
    </row>
    <row r="19" spans="1:26" ht="10" customHeight="1" x14ac:dyDescent="0.25">
      <c r="A19" s="3"/>
      <c r="B19" s="20"/>
      <c r="C19" s="21"/>
      <c r="D19" s="12"/>
      <c r="E19" s="22"/>
      <c r="F19" s="22"/>
      <c r="G19" s="22"/>
      <c r="H19" s="22"/>
      <c r="I19" s="22"/>
      <c r="J19" s="22"/>
      <c r="K19" s="22"/>
      <c r="L19" s="22"/>
      <c r="M19" s="22"/>
      <c r="N19" s="22"/>
      <c r="O19" s="22"/>
      <c r="P19" s="22"/>
      <c r="Q19" s="22"/>
      <c r="R19" s="22"/>
      <c r="S19" s="22"/>
      <c r="T19" s="22"/>
      <c r="U19" s="22"/>
      <c r="V19" s="22"/>
      <c r="W19" s="22"/>
      <c r="X19" s="22"/>
      <c r="Y19" s="22"/>
      <c r="Z19" s="3"/>
    </row>
    <row r="20" spans="1:26" ht="36" customHeight="1" x14ac:dyDescent="0.25">
      <c r="A20" s="3"/>
      <c r="B20" s="23" t="s">
        <v>59</v>
      </c>
      <c r="E20" s="152" t="s">
        <v>60</v>
      </c>
      <c r="F20" s="152"/>
      <c r="G20" s="152"/>
      <c r="H20" s="152"/>
      <c r="I20" s="152"/>
      <c r="J20" s="152"/>
      <c r="K20" s="152"/>
      <c r="L20" s="152"/>
      <c r="M20" s="152"/>
      <c r="N20" s="152"/>
      <c r="O20" s="152"/>
      <c r="P20" s="152"/>
      <c r="Q20" s="152"/>
      <c r="R20" s="152"/>
      <c r="S20" s="152"/>
      <c r="T20" s="152"/>
      <c r="U20" s="152"/>
      <c r="V20" s="152"/>
      <c r="W20" s="152"/>
      <c r="X20" s="152"/>
      <c r="Y20" s="152"/>
      <c r="Z20" s="3"/>
    </row>
    <row r="21" spans="1:26" ht="12" customHeight="1" x14ac:dyDescent="0.25">
      <c r="A21" s="3"/>
      <c r="E21" s="153" t="s">
        <v>61</v>
      </c>
      <c r="F21" s="153"/>
      <c r="G21" s="153"/>
      <c r="H21" s="153"/>
      <c r="I21" s="153"/>
      <c r="J21" s="153"/>
      <c r="K21" s="153"/>
      <c r="L21" s="153"/>
      <c r="M21" s="153"/>
      <c r="N21" s="153"/>
      <c r="O21" s="153"/>
      <c r="P21" s="153"/>
      <c r="Q21" s="153"/>
      <c r="R21" s="153"/>
      <c r="S21" s="153"/>
      <c r="T21" s="153"/>
      <c r="U21" s="153"/>
      <c r="V21" s="153"/>
      <c r="W21" s="153"/>
      <c r="X21" s="153"/>
      <c r="Y21" s="153"/>
      <c r="Z21" s="3"/>
    </row>
    <row r="22" spans="1:26" ht="12" customHeight="1" x14ac:dyDescent="0.25">
      <c r="A22" s="3"/>
      <c r="E22" s="4" t="s">
        <v>62</v>
      </c>
      <c r="Z22" s="3"/>
    </row>
    <row r="23" spans="1:26" ht="12" customHeight="1" x14ac:dyDescent="0.25">
      <c r="A23" s="3"/>
      <c r="E23" s="4" t="s">
        <v>63</v>
      </c>
      <c r="K23" s="24"/>
      <c r="N23" s="16" t="s">
        <v>64</v>
      </c>
      <c r="Z23" s="3"/>
    </row>
    <row r="24" spans="1:26" ht="12" customHeight="1" x14ac:dyDescent="0.25">
      <c r="A24" s="3"/>
      <c r="E24" s="4" t="s">
        <v>65</v>
      </c>
      <c r="N24" s="16" t="s">
        <v>66</v>
      </c>
      <c r="Z24" s="3"/>
    </row>
    <row r="25" spans="1:26" ht="48" customHeight="1" x14ac:dyDescent="0.25">
      <c r="A25" s="3"/>
      <c r="B25" s="23" t="s">
        <v>67</v>
      </c>
      <c r="E25" s="152" t="s">
        <v>68</v>
      </c>
      <c r="F25" s="152"/>
      <c r="G25" s="152"/>
      <c r="H25" s="152"/>
      <c r="I25" s="152"/>
      <c r="J25" s="152"/>
      <c r="K25" s="152"/>
      <c r="L25" s="152"/>
      <c r="M25" s="152"/>
      <c r="N25" s="152"/>
      <c r="O25" s="152"/>
      <c r="P25" s="152"/>
      <c r="Q25" s="152"/>
      <c r="R25" s="152"/>
      <c r="S25" s="152"/>
      <c r="T25" s="152"/>
      <c r="U25" s="152"/>
      <c r="V25" s="152"/>
      <c r="W25" s="152"/>
      <c r="X25" s="152"/>
      <c r="Y25" s="152"/>
      <c r="Z25" s="3"/>
    </row>
    <row r="26" spans="1:26" ht="10" customHeight="1" x14ac:dyDescent="0.25">
      <c r="A26" s="3"/>
      <c r="B26" s="25"/>
      <c r="E26" s="26"/>
      <c r="Z26" s="3"/>
    </row>
    <row r="27" spans="1:26" ht="12"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5" hidden="1" x14ac:dyDescent="0.25"/>
    <row r="29" spans="1:26" ht="12.5" hidden="1" x14ac:dyDescent="0.25">
      <c r="Z29" s="4"/>
    </row>
    <row r="30" spans="1:26" ht="12.5" hidden="1" x14ac:dyDescent="0.25">
      <c r="Z30" s="4"/>
    </row>
    <row r="31" spans="1:26" ht="12.5" hidden="1" x14ac:dyDescent="0.25">
      <c r="Z31" s="4"/>
    </row>
    <row r="32" spans="1:26" ht="12.5" hidden="1" x14ac:dyDescent="0.25">
      <c r="Z32" s="4"/>
    </row>
    <row r="33" spans="26:26" ht="15" hidden="1" customHeight="1" x14ac:dyDescent="0.25">
      <c r="Z33" s="4"/>
    </row>
    <row r="34" spans="26:26" ht="15" hidden="1" customHeight="1" x14ac:dyDescent="0.25">
      <c r="Z34" s="4"/>
    </row>
    <row r="35" spans="26:26" ht="15" hidden="1" customHeight="1" x14ac:dyDescent="0.25">
      <c r="Z35" s="4"/>
    </row>
    <row r="36" spans="26:26" ht="15" hidden="1" customHeight="1" x14ac:dyDescent="0.25">
      <c r="Z36" s="4"/>
    </row>
    <row r="37" spans="26:26" ht="15" hidden="1" customHeight="1" x14ac:dyDescent="0.25">
      <c r="Z37" s="4"/>
    </row>
    <row r="38" spans="26:26" ht="15" hidden="1" customHeight="1" x14ac:dyDescent="0.25">
      <c r="Z38" s="4"/>
    </row>
    <row r="39" spans="26:26" ht="12.5" hidden="1" x14ac:dyDescent="0.25"/>
    <row r="40" spans="26:26" ht="12.5" hidden="1" x14ac:dyDescent="0.25"/>
    <row r="41" spans="26:26" ht="0" hidden="1" customHeight="1" x14ac:dyDescent="0.25"/>
    <row r="42" spans="26:26" ht="0" hidden="1" customHeight="1" x14ac:dyDescent="0.25"/>
  </sheetData>
  <mergeCells count="4">
    <mergeCell ref="E14:Y14"/>
    <mergeCell ref="E20:Y20"/>
    <mergeCell ref="E21:Y21"/>
    <mergeCell ref="E25:Y25"/>
  </mergeCells>
  <hyperlinks>
    <hyperlink ref="N23" r:id="rId1" xr:uid="{00000000-0004-0000-0000-000000000000}"/>
    <hyperlink ref="N24"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72"/>
  <sheetViews>
    <sheetView showGridLines="0" zoomScaleNormal="100" workbookViewId="0"/>
  </sheetViews>
  <sheetFormatPr defaultColWidth="0" defaultRowHeight="12.5" zeroHeight="1" x14ac:dyDescent="0.25"/>
  <cols>
    <col min="1" max="1" width="2.26953125" style="28" customWidth="1"/>
    <col min="2" max="2" width="22.7265625" style="28" customWidth="1"/>
    <col min="3" max="3" width="96" style="28" customWidth="1"/>
    <col min="4" max="4" width="2.26953125" style="28" customWidth="1"/>
    <col min="5" max="16384" width="9.1796875" style="28" hidden="1"/>
  </cols>
  <sheetData>
    <row r="1" spans="1:4" x14ac:dyDescent="0.25">
      <c r="A1" s="27"/>
      <c r="B1" s="27"/>
      <c r="C1" s="27"/>
      <c r="D1" s="27"/>
    </row>
    <row r="2" spans="1:4" ht="13" x14ac:dyDescent="0.3">
      <c r="A2" s="27"/>
      <c r="B2" s="29" t="str">
        <f>[1]Cover!E12</f>
        <v>Material flow accounts and resource productivity</v>
      </c>
      <c r="D2" s="27"/>
    </row>
    <row r="3" spans="1:4" x14ac:dyDescent="0.25">
      <c r="A3" s="27"/>
      <c r="D3" s="27"/>
    </row>
    <row r="4" spans="1:4" ht="13" x14ac:dyDescent="0.3">
      <c r="A4" s="27"/>
      <c r="B4" s="29" t="s">
        <v>69</v>
      </c>
      <c r="D4" s="27"/>
    </row>
    <row r="5" spans="1:4" x14ac:dyDescent="0.25">
      <c r="A5" s="27"/>
      <c r="B5" s="28" t="s">
        <v>70</v>
      </c>
      <c r="C5" s="28" t="str">
        <f ca="1">INDIRECT(CONCATENATE("'",B5,"'","!A$1"))</f>
        <v>Physical trade of goods by main material category and monetary trade of goods, EU, 2000-2024</v>
      </c>
      <c r="D5" s="27"/>
    </row>
    <row r="6" spans="1:4" x14ac:dyDescent="0.25">
      <c r="A6" s="27"/>
      <c r="B6" s="28" t="s">
        <v>71</v>
      </c>
      <c r="C6" s="28" t="str">
        <f ca="1">INDIRECT(CONCATENATE("'",B6,"'", "!A$1"))</f>
        <v>Development of physical imports, exports and trade balance, EU, 2000-2024</v>
      </c>
      <c r="D6" s="27"/>
    </row>
    <row r="7" spans="1:4" x14ac:dyDescent="0.25">
      <c r="A7" s="27"/>
      <c r="B7" s="28" t="s">
        <v>72</v>
      </c>
      <c r="C7" s="28" t="str">
        <f ca="1">INDIRECT(CONCATENATE("'",B7,"'", "!A$1"))</f>
        <v>Physical imports and exports by main material category, EU, 2024</v>
      </c>
      <c r="D7" s="27"/>
    </row>
    <row r="8" spans="1:4" x14ac:dyDescent="0.25">
      <c r="A8" s="27"/>
      <c r="B8" s="28" t="s">
        <v>73</v>
      </c>
      <c r="C8" s="28" t="str">
        <f ca="1">INDIRECT(CONCATENATE("'",B8,"'", "!A$1"))</f>
        <v>Physical trade balance (imports minus exports) by country, 2024</v>
      </c>
      <c r="D8" s="27"/>
    </row>
    <row r="9" spans="1:4" x14ac:dyDescent="0.25">
      <c r="A9" s="27"/>
      <c r="B9" s="28" t="s">
        <v>74</v>
      </c>
      <c r="C9" s="28" t="str">
        <f t="shared" ref="C9:C10" ca="1" si="0">INDIRECT(CONCATENATE("'",B9,"'", "!A$1"))</f>
        <v>Physical imports and exports by stage of manufacturing, EU, 2024</v>
      </c>
      <c r="D9" s="27"/>
    </row>
    <row r="10" spans="1:4" x14ac:dyDescent="0.25">
      <c r="A10" s="27"/>
      <c r="B10" s="28" t="s">
        <v>75</v>
      </c>
      <c r="C10" s="28" t="str">
        <f t="shared" ca="1" si="0"/>
        <v>Import dependency by main material category, EU, 2000-2024</v>
      </c>
      <c r="D10" s="27"/>
    </row>
    <row r="11" spans="1:4" x14ac:dyDescent="0.25">
      <c r="A11" s="27"/>
      <c r="D11" s="27"/>
    </row>
    <row r="12" spans="1:4" x14ac:dyDescent="0.25">
      <c r="A12" s="27"/>
      <c r="B12" s="27"/>
      <c r="C12" s="27"/>
      <c r="D12" s="27"/>
    </row>
    <row r="13" spans="1:4" x14ac:dyDescent="0.25"/>
    <row r="14" spans="1:4" ht="13" hidden="1" x14ac:dyDescent="0.3">
      <c r="B14" s="30"/>
    </row>
    <row r="15" spans="1:4" x14ac:dyDescent="0.25"/>
    <row r="16" spans="1:4"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tint="0.39997558519241921"/>
    <pageSetUpPr fitToPage="1"/>
  </sheetPr>
  <dimension ref="A1:AB67"/>
  <sheetViews>
    <sheetView showGridLines="0" zoomScale="80" zoomScaleNormal="80" workbookViewId="0"/>
  </sheetViews>
  <sheetFormatPr defaultColWidth="9.1796875" defaultRowHeight="12.5" x14ac:dyDescent="0.25"/>
  <cols>
    <col min="1" max="1" width="3.453125" style="2" customWidth="1"/>
    <col min="2" max="2" width="15.7265625" style="2" customWidth="1"/>
    <col min="3" max="3" width="24.1796875" style="2" customWidth="1"/>
    <col min="4" max="18" width="9.453125" style="2" customWidth="1"/>
    <col min="19" max="19" width="9.1796875" style="2" customWidth="1"/>
    <col min="20" max="22" width="9.453125" style="2" customWidth="1"/>
    <col min="23" max="23" width="12.1796875" style="2" bestFit="1" customWidth="1"/>
    <col min="24" max="24" width="10.26953125" style="2" customWidth="1"/>
    <col min="25" max="16384" width="9.1796875" style="2"/>
  </cols>
  <sheetData>
    <row r="1" spans="1:24" s="31" customFormat="1" ht="13" x14ac:dyDescent="0.3">
      <c r="A1" s="31" t="s">
        <v>96</v>
      </c>
      <c r="G1" s="32"/>
      <c r="I1" s="33"/>
      <c r="J1" s="33"/>
      <c r="K1" s="32"/>
      <c r="L1" s="32"/>
      <c r="M1" s="32"/>
    </row>
    <row r="4" spans="1:24" s="31" customFormat="1" x14ac:dyDescent="0.25">
      <c r="C4" s="34"/>
      <c r="D4" s="34"/>
      <c r="E4" s="34"/>
      <c r="G4" s="32"/>
      <c r="H4" s="32"/>
      <c r="I4" s="32"/>
      <c r="J4" s="32"/>
      <c r="K4" s="32"/>
      <c r="L4" s="32"/>
      <c r="M4" s="32"/>
      <c r="V4" s="34"/>
      <c r="X4" s="34"/>
    </row>
    <row r="5" spans="1:24" s="31" customFormat="1" x14ac:dyDescent="0.25">
      <c r="C5" s="34"/>
      <c r="D5" s="34"/>
      <c r="E5" s="34"/>
      <c r="G5" s="32"/>
      <c r="H5" s="32"/>
      <c r="I5" s="32"/>
      <c r="J5" s="32"/>
      <c r="K5" s="32"/>
      <c r="L5" s="32"/>
      <c r="M5" s="32"/>
      <c r="V5" s="34"/>
      <c r="X5" s="34"/>
    </row>
    <row r="6" spans="1:24" s="31" customFormat="1" x14ac:dyDescent="0.25">
      <c r="C6" s="34"/>
      <c r="D6" s="34"/>
      <c r="E6" s="34"/>
      <c r="G6" s="32"/>
      <c r="H6" s="32"/>
      <c r="I6" s="32"/>
      <c r="J6" s="32"/>
      <c r="K6" s="32"/>
      <c r="L6" s="32"/>
      <c r="M6" s="32"/>
    </row>
    <row r="8" spans="1:24" ht="13" x14ac:dyDescent="0.3">
      <c r="B8" s="35"/>
      <c r="E8" s="36"/>
    </row>
    <row r="9" spans="1:24" x14ac:dyDescent="0.25">
      <c r="B9" s="37"/>
    </row>
    <row r="30" spans="2:2" ht="13" x14ac:dyDescent="0.3">
      <c r="B30" s="38"/>
    </row>
    <row r="32" spans="2:2" ht="13" x14ac:dyDescent="0.3">
      <c r="B32" s="35"/>
    </row>
    <row r="42" spans="2:24" ht="13" x14ac:dyDescent="0.3">
      <c r="B42" s="35"/>
      <c r="E42" s="36"/>
    </row>
    <row r="43" spans="2:24" x14ac:dyDescent="0.25">
      <c r="B43" s="141"/>
    </row>
    <row r="44" spans="2:24" x14ac:dyDescent="0.25">
      <c r="E44" s="39"/>
    </row>
    <row r="45" spans="2:24" x14ac:dyDescent="0.25">
      <c r="E45" s="39"/>
    </row>
    <row r="46" spans="2:24" x14ac:dyDescent="0.25">
      <c r="E46" s="39"/>
    </row>
    <row r="47" spans="2:24" x14ac:dyDescent="0.25">
      <c r="E47" s="39"/>
    </row>
    <row r="48" spans="2:24" s="31" customFormat="1" ht="13" x14ac:dyDescent="0.3">
      <c r="C48" s="40" t="s">
        <v>96</v>
      </c>
      <c r="D48" s="40"/>
      <c r="E48" s="40"/>
      <c r="G48" s="32"/>
      <c r="I48" s="33"/>
      <c r="J48" s="33"/>
      <c r="K48" s="32"/>
      <c r="L48" s="32"/>
      <c r="M48" s="32"/>
      <c r="V48" s="41"/>
      <c r="W48" s="42"/>
      <c r="X48" s="41"/>
    </row>
    <row r="49" spans="2:28" s="31" customFormat="1" x14ac:dyDescent="0.25">
      <c r="C49" s="34" t="s">
        <v>51</v>
      </c>
      <c r="D49" s="34"/>
      <c r="E49" s="34"/>
      <c r="G49" s="32"/>
      <c r="H49" s="32"/>
      <c r="I49" s="32"/>
      <c r="J49" s="32"/>
      <c r="K49" s="32"/>
      <c r="L49" s="32"/>
      <c r="M49" s="32"/>
      <c r="V49" s="34"/>
      <c r="X49" s="34"/>
    </row>
    <row r="50" spans="2:28" s="31" customFormat="1" x14ac:dyDescent="0.25">
      <c r="C50" s="34"/>
      <c r="D50" s="34"/>
      <c r="E50" s="34"/>
      <c r="G50" s="32"/>
      <c r="H50" s="32"/>
      <c r="I50" s="32"/>
      <c r="J50" s="32"/>
      <c r="K50" s="32"/>
      <c r="L50" s="32"/>
      <c r="M50" s="32"/>
      <c r="V50" s="34"/>
      <c r="X50" s="34"/>
    </row>
    <row r="51" spans="2:28" ht="13" x14ac:dyDescent="0.3">
      <c r="B51" s="43"/>
      <c r="C51" s="43"/>
      <c r="D51" s="44">
        <v>2000</v>
      </c>
      <c r="E51" s="44">
        <v>2001</v>
      </c>
      <c r="F51" s="44">
        <v>2002</v>
      </c>
      <c r="G51" s="44">
        <v>2003</v>
      </c>
      <c r="H51" s="44">
        <v>2004</v>
      </c>
      <c r="I51" s="44">
        <v>2005</v>
      </c>
      <c r="J51" s="44">
        <v>2006</v>
      </c>
      <c r="K51" s="44">
        <v>2007</v>
      </c>
      <c r="L51" s="44">
        <v>2008</v>
      </c>
      <c r="M51" s="44">
        <v>2009</v>
      </c>
      <c r="N51" s="44">
        <v>2010</v>
      </c>
      <c r="O51" s="44">
        <v>2011</v>
      </c>
      <c r="P51" s="44">
        <v>2012</v>
      </c>
      <c r="Q51" s="44">
        <v>2013</v>
      </c>
      <c r="R51" s="44">
        <v>2014</v>
      </c>
      <c r="S51" s="44">
        <v>2015</v>
      </c>
      <c r="T51" s="44">
        <v>2016</v>
      </c>
      <c r="U51" s="44">
        <v>2017</v>
      </c>
      <c r="V51" s="44">
        <v>2018</v>
      </c>
      <c r="W51" s="44">
        <v>2019</v>
      </c>
      <c r="X51" s="44">
        <v>2020</v>
      </c>
      <c r="Y51" s="44">
        <v>2021</v>
      </c>
      <c r="Z51" s="44">
        <v>2022</v>
      </c>
      <c r="AA51" s="44">
        <v>2023</v>
      </c>
      <c r="AB51" s="44">
        <v>2024</v>
      </c>
    </row>
    <row r="52" spans="2:28" ht="13" x14ac:dyDescent="0.3">
      <c r="B52" s="45" t="s">
        <v>18</v>
      </c>
      <c r="C52" s="45" t="s">
        <v>3</v>
      </c>
      <c r="D52" s="46">
        <v>0.35819027399465425</v>
      </c>
      <c r="E52" s="46">
        <v>0.36752445677652418</v>
      </c>
      <c r="F52" s="46">
        <v>0.3883868645047277</v>
      </c>
      <c r="G52" s="46">
        <v>0.3860122096977508</v>
      </c>
      <c r="H52" s="46">
        <v>0.38989013695353503</v>
      </c>
      <c r="I52" s="46">
        <v>0.39281375467215762</v>
      </c>
      <c r="J52" s="46">
        <v>0.39506402583437689</v>
      </c>
      <c r="K52" s="46">
        <v>0.42424730553544626</v>
      </c>
      <c r="L52" s="46">
        <v>0.4125197722808997</v>
      </c>
      <c r="M52" s="46">
        <v>0.34613480957924431</v>
      </c>
      <c r="N52" s="46">
        <v>0.36471561646324197</v>
      </c>
      <c r="O52" s="46">
        <v>0.38247900047296174</v>
      </c>
      <c r="P52" s="46">
        <v>0.37787679438345778</v>
      </c>
      <c r="Q52" s="46">
        <v>0.38662306103672384</v>
      </c>
      <c r="R52" s="46">
        <v>0.41800690935247603</v>
      </c>
      <c r="S52" s="46">
        <v>0.41672608209865136</v>
      </c>
      <c r="T52" s="46">
        <v>0.42814837514136056</v>
      </c>
      <c r="U52" s="46">
        <v>0.43961658913725093</v>
      </c>
      <c r="V52" s="46">
        <v>0.46635028390711353</v>
      </c>
      <c r="W52" s="46">
        <v>0.47457572593916281</v>
      </c>
      <c r="X52" s="46">
        <v>0.44875779279291372</v>
      </c>
      <c r="Y52" s="46">
        <v>0.43837449627028169</v>
      </c>
      <c r="Z52" s="46">
        <v>0.46284301232312275</v>
      </c>
      <c r="AA52" s="46">
        <v>0.43031024333846662</v>
      </c>
      <c r="AB52" s="46">
        <v>0.43932919472125492</v>
      </c>
    </row>
    <row r="53" spans="2:28" ht="13" x14ac:dyDescent="0.3">
      <c r="B53" s="47"/>
      <c r="C53" s="47" t="s">
        <v>4</v>
      </c>
      <c r="D53" s="48">
        <v>0.55707018272672393</v>
      </c>
      <c r="E53" s="48">
        <v>0.52625412919210612</v>
      </c>
      <c r="F53" s="48">
        <v>0.5295861166239213</v>
      </c>
      <c r="G53" s="48">
        <v>0.56809135200531546</v>
      </c>
      <c r="H53" s="48">
        <v>0.6211286017640314</v>
      </c>
      <c r="I53" s="48">
        <v>0.64102107162996769</v>
      </c>
      <c r="J53" s="48">
        <v>0.65358380343933609</v>
      </c>
      <c r="K53" s="48">
        <v>0.66747560904138958</v>
      </c>
      <c r="L53" s="48">
        <v>0.64212438041235298</v>
      </c>
      <c r="M53" s="48">
        <v>0.38152385625160812</v>
      </c>
      <c r="N53" s="48">
        <v>0.51704242423791824</v>
      </c>
      <c r="O53" s="48">
        <v>0.54428213780889345</v>
      </c>
      <c r="P53" s="48">
        <v>0.48564729704805626</v>
      </c>
      <c r="Q53" s="48">
        <v>0.51231281085342661</v>
      </c>
      <c r="R53" s="48">
        <v>0.52860604858642035</v>
      </c>
      <c r="S53" s="48">
        <v>0.55466329584067908</v>
      </c>
      <c r="T53" s="48">
        <v>0.54087042607923053</v>
      </c>
      <c r="U53" s="48">
        <v>0.55270116971827865</v>
      </c>
      <c r="V53" s="48">
        <v>0.58234314856311853</v>
      </c>
      <c r="W53" s="48">
        <v>0.54638520475574925</v>
      </c>
      <c r="X53" s="48">
        <v>0.47409061786658002</v>
      </c>
      <c r="Y53" s="48">
        <v>0.56091913818725347</v>
      </c>
      <c r="Z53" s="48">
        <v>0.52172768352841792</v>
      </c>
      <c r="AA53" s="48">
        <v>0.46872961490442105</v>
      </c>
      <c r="AB53" s="48">
        <v>0.48711477338580317</v>
      </c>
    </row>
    <row r="54" spans="2:28" ht="13" x14ac:dyDescent="0.3">
      <c r="B54" s="47"/>
      <c r="C54" s="47" t="s">
        <v>22</v>
      </c>
      <c r="D54" s="48">
        <v>0.20321522130567254</v>
      </c>
      <c r="E54" s="48">
        <v>0.20895661196153079</v>
      </c>
      <c r="F54" s="48">
        <v>0.21612535465818855</v>
      </c>
      <c r="G54" s="48">
        <v>0.23029134902975207</v>
      </c>
      <c r="H54" s="48">
        <v>0.24084326283899643</v>
      </c>
      <c r="I54" s="48">
        <v>0.24621409070285802</v>
      </c>
      <c r="J54" s="48">
        <v>0.25108501833650887</v>
      </c>
      <c r="K54" s="48">
        <v>0.27634457453621586</v>
      </c>
      <c r="L54" s="48">
        <v>0.24577205934266977</v>
      </c>
      <c r="M54" s="48">
        <v>0.18554622793418651</v>
      </c>
      <c r="N54" s="48">
        <v>0.21561162373446258</v>
      </c>
      <c r="O54" s="48">
        <v>0.22681925833263658</v>
      </c>
      <c r="P54" s="48">
        <v>0.19110082827171365</v>
      </c>
      <c r="Q54" s="48">
        <v>0.18439702397158073</v>
      </c>
      <c r="R54" s="48">
        <v>0.19021313474288279</v>
      </c>
      <c r="S54" s="48">
        <v>0.18536596290252216</v>
      </c>
      <c r="T54" s="48">
        <v>0.19487019579814019</v>
      </c>
      <c r="U54" s="48">
        <v>0.21655255747421503</v>
      </c>
      <c r="V54" s="48">
        <v>0.22656659751523719</v>
      </c>
      <c r="W54" s="48">
        <v>0.23644712984804001</v>
      </c>
      <c r="X54" s="48">
        <v>0.22858836246430772</v>
      </c>
      <c r="Y54" s="48">
        <v>0.25083966709033184</v>
      </c>
      <c r="Z54" s="48">
        <v>0.24338946202598574</v>
      </c>
      <c r="AA54" s="48">
        <v>0.21061523868854123</v>
      </c>
      <c r="AB54" s="48">
        <v>0.24314911721758098</v>
      </c>
    </row>
    <row r="55" spans="2:28" ht="13" x14ac:dyDescent="0.3">
      <c r="B55" s="49"/>
      <c r="C55" s="49" t="s">
        <v>6</v>
      </c>
      <c r="D55" s="50">
        <v>2.2683179738812242</v>
      </c>
      <c r="E55" s="50">
        <v>2.2317052841018032</v>
      </c>
      <c r="F55" s="50">
        <v>2.3445938480680044</v>
      </c>
      <c r="G55" s="50">
        <v>2.466439546985677</v>
      </c>
      <c r="H55" s="50">
        <v>2.4916749651724723</v>
      </c>
      <c r="I55" s="50">
        <v>2.5214349033842418</v>
      </c>
      <c r="J55" s="50">
        <v>2.5881317156268082</v>
      </c>
      <c r="K55" s="50">
        <v>2.5655368725090208</v>
      </c>
      <c r="L55" s="50">
        <v>2.5714190660404888</v>
      </c>
      <c r="M55" s="50">
        <v>2.3462082655567329</v>
      </c>
      <c r="N55" s="50">
        <v>2.3935277342563377</v>
      </c>
      <c r="O55" s="50">
        <v>2.3987061384456596</v>
      </c>
      <c r="P55" s="50">
        <v>2.3836118943304214</v>
      </c>
      <c r="Q55" s="50">
        <v>2.3081545256729266</v>
      </c>
      <c r="R55" s="50">
        <v>2.2907014684098086</v>
      </c>
      <c r="S55" s="50">
        <v>2.4157100044384308</v>
      </c>
      <c r="T55" s="50">
        <v>2.4319240102222355</v>
      </c>
      <c r="U55" s="50">
        <v>2.4644715617603392</v>
      </c>
      <c r="V55" s="50">
        <v>2.4627910626389236</v>
      </c>
      <c r="W55" s="50">
        <v>2.3833812452580423</v>
      </c>
      <c r="X55" s="50">
        <v>2.1042595381458722</v>
      </c>
      <c r="Y55" s="50">
        <v>2.2116357907502633</v>
      </c>
      <c r="Z55" s="50">
        <v>2.3086362273701724</v>
      </c>
      <c r="AA55" s="50">
        <v>2.1419573444307609</v>
      </c>
      <c r="AB55" s="50">
        <v>2.0222396560649161</v>
      </c>
    </row>
    <row r="56" spans="2:28" ht="13" x14ac:dyDescent="0.3">
      <c r="B56" s="51"/>
      <c r="C56" s="52" t="s">
        <v>16</v>
      </c>
      <c r="D56" s="53">
        <v>7.6952416655622427E-2</v>
      </c>
      <c r="E56" s="53">
        <v>7.2768674202238939E-2</v>
      </c>
      <c r="F56" s="53">
        <v>8.4828755003110629E-2</v>
      </c>
      <c r="G56" s="53">
        <v>9.564533153666685E-2</v>
      </c>
      <c r="H56" s="53">
        <v>0.11282852315229813</v>
      </c>
      <c r="I56" s="53">
        <v>9.8037751051036778E-2</v>
      </c>
      <c r="J56" s="53">
        <v>0.10014002627615184</v>
      </c>
      <c r="K56" s="53">
        <v>0.11058442987247712</v>
      </c>
      <c r="L56" s="53">
        <v>0.11482315930689449</v>
      </c>
      <c r="M56" s="53">
        <v>0.10008255811641466</v>
      </c>
      <c r="N56" s="53">
        <v>0.11122892812135438</v>
      </c>
      <c r="O56" s="53">
        <v>0.11451816277351567</v>
      </c>
      <c r="P56" s="53">
        <v>0.10736153801202465</v>
      </c>
      <c r="Q56" s="53">
        <v>0.11887366381316787</v>
      </c>
      <c r="R56" s="53">
        <v>0.12209729977779031</v>
      </c>
      <c r="S56" s="53">
        <v>0.12194874073433264</v>
      </c>
      <c r="T56" s="53">
        <v>0.13074856784979891</v>
      </c>
      <c r="U56" s="53">
        <v>0.14347432751702049</v>
      </c>
      <c r="V56" s="53">
        <v>0.15258875583954545</v>
      </c>
      <c r="W56" s="53">
        <v>0.16735760191885504</v>
      </c>
      <c r="X56" s="53">
        <v>0.15723949455007835</v>
      </c>
      <c r="Y56" s="53">
        <v>0.16906674867635157</v>
      </c>
      <c r="Z56" s="53">
        <v>0.19535633024371055</v>
      </c>
      <c r="AA56" s="53">
        <v>0.12123712922191396</v>
      </c>
      <c r="AB56" s="53">
        <v>0.13157367760600419</v>
      </c>
    </row>
    <row r="57" spans="2:28" ht="13" x14ac:dyDescent="0.3">
      <c r="B57" s="54" t="s">
        <v>19</v>
      </c>
      <c r="C57" s="54" t="s">
        <v>3</v>
      </c>
      <c r="D57" s="46">
        <v>-0.29096348273159667</v>
      </c>
      <c r="E57" s="46">
        <v>-0.2801982899358767</v>
      </c>
      <c r="F57" s="46">
        <v>-0.29254312087756812</v>
      </c>
      <c r="G57" s="46">
        <v>-0.30118341766353451</v>
      </c>
      <c r="H57" s="46">
        <v>-0.29546853359274244</v>
      </c>
      <c r="I57" s="46">
        <v>-0.32138416404672615</v>
      </c>
      <c r="J57" s="46">
        <v>-0.32897879804509583</v>
      </c>
      <c r="K57" s="46">
        <v>-0.31499471044931848</v>
      </c>
      <c r="L57" s="46">
        <v>-0.33661028607733529</v>
      </c>
      <c r="M57" s="46">
        <v>-0.32771022282309437</v>
      </c>
      <c r="N57" s="46">
        <v>-0.36271941595944085</v>
      </c>
      <c r="O57" s="46">
        <v>-0.3662803330032795</v>
      </c>
      <c r="P57" s="46">
        <v>-0.37600248636585637</v>
      </c>
      <c r="Q57" s="46">
        <v>-0.41741500400462522</v>
      </c>
      <c r="R57" s="46">
        <v>-0.43388935401113748</v>
      </c>
      <c r="S57" s="46">
        <v>-0.45533088296760782</v>
      </c>
      <c r="T57" s="46">
        <v>-0.458139654879679</v>
      </c>
      <c r="U57" s="46">
        <v>-0.44930714445248693</v>
      </c>
      <c r="V57" s="46">
        <v>-0.43954230903896724</v>
      </c>
      <c r="W57" s="46">
        <v>-0.48234551560552447</v>
      </c>
      <c r="X57" s="46">
        <v>-0.50809323880419377</v>
      </c>
      <c r="Y57" s="46">
        <v>-0.50133535919778616</v>
      </c>
      <c r="Z57" s="46">
        <v>-0.46335059124695233</v>
      </c>
      <c r="AA57" s="46">
        <v>-0.4485362713729325</v>
      </c>
      <c r="AB57" s="46">
        <v>-0.43954702613218422</v>
      </c>
    </row>
    <row r="58" spans="2:28" ht="13" x14ac:dyDescent="0.3">
      <c r="B58" s="47"/>
      <c r="C58" s="47" t="s">
        <v>4</v>
      </c>
      <c r="D58" s="48">
        <v>-0.198177669817756</v>
      </c>
      <c r="E58" s="48">
        <v>-0.19475515961385456</v>
      </c>
      <c r="F58" s="48">
        <v>-0.21730931969772899</v>
      </c>
      <c r="G58" s="48">
        <v>-0.22325156290820664</v>
      </c>
      <c r="H58" s="48">
        <v>-0.24319027446175273</v>
      </c>
      <c r="I58" s="48">
        <v>-0.24779824476904838</v>
      </c>
      <c r="J58" s="48">
        <v>-0.25511783389148951</v>
      </c>
      <c r="K58" s="48">
        <v>-0.26315678235259859</v>
      </c>
      <c r="L58" s="48">
        <v>-0.27137779739683227</v>
      </c>
      <c r="M58" s="48">
        <v>-0.23907275076832049</v>
      </c>
      <c r="N58" s="48">
        <v>-0.27260357483334058</v>
      </c>
      <c r="O58" s="48">
        <v>-0.30348093190898068</v>
      </c>
      <c r="P58" s="48">
        <v>-0.31610553984735745</v>
      </c>
      <c r="Q58" s="48">
        <v>-0.30552890827174456</v>
      </c>
      <c r="R58" s="48">
        <v>-0.30369273249613199</v>
      </c>
      <c r="S58" s="48">
        <v>-0.27615678893449636</v>
      </c>
      <c r="T58" s="48">
        <v>-0.27897753177793794</v>
      </c>
      <c r="U58" s="48">
        <v>-0.29361377175184072</v>
      </c>
      <c r="V58" s="48">
        <v>-0.28685833146837514</v>
      </c>
      <c r="W58" s="48">
        <v>-0.29134426741783498</v>
      </c>
      <c r="X58" s="48">
        <v>-0.27035599205038935</v>
      </c>
      <c r="Y58" s="48">
        <v>-0.29769383959956874</v>
      </c>
      <c r="Z58" s="48">
        <v>-0.2589592548074271</v>
      </c>
      <c r="AA58" s="48">
        <v>-0.25851064792162798</v>
      </c>
      <c r="AB58" s="48">
        <v>-0.24241424640618789</v>
      </c>
    </row>
    <row r="59" spans="2:28" ht="13" x14ac:dyDescent="0.3">
      <c r="B59" s="49"/>
      <c r="C59" s="49" t="s">
        <v>22</v>
      </c>
      <c r="D59" s="48">
        <v>-0.15510298348813525</v>
      </c>
      <c r="E59" s="48">
        <v>-0.15602806961853521</v>
      </c>
      <c r="F59" s="48">
        <v>-0.1587151811442612</v>
      </c>
      <c r="G59" s="48">
        <v>-0.16192402928318025</v>
      </c>
      <c r="H59" s="48">
        <v>-0.16398912128914694</v>
      </c>
      <c r="I59" s="48">
        <v>-0.17438040734166776</v>
      </c>
      <c r="J59" s="48">
        <v>-0.16739877439695366</v>
      </c>
      <c r="K59" s="48">
        <v>-0.16861898263540201</v>
      </c>
      <c r="L59" s="48">
        <v>-0.16716453079419727</v>
      </c>
      <c r="M59" s="48">
        <v>-0.15063110683267095</v>
      </c>
      <c r="N59" s="48">
        <v>-0.17733277646280435</v>
      </c>
      <c r="O59" s="48">
        <v>-0.1804287596917751</v>
      </c>
      <c r="P59" s="48">
        <v>-0.20002361492813983</v>
      </c>
      <c r="Q59" s="48">
        <v>-0.21614095947593812</v>
      </c>
      <c r="R59" s="48">
        <v>-0.22865703780479682</v>
      </c>
      <c r="S59" s="48">
        <v>-0.22910394822931332</v>
      </c>
      <c r="T59" s="48">
        <v>-0.22926905812910101</v>
      </c>
      <c r="U59" s="48">
        <v>-0.23012485019611664</v>
      </c>
      <c r="V59" s="48">
        <v>-0.22532029796844896</v>
      </c>
      <c r="W59" s="48">
        <v>-0.20892722513314443</v>
      </c>
      <c r="X59" s="48">
        <v>-0.19744542919754929</v>
      </c>
      <c r="Y59" s="48">
        <v>-0.20998838497661959</v>
      </c>
      <c r="Z59" s="48">
        <v>-0.1939585318024343</v>
      </c>
      <c r="AA59" s="48">
        <v>-0.17779664452623864</v>
      </c>
      <c r="AB59" s="48">
        <v>-0.17915830866908344</v>
      </c>
    </row>
    <row r="60" spans="2:28" ht="13" x14ac:dyDescent="0.3">
      <c r="B60" s="55"/>
      <c r="C60" s="55" t="s">
        <v>6</v>
      </c>
      <c r="D60" s="50">
        <v>-0.29866929050327956</v>
      </c>
      <c r="E60" s="50">
        <v>-0.30132032945446424</v>
      </c>
      <c r="F60" s="50">
        <v>-0.31627773095691569</v>
      </c>
      <c r="G60" s="50">
        <v>-0.33054388791905842</v>
      </c>
      <c r="H60" s="50">
        <v>-0.36020211129678026</v>
      </c>
      <c r="I60" s="50">
        <v>-0.37313792935020001</v>
      </c>
      <c r="J60" s="50">
        <v>-0.40757434430170969</v>
      </c>
      <c r="K60" s="50">
        <v>-0.44810953307037654</v>
      </c>
      <c r="L60" s="50">
        <v>-0.44138270636121069</v>
      </c>
      <c r="M60" s="50">
        <v>-0.42708115586666429</v>
      </c>
      <c r="N60" s="50">
        <v>-0.44623872276316684</v>
      </c>
      <c r="O60" s="50">
        <v>-0.45231635440488943</v>
      </c>
      <c r="P60" s="50">
        <v>-0.5084917215329976</v>
      </c>
      <c r="Q60" s="50">
        <v>-0.52361485856755896</v>
      </c>
      <c r="R60" s="50">
        <v>-0.51259078116071344</v>
      </c>
      <c r="S60" s="50">
        <v>-0.53099865811198244</v>
      </c>
      <c r="T60" s="50">
        <v>-0.57037116083248973</v>
      </c>
      <c r="U60" s="50">
        <v>-0.60903553501074303</v>
      </c>
      <c r="V60" s="50">
        <v>-0.58615092188260576</v>
      </c>
      <c r="W60" s="50">
        <v>-0.55107253942275924</v>
      </c>
      <c r="X60" s="50">
        <v>-0.49775047448008525</v>
      </c>
      <c r="Y60" s="50">
        <v>-0.5295853562563626</v>
      </c>
      <c r="Z60" s="50">
        <v>-0.51005818921054114</v>
      </c>
      <c r="AA60" s="50">
        <v>-0.49904417814480317</v>
      </c>
      <c r="AB60" s="50">
        <v>-0.49071915733970844</v>
      </c>
    </row>
    <row r="61" spans="2:28" ht="13" x14ac:dyDescent="0.3">
      <c r="B61" s="51"/>
      <c r="C61" s="52" t="s">
        <v>16</v>
      </c>
      <c r="D61" s="53">
        <v>-8.9640622022207322E-2</v>
      </c>
      <c r="E61" s="53">
        <v>-9.5681997533384217E-2</v>
      </c>
      <c r="F61" s="53">
        <v>-0.10392564586736375</v>
      </c>
      <c r="G61" s="53">
        <v>-9.5276604686211908E-2</v>
      </c>
      <c r="H61" s="53">
        <v>-0.10428877315721351</v>
      </c>
      <c r="I61" s="53">
        <v>-0.10752027481278977</v>
      </c>
      <c r="J61" s="53">
        <v>-0.11535560629298412</v>
      </c>
      <c r="K61" s="53">
        <v>-0.10702469166523146</v>
      </c>
      <c r="L61" s="53">
        <v>-0.10847697797283869</v>
      </c>
      <c r="M61" s="53">
        <v>-9.7069232954634072E-2</v>
      </c>
      <c r="N61" s="53">
        <v>-0.11079132103988418</v>
      </c>
      <c r="O61" s="53">
        <v>-0.11521521112464725</v>
      </c>
      <c r="P61" s="53">
        <v>-0.1169482384492532</v>
      </c>
      <c r="Q61" s="53">
        <v>-0.12246753886574116</v>
      </c>
      <c r="R61" s="53">
        <v>-0.12685156481580773</v>
      </c>
      <c r="S61" s="53">
        <v>-0.12619006661127902</v>
      </c>
      <c r="T61" s="53">
        <v>-0.12750613658158821</v>
      </c>
      <c r="U61" s="53">
        <v>-0.13823619406743054</v>
      </c>
      <c r="V61" s="53">
        <v>-0.13662026624890705</v>
      </c>
      <c r="W61" s="53">
        <v>-0.13544590494923237</v>
      </c>
      <c r="X61" s="53">
        <v>-0.13131208396306529</v>
      </c>
      <c r="Y61" s="53">
        <v>-0.13472835696619326</v>
      </c>
      <c r="Z61" s="53">
        <v>-0.12395596590157414</v>
      </c>
      <c r="AA61" s="53">
        <v>-0.11427811568737536</v>
      </c>
      <c r="AB61" s="53">
        <v>-0.1155979237534821</v>
      </c>
    </row>
    <row r="62" spans="2:28" ht="13" x14ac:dyDescent="0.3">
      <c r="B62" s="54"/>
      <c r="C62" s="54" t="s">
        <v>20</v>
      </c>
      <c r="D62" s="56">
        <v>5358.2686218360768</v>
      </c>
      <c r="E62" s="56">
        <v>5429.6280623834346</v>
      </c>
      <c r="F62" s="56">
        <v>5485.6437921019069</v>
      </c>
      <c r="G62" s="56">
        <v>5687.6673209505252</v>
      </c>
      <c r="H62" s="56">
        <v>6164.4680597850211</v>
      </c>
      <c r="I62" s="56">
        <v>6551.8782021561601</v>
      </c>
      <c r="J62" s="56">
        <v>7163.5944121201919</v>
      </c>
      <c r="K62" s="56">
        <v>7689.8191416875106</v>
      </c>
      <c r="L62" s="56">
        <v>7710.3666832864819</v>
      </c>
      <c r="M62" s="56">
        <v>6639.5991927656896</v>
      </c>
      <c r="N62" s="56">
        <v>7352.9377830151352</v>
      </c>
      <c r="O62" s="56">
        <v>7714.2771050992769</v>
      </c>
      <c r="P62" s="56">
        <v>7539.4501449533682</v>
      </c>
      <c r="Q62" s="56">
        <v>7579.4339938760631</v>
      </c>
      <c r="R62" s="56">
        <v>7901.2941002484285</v>
      </c>
      <c r="S62" s="56">
        <v>8346.03086095664</v>
      </c>
      <c r="T62" s="56">
        <v>8695.8761028903264</v>
      </c>
      <c r="U62" s="56">
        <v>9160.2385090324606</v>
      </c>
      <c r="V62" s="56">
        <v>9561.6705514008354</v>
      </c>
      <c r="W62" s="56">
        <v>9772.9753388514946</v>
      </c>
      <c r="X62" s="56">
        <v>9172.1557368467675</v>
      </c>
      <c r="Y62" s="56">
        <v>10244.054903026525</v>
      </c>
      <c r="Z62" s="56">
        <v>10815.315850395136</v>
      </c>
      <c r="AA62" s="56">
        <v>10383.769900670177</v>
      </c>
      <c r="AB62" s="56">
        <v>10268.635430132428</v>
      </c>
    </row>
    <row r="63" spans="2:28" ht="13" x14ac:dyDescent="0.3">
      <c r="B63" s="57"/>
      <c r="C63" s="57" t="s">
        <v>21</v>
      </c>
      <c r="D63" s="58">
        <v>-5585.2857516615586</v>
      </c>
      <c r="E63" s="58">
        <v>-5783.5213062461689</v>
      </c>
      <c r="F63" s="58">
        <v>-5923.0949335372261</v>
      </c>
      <c r="G63" s="58">
        <v>-6019.9711136604574</v>
      </c>
      <c r="H63" s="58">
        <v>-6534.5204816296</v>
      </c>
      <c r="I63" s="58">
        <v>-6889.8942408592302</v>
      </c>
      <c r="J63" s="58">
        <v>-7490.3914200108575</v>
      </c>
      <c r="K63" s="58">
        <v>-7997.2763964105352</v>
      </c>
      <c r="L63" s="58">
        <v>-8017.2926549011254</v>
      </c>
      <c r="M63" s="58">
        <v>-6870.8932336312964</v>
      </c>
      <c r="N63" s="58">
        <v>-7746.3997158368138</v>
      </c>
      <c r="O63" s="58">
        <v>-8299.1066826930801</v>
      </c>
      <c r="P63" s="58">
        <v>-8404.6920202679121</v>
      </c>
      <c r="Q63" s="58">
        <v>-8505.195665156034</v>
      </c>
      <c r="R63" s="58">
        <v>-8814.1627313619283</v>
      </c>
      <c r="S63" s="58">
        <v>-9293.2784443860783</v>
      </c>
      <c r="T63" s="58">
        <v>-9561.2883509194799</v>
      </c>
      <c r="U63" s="58">
        <v>-10049.472476029867</v>
      </c>
      <c r="V63" s="58">
        <v>-10353.818741863099</v>
      </c>
      <c r="W63" s="58">
        <v>-10557.763365723027</v>
      </c>
      <c r="X63" s="58">
        <v>-9902.7438863431162</v>
      </c>
      <c r="Y63" s="58">
        <v>-11049.094160187151</v>
      </c>
      <c r="Z63" s="58">
        <v>-11567.262568918448</v>
      </c>
      <c r="AA63" s="58">
        <v>-11359.761721894141</v>
      </c>
      <c r="AB63" s="58">
        <v>-11292.670968445875</v>
      </c>
    </row>
    <row r="66" spans="2:6" ht="14.5" customHeight="1" x14ac:dyDescent="0.25">
      <c r="B66" s="59" t="s">
        <v>76</v>
      </c>
      <c r="C66" s="59"/>
      <c r="D66" s="59"/>
      <c r="E66" s="59"/>
    </row>
    <row r="67" spans="2:6" ht="16.5" customHeight="1" x14ac:dyDescent="0.3">
      <c r="B67" s="60" t="s">
        <v>80</v>
      </c>
      <c r="C67" s="60"/>
      <c r="D67" s="60"/>
      <c r="E67" s="60"/>
      <c r="F67" s="60"/>
    </row>
  </sheetData>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4" tint="0.39997558519241921"/>
    <pageSetUpPr fitToPage="1"/>
  </sheetPr>
  <dimension ref="A1:AB65"/>
  <sheetViews>
    <sheetView zoomScale="80" zoomScaleNormal="80" workbookViewId="0"/>
  </sheetViews>
  <sheetFormatPr defaultColWidth="9.1796875" defaultRowHeight="12.5" x14ac:dyDescent="0.25"/>
  <cols>
    <col min="1" max="1" width="3.453125" style="1" customWidth="1"/>
    <col min="2" max="2" width="6.7265625" style="1" customWidth="1"/>
    <col min="3" max="3" width="15" style="1" customWidth="1"/>
    <col min="4" max="14" width="8.81640625" style="1" bestFit="1" customWidth="1"/>
    <col min="15" max="16384" width="9.1796875" style="1"/>
  </cols>
  <sheetData>
    <row r="1" spans="1:14" s="61" customFormat="1" x14ac:dyDescent="0.25">
      <c r="A1" s="31" t="s">
        <v>94</v>
      </c>
    </row>
    <row r="4" spans="1:14" x14ac:dyDescent="0.25">
      <c r="C4" s="62"/>
      <c r="D4" s="62"/>
      <c r="E4" s="62"/>
      <c r="F4" s="62"/>
      <c r="G4" s="62"/>
      <c r="H4" s="62"/>
      <c r="I4" s="62"/>
      <c r="J4" s="62"/>
      <c r="K4" s="62"/>
      <c r="L4" s="62"/>
      <c r="M4" s="62"/>
      <c r="N4" s="62"/>
    </row>
    <row r="5" spans="1:14" x14ac:dyDescent="0.25">
      <c r="C5" s="62"/>
      <c r="D5" s="62"/>
      <c r="E5" s="62"/>
      <c r="F5" s="62"/>
      <c r="G5" s="62"/>
      <c r="H5" s="62"/>
      <c r="I5" s="62"/>
      <c r="J5" s="62"/>
      <c r="K5" s="62"/>
      <c r="L5" s="62"/>
      <c r="M5" s="62"/>
      <c r="N5" s="62"/>
    </row>
    <row r="6" spans="1:14" x14ac:dyDescent="0.25">
      <c r="C6" s="62"/>
      <c r="D6" s="62"/>
      <c r="E6" s="62"/>
      <c r="F6" s="62"/>
      <c r="G6" s="62"/>
      <c r="H6" s="62"/>
      <c r="I6" s="62"/>
      <c r="J6" s="62"/>
      <c r="K6" s="62"/>
      <c r="L6" s="62"/>
      <c r="M6" s="62"/>
      <c r="N6" s="62"/>
    </row>
    <row r="7" spans="1:14" x14ac:dyDescent="0.25">
      <c r="C7" s="62"/>
      <c r="D7" s="62"/>
      <c r="E7" s="62"/>
      <c r="F7" s="62"/>
      <c r="G7" s="62"/>
      <c r="H7" s="62"/>
      <c r="I7" s="62"/>
      <c r="J7" s="62"/>
      <c r="K7" s="62"/>
      <c r="L7" s="62"/>
      <c r="M7" s="62"/>
      <c r="N7" s="62"/>
    </row>
    <row r="8" spans="1:14" x14ac:dyDescent="0.25">
      <c r="C8" s="62"/>
      <c r="D8" s="62"/>
      <c r="E8" s="62"/>
      <c r="F8" s="62"/>
      <c r="G8" s="62"/>
      <c r="H8" s="62"/>
      <c r="I8" s="62"/>
      <c r="J8" s="62"/>
      <c r="K8" s="62"/>
      <c r="L8" s="62"/>
      <c r="M8" s="62"/>
      <c r="N8" s="62"/>
    </row>
    <row r="39" spans="3:18" x14ac:dyDescent="0.25">
      <c r="C39" s="62"/>
      <c r="D39" s="62"/>
      <c r="E39" s="62"/>
      <c r="F39" s="62"/>
      <c r="G39" s="62"/>
      <c r="H39" s="62"/>
      <c r="I39" s="62"/>
      <c r="J39" s="62"/>
      <c r="K39" s="62"/>
      <c r="L39" s="62"/>
      <c r="M39" s="62"/>
      <c r="N39" s="62"/>
      <c r="O39" s="62"/>
      <c r="P39" s="62"/>
      <c r="Q39" s="62"/>
      <c r="R39" s="62"/>
    </row>
    <row r="40" spans="3:18" x14ac:dyDescent="0.25">
      <c r="C40" s="62"/>
      <c r="D40" s="62"/>
      <c r="E40" s="62"/>
      <c r="F40" s="62"/>
      <c r="G40" s="62"/>
      <c r="H40" s="62"/>
      <c r="I40" s="62"/>
      <c r="J40" s="62"/>
      <c r="K40" s="62"/>
      <c r="L40" s="62"/>
      <c r="M40" s="62"/>
      <c r="N40" s="62"/>
      <c r="O40" s="62"/>
      <c r="P40" s="62"/>
      <c r="Q40" s="62"/>
      <c r="R40" s="62"/>
    </row>
    <row r="41" spans="3:18" x14ac:dyDescent="0.25">
      <c r="C41" s="62"/>
      <c r="D41" s="62"/>
      <c r="E41" s="62"/>
      <c r="F41" s="62"/>
      <c r="G41" s="62"/>
      <c r="H41" s="62"/>
      <c r="I41" s="62"/>
      <c r="J41" s="62"/>
      <c r="K41" s="62"/>
      <c r="L41" s="62"/>
      <c r="M41" s="62"/>
      <c r="N41" s="62"/>
      <c r="O41" s="62"/>
      <c r="P41" s="62"/>
      <c r="Q41" s="62"/>
      <c r="R41" s="62"/>
    </row>
    <row r="54" spans="3:28" s="61" customFormat="1" ht="13" x14ac:dyDescent="0.3">
      <c r="C54" s="63" t="s">
        <v>95</v>
      </c>
      <c r="D54" s="78"/>
      <c r="E54" s="78"/>
      <c r="F54" s="78"/>
      <c r="G54" s="78"/>
      <c r="H54" s="78"/>
      <c r="I54" s="78"/>
      <c r="J54" s="78"/>
      <c r="K54" s="78"/>
      <c r="L54" s="78"/>
      <c r="M54" s="78"/>
      <c r="N54" s="64"/>
      <c r="O54" s="64"/>
      <c r="P54" s="64"/>
      <c r="Q54" s="64"/>
      <c r="R54" s="64"/>
      <c r="S54" s="64"/>
      <c r="V54" s="65"/>
      <c r="W54" s="66"/>
      <c r="X54" s="65"/>
    </row>
    <row r="55" spans="3:28" s="61" customFormat="1" x14ac:dyDescent="0.25">
      <c r="C55" s="67" t="s">
        <v>49</v>
      </c>
      <c r="D55" s="78"/>
      <c r="E55" s="78"/>
      <c r="F55" s="78"/>
      <c r="G55" s="78"/>
      <c r="H55" s="78"/>
      <c r="I55" s="78"/>
      <c r="J55" s="78"/>
      <c r="K55" s="64"/>
      <c r="L55" s="78"/>
      <c r="M55" s="64"/>
      <c r="N55" s="64"/>
      <c r="O55" s="64"/>
      <c r="P55" s="64"/>
      <c r="Q55" s="64"/>
      <c r="R55" s="64"/>
      <c r="S55" s="64"/>
      <c r="V55" s="67"/>
      <c r="X55" s="67"/>
    </row>
    <row r="56" spans="3:28" s="61" customFormat="1" x14ac:dyDescent="0.25">
      <c r="C56" s="68"/>
      <c r="D56" s="78"/>
      <c r="E56" s="78"/>
      <c r="F56" s="78"/>
      <c r="G56" s="78"/>
      <c r="H56" s="78"/>
      <c r="I56" s="78"/>
      <c r="J56" s="78"/>
      <c r="K56" s="64"/>
      <c r="L56" s="78"/>
      <c r="M56" s="64"/>
      <c r="N56" s="64"/>
      <c r="O56" s="64"/>
      <c r="P56" s="64"/>
      <c r="Q56" s="64"/>
      <c r="R56" s="64"/>
      <c r="S56" s="64"/>
    </row>
    <row r="59" spans="3:28" ht="14.25" customHeight="1" x14ac:dyDescent="0.3">
      <c r="C59" s="69"/>
      <c r="D59" s="70">
        <v>2000</v>
      </c>
      <c r="E59" s="70">
        <v>2001</v>
      </c>
      <c r="F59" s="70">
        <v>2002</v>
      </c>
      <c r="G59" s="70">
        <v>2003</v>
      </c>
      <c r="H59" s="70">
        <v>2004</v>
      </c>
      <c r="I59" s="70">
        <v>2005</v>
      </c>
      <c r="J59" s="70">
        <v>2006</v>
      </c>
      <c r="K59" s="70">
        <v>2007</v>
      </c>
      <c r="L59" s="70">
        <v>2008</v>
      </c>
      <c r="M59" s="70">
        <v>2009</v>
      </c>
      <c r="N59" s="70">
        <v>2010</v>
      </c>
      <c r="O59" s="70">
        <v>2011</v>
      </c>
      <c r="P59" s="70">
        <v>2012</v>
      </c>
      <c r="Q59" s="70">
        <v>2013</v>
      </c>
      <c r="R59" s="70">
        <v>2014</v>
      </c>
      <c r="S59" s="70">
        <v>2015</v>
      </c>
      <c r="T59" s="70">
        <v>2016</v>
      </c>
      <c r="U59" s="70">
        <v>2017</v>
      </c>
      <c r="V59" s="70">
        <v>2018</v>
      </c>
      <c r="W59" s="70">
        <v>2019</v>
      </c>
      <c r="X59" s="70">
        <v>2020</v>
      </c>
      <c r="Y59" s="70">
        <v>2021</v>
      </c>
      <c r="Z59" s="70">
        <v>2022</v>
      </c>
      <c r="AA59" s="70">
        <v>2023</v>
      </c>
      <c r="AB59" s="70">
        <v>2024</v>
      </c>
    </row>
    <row r="60" spans="3:28" ht="15.75" customHeight="1" x14ac:dyDescent="0.3">
      <c r="C60" s="71" t="s">
        <v>1</v>
      </c>
      <c r="D60" s="145">
        <v>100</v>
      </c>
      <c r="E60" s="72">
        <v>98.543817842103124</v>
      </c>
      <c r="F60" s="72">
        <v>103.18190233948133</v>
      </c>
      <c r="G60" s="72">
        <v>108.86246881231276</v>
      </c>
      <c r="H60" s="72">
        <v>112.47952674365726</v>
      </c>
      <c r="I60" s="72">
        <v>114.18698201622708</v>
      </c>
      <c r="J60" s="72">
        <v>117.16897842557563</v>
      </c>
      <c r="K60" s="72">
        <v>119.22120246946362</v>
      </c>
      <c r="L60" s="72">
        <v>117.94422339714711</v>
      </c>
      <c r="M60" s="72">
        <v>99.705244416355271</v>
      </c>
      <c r="N60" s="72">
        <v>107.07431418103002</v>
      </c>
      <c r="O60" s="72">
        <v>108.84013813942977</v>
      </c>
      <c r="P60" s="72">
        <v>105.42257451508499</v>
      </c>
      <c r="Q60" s="72">
        <v>104.48430939883706</v>
      </c>
      <c r="R60" s="72">
        <v>105.77808618525542</v>
      </c>
      <c r="S60" s="72">
        <v>110.25332949867763</v>
      </c>
      <c r="T60" s="72">
        <v>111.48309305955375</v>
      </c>
      <c r="U60" s="72">
        <v>114.35485121482294</v>
      </c>
      <c r="V60" s="72">
        <v>116.73220955941639</v>
      </c>
      <c r="W60" s="72">
        <v>114.47489417156784</v>
      </c>
      <c r="X60" s="72">
        <v>102.79700176135553</v>
      </c>
      <c r="Y60" s="72">
        <v>109.08046763085801</v>
      </c>
      <c r="Z60" s="72">
        <v>112.14331695745938</v>
      </c>
      <c r="AA60" s="72">
        <v>101.74409296564181</v>
      </c>
      <c r="AB60" s="72">
        <v>100.6133243976772</v>
      </c>
    </row>
    <row r="61" spans="3:28" ht="15.75" customHeight="1" x14ac:dyDescent="0.3">
      <c r="C61" s="71" t="s">
        <v>2</v>
      </c>
      <c r="D61" s="146">
        <v>100</v>
      </c>
      <c r="E61" s="73">
        <v>99.735583229702357</v>
      </c>
      <c r="F61" s="73">
        <v>105.75332000826938</v>
      </c>
      <c r="G61" s="73">
        <v>108.40839719523056</v>
      </c>
      <c r="H61" s="73">
        <v>114.19604322377967</v>
      </c>
      <c r="I61" s="73">
        <v>120.25367355276177</v>
      </c>
      <c r="J61" s="73">
        <v>125.60434102078631</v>
      </c>
      <c r="K61" s="73">
        <v>128.74623081916704</v>
      </c>
      <c r="L61" s="73">
        <v>131.4985026797649</v>
      </c>
      <c r="M61" s="73">
        <v>123.60795969838708</v>
      </c>
      <c r="N61" s="73">
        <v>136.57794382161379</v>
      </c>
      <c r="O61" s="73">
        <v>141.16450507324231</v>
      </c>
      <c r="P61" s="73">
        <v>151.36536895718424</v>
      </c>
      <c r="Q61" s="73">
        <v>158.27329123974357</v>
      </c>
      <c r="R61" s="73">
        <v>160.51140467591884</v>
      </c>
      <c r="S61" s="73">
        <v>161.95671104278105</v>
      </c>
      <c r="T61" s="73">
        <v>167.01522331627373</v>
      </c>
      <c r="U61" s="73">
        <v>172.90008368292536</v>
      </c>
      <c r="V61" s="73">
        <v>168.5334211112895</v>
      </c>
      <c r="W61" s="73">
        <v>168.31444530501975</v>
      </c>
      <c r="X61" s="73">
        <v>162.16198094241125</v>
      </c>
      <c r="Y61" s="73">
        <v>168.63804624066134</v>
      </c>
      <c r="Z61" s="73">
        <v>156.27207200669898</v>
      </c>
      <c r="AA61" s="73">
        <v>151.60215692699387</v>
      </c>
      <c r="AB61" s="73">
        <v>149.02689825880242</v>
      </c>
    </row>
    <row r="62" spans="3:28" s="61" customFormat="1" ht="15.75" customHeight="1" x14ac:dyDescent="0.3">
      <c r="C62" s="74" t="s">
        <v>23</v>
      </c>
      <c r="D62" s="147">
        <v>100</v>
      </c>
      <c r="E62" s="75">
        <v>98.037661945341156</v>
      </c>
      <c r="F62" s="75">
        <v>102.08979281520452</v>
      </c>
      <c r="G62" s="75">
        <v>109.05531793725321</v>
      </c>
      <c r="H62" s="75">
        <v>111.75050336964595</v>
      </c>
      <c r="I62" s="75">
        <v>111.61039134443959</v>
      </c>
      <c r="J62" s="75">
        <v>113.58638694967095</v>
      </c>
      <c r="K62" s="75">
        <v>115.17581803240276</v>
      </c>
      <c r="L62" s="75">
        <v>112.1875715790607</v>
      </c>
      <c r="M62" s="75">
        <v>89.553497760081925</v>
      </c>
      <c r="N62" s="75">
        <v>94.543797458652691</v>
      </c>
      <c r="O62" s="75">
        <v>95.111623196060066</v>
      </c>
      <c r="P62" s="75">
        <v>85.910163391087892</v>
      </c>
      <c r="Q62" s="75">
        <v>81.639535903239675</v>
      </c>
      <c r="R62" s="75">
        <v>82.532242505227003</v>
      </c>
      <c r="S62" s="75">
        <v>88.294333342390615</v>
      </c>
      <c r="T62" s="75">
        <v>87.897985121303847</v>
      </c>
      <c r="U62" s="75">
        <v>89.4900456504283</v>
      </c>
      <c r="V62" s="75">
        <v>94.731664016460982</v>
      </c>
      <c r="W62" s="75">
        <v>91.608643244012072</v>
      </c>
      <c r="X62" s="75">
        <v>77.58404073202631</v>
      </c>
      <c r="Y62" s="75">
        <v>83.785707501145495</v>
      </c>
      <c r="Z62" s="75">
        <v>93.401348263493333</v>
      </c>
      <c r="AA62" s="75">
        <v>80.56882362340103</v>
      </c>
      <c r="AB62" s="75">
        <v>80.051545923397398</v>
      </c>
    </row>
    <row r="63" spans="3:28" x14ac:dyDescent="0.25">
      <c r="C63" s="1" t="s">
        <v>10</v>
      </c>
    </row>
    <row r="64" spans="3:28" ht="13" x14ac:dyDescent="0.3">
      <c r="C64" s="76" t="s">
        <v>81</v>
      </c>
      <c r="D64" s="76"/>
      <c r="E64" s="76"/>
      <c r="F64" s="76"/>
    </row>
    <row r="65" spans="2:3" ht="13" x14ac:dyDescent="0.3">
      <c r="B65" s="77"/>
      <c r="C65" s="2" t="s">
        <v>85</v>
      </c>
    </row>
  </sheetData>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39997558519241921"/>
    <pageSetUpPr fitToPage="1"/>
  </sheetPr>
  <dimension ref="A1:AC51"/>
  <sheetViews>
    <sheetView showGridLines="0" zoomScale="80" zoomScaleNormal="80" workbookViewId="0"/>
  </sheetViews>
  <sheetFormatPr defaultColWidth="9.1796875" defaultRowHeight="12.5" x14ac:dyDescent="0.25"/>
  <cols>
    <col min="1" max="1" width="3.54296875" style="80" customWidth="1"/>
    <col min="2" max="2" width="3.453125" style="80" customWidth="1"/>
    <col min="3" max="3" width="20.1796875" style="80" customWidth="1"/>
    <col min="4" max="9" width="11.7265625" style="80" customWidth="1"/>
    <col min="10" max="10" width="9.1796875" style="80"/>
    <col min="11" max="11" width="12.1796875" style="80" customWidth="1"/>
    <col min="12" max="12" width="13.26953125" style="80" customWidth="1"/>
    <col min="13" max="13" width="12.7265625" style="80" customWidth="1"/>
    <col min="14" max="14" width="12.54296875" style="80" customWidth="1"/>
    <col min="15" max="15" width="15.54296875" style="80" customWidth="1"/>
    <col min="16" max="16" width="13.1796875" style="80" customWidth="1"/>
    <col min="17" max="17" width="13.26953125" style="80" customWidth="1"/>
    <col min="18" max="18" width="13.81640625" style="80" customWidth="1"/>
    <col min="19" max="19" width="14.54296875" style="80" customWidth="1"/>
    <col min="20" max="20" width="15" style="80" customWidth="1"/>
    <col min="21" max="21" width="14" style="80" customWidth="1"/>
    <col min="22" max="22" width="18" style="80" customWidth="1"/>
    <col min="23" max="23" width="18.54296875" style="80" customWidth="1"/>
    <col min="24" max="16384" width="9.1796875" style="80"/>
  </cols>
  <sheetData>
    <row r="1" spans="1:29" s="79" customFormat="1" x14ac:dyDescent="0.25">
      <c r="A1" s="31" t="s">
        <v>92</v>
      </c>
    </row>
    <row r="2" spans="1:29" ht="12.75" customHeight="1" x14ac:dyDescent="0.25">
      <c r="D2" s="81"/>
      <c r="E2" s="81"/>
      <c r="F2" s="81"/>
      <c r="G2" s="81"/>
      <c r="H2" s="81"/>
      <c r="I2" s="81"/>
      <c r="M2" s="2"/>
      <c r="N2" s="2"/>
      <c r="O2" s="2"/>
      <c r="P2" s="2"/>
      <c r="Q2" s="2"/>
      <c r="R2" s="2"/>
      <c r="S2" s="2"/>
      <c r="T2" s="2"/>
      <c r="U2" s="2"/>
      <c r="V2" s="2"/>
      <c r="W2" s="2"/>
      <c r="X2" s="2"/>
      <c r="Y2" s="2"/>
      <c r="Z2" s="2"/>
      <c r="AA2" s="2"/>
      <c r="AB2" s="2"/>
      <c r="AC2" s="2"/>
    </row>
    <row r="4" spans="1:29" ht="13" x14ac:dyDescent="0.3">
      <c r="C4" s="82"/>
    </row>
    <row r="5" spans="1:29" x14ac:dyDescent="0.25">
      <c r="C5" s="37"/>
    </row>
    <row r="6" spans="1:29" x14ac:dyDescent="0.25">
      <c r="C6" s="37"/>
    </row>
    <row r="7" spans="1:29" x14ac:dyDescent="0.25">
      <c r="C7" s="37"/>
    </row>
    <row r="8" spans="1:29" x14ac:dyDescent="0.25">
      <c r="C8" s="37"/>
    </row>
    <row r="9" spans="1:29" x14ac:dyDescent="0.25">
      <c r="C9" s="37"/>
    </row>
    <row r="10" spans="1:29" x14ac:dyDescent="0.25">
      <c r="C10" s="37"/>
    </row>
    <row r="11" spans="1:29" x14ac:dyDescent="0.25">
      <c r="C11" s="37"/>
    </row>
    <row r="12" spans="1:29" x14ac:dyDescent="0.25">
      <c r="C12" s="37"/>
    </row>
    <row r="13" spans="1:29" x14ac:dyDescent="0.25">
      <c r="C13" s="37"/>
    </row>
    <row r="14" spans="1:29" x14ac:dyDescent="0.25">
      <c r="C14" s="37"/>
    </row>
    <row r="15" spans="1:29" x14ac:dyDescent="0.25">
      <c r="C15" s="37"/>
    </row>
    <row r="16" spans="1:29" x14ac:dyDescent="0.25">
      <c r="C16" s="37"/>
    </row>
    <row r="17" spans="3:29" x14ac:dyDescent="0.25">
      <c r="C17" s="37"/>
    </row>
    <row r="18" spans="3:29" x14ac:dyDescent="0.25">
      <c r="C18" s="37"/>
    </row>
    <row r="23" spans="3:29" x14ac:dyDescent="0.25">
      <c r="D23" s="81"/>
      <c r="E23" s="81"/>
      <c r="F23" s="81"/>
      <c r="G23" s="81"/>
      <c r="H23" s="81"/>
      <c r="I23" s="81"/>
      <c r="L23" s="2"/>
      <c r="M23" s="2"/>
      <c r="N23" s="2"/>
      <c r="O23" s="2"/>
      <c r="P23" s="2"/>
      <c r="Q23" s="2"/>
      <c r="R23" s="2"/>
      <c r="S23" s="2"/>
      <c r="T23" s="2"/>
      <c r="U23" s="2"/>
      <c r="V23" s="2"/>
      <c r="W23" s="2"/>
      <c r="X23" s="2"/>
      <c r="Y23" s="2"/>
      <c r="Z23" s="2"/>
      <c r="AA23" s="2"/>
      <c r="AB23" s="2"/>
      <c r="AC23" s="2"/>
    </row>
    <row r="24" spans="3:29" x14ac:dyDescent="0.25">
      <c r="L24" s="2"/>
      <c r="M24" s="2"/>
      <c r="N24" s="2"/>
      <c r="O24" s="2"/>
      <c r="P24" s="2"/>
      <c r="Q24" s="2"/>
      <c r="R24" s="2"/>
      <c r="S24" s="2"/>
      <c r="T24" s="2"/>
      <c r="U24" s="2"/>
      <c r="V24" s="2"/>
      <c r="W24" s="2"/>
      <c r="X24" s="2"/>
      <c r="Y24" s="2"/>
      <c r="Z24" s="2"/>
      <c r="AA24" s="2"/>
      <c r="AB24" s="2"/>
      <c r="AC24" s="2"/>
    </row>
    <row r="25" spans="3:29" x14ac:dyDescent="0.25">
      <c r="L25" s="2"/>
      <c r="M25" s="2"/>
      <c r="N25" s="2"/>
      <c r="O25" s="2"/>
      <c r="P25" s="2"/>
      <c r="Q25" s="2"/>
      <c r="R25" s="2"/>
      <c r="S25" s="2"/>
      <c r="T25" s="2"/>
      <c r="U25" s="2"/>
      <c r="V25" s="2"/>
      <c r="W25" s="2"/>
      <c r="X25" s="2"/>
      <c r="Y25" s="2"/>
      <c r="Z25" s="2"/>
      <c r="AA25" s="2"/>
      <c r="AB25" s="2"/>
      <c r="AC25" s="2"/>
    </row>
    <row r="42" spans="3:17" s="148" customFormat="1" ht="13" x14ac:dyDescent="0.3">
      <c r="C42" s="40" t="s">
        <v>93</v>
      </c>
      <c r="O42" s="149"/>
      <c r="P42" s="150"/>
      <c r="Q42" s="149"/>
    </row>
    <row r="43" spans="3:17" s="79" customFormat="1" x14ac:dyDescent="0.25">
      <c r="C43" s="83" t="s">
        <v>0</v>
      </c>
    </row>
    <row r="46" spans="3:17" ht="39" x14ac:dyDescent="0.25">
      <c r="C46" s="84"/>
      <c r="D46" s="85" t="s">
        <v>11</v>
      </c>
      <c r="E46" s="85" t="s">
        <v>3</v>
      </c>
      <c r="F46" s="85" t="s">
        <v>14</v>
      </c>
      <c r="G46" s="85" t="s">
        <v>5</v>
      </c>
      <c r="H46" s="85" t="s">
        <v>15</v>
      </c>
      <c r="I46" s="85" t="s">
        <v>16</v>
      </c>
    </row>
    <row r="47" spans="3:17" ht="15" customHeight="1" x14ac:dyDescent="0.25">
      <c r="C47" s="86" t="s">
        <v>2</v>
      </c>
      <c r="D47" s="87">
        <v>-1.4674366645262999</v>
      </c>
      <c r="E47" s="87">
        <v>-0.43954702613218422</v>
      </c>
      <c r="F47" s="87">
        <v>-0.24241424640618789</v>
      </c>
      <c r="G47" s="87">
        <v>-0.17915830866908344</v>
      </c>
      <c r="H47" s="87">
        <v>-0.49071915733970844</v>
      </c>
      <c r="I47" s="87">
        <v>-0.1155979237534821</v>
      </c>
      <c r="K47" s="88">
        <v>-1.4674366623006461</v>
      </c>
    </row>
    <row r="48" spans="3:17" ht="15" customHeight="1" x14ac:dyDescent="0.25">
      <c r="C48" s="89" t="s">
        <v>1</v>
      </c>
      <c r="D48" s="90">
        <v>3.3234064167699056</v>
      </c>
      <c r="E48" s="90">
        <v>0.43932919472125492</v>
      </c>
      <c r="F48" s="90">
        <v>0.48711477338580317</v>
      </c>
      <c r="G48" s="90">
        <v>0.24314911721758098</v>
      </c>
      <c r="H48" s="90">
        <v>2.0222396560649161</v>
      </c>
      <c r="I48" s="90">
        <v>0.13157367760600419</v>
      </c>
      <c r="K48" s="88">
        <v>3.323406418995559</v>
      </c>
    </row>
    <row r="50" spans="3:29" ht="13" x14ac:dyDescent="0.3">
      <c r="C50" s="91" t="s">
        <v>82</v>
      </c>
      <c r="D50" s="91"/>
      <c r="E50" s="91"/>
      <c r="F50" s="91"/>
    </row>
    <row r="51" spans="3:29" x14ac:dyDescent="0.25">
      <c r="M51" s="2"/>
      <c r="N51" s="2"/>
      <c r="O51" s="2"/>
      <c r="P51" s="2"/>
      <c r="Q51" s="2"/>
      <c r="R51" s="2"/>
      <c r="S51" s="2"/>
      <c r="T51" s="2"/>
      <c r="U51" s="2"/>
      <c r="V51" s="2"/>
      <c r="W51" s="2"/>
      <c r="X51" s="2"/>
      <c r="Y51" s="2"/>
      <c r="Z51" s="2"/>
      <c r="AA51" s="2"/>
      <c r="AB51" s="2"/>
      <c r="AC51" s="2"/>
    </row>
  </sheetData>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tint="0.39997558519241921"/>
    <pageSetUpPr fitToPage="1"/>
  </sheetPr>
  <dimension ref="A1:X83"/>
  <sheetViews>
    <sheetView showGridLines="0" zoomScale="80" zoomScaleNormal="80" workbookViewId="0"/>
  </sheetViews>
  <sheetFormatPr defaultColWidth="12" defaultRowHeight="12.5" x14ac:dyDescent="0.25"/>
  <cols>
    <col min="1" max="1" width="5.1796875" style="2" customWidth="1"/>
    <col min="2" max="2" width="3.453125" style="2" customWidth="1"/>
    <col min="3" max="3" width="14" style="2" customWidth="1"/>
    <col min="4" max="5" width="16" style="2" customWidth="1"/>
    <col min="6" max="6" width="15.81640625" style="2" customWidth="1"/>
    <col min="7" max="7" width="15.54296875" style="2" customWidth="1"/>
    <col min="8" max="10" width="12" style="2"/>
    <col min="11" max="11" width="22.1796875" style="2" customWidth="1"/>
    <col min="12" max="15" width="12" style="2"/>
    <col min="16" max="16" width="14.81640625" style="2" customWidth="1"/>
    <col min="17" max="16384" width="12" style="2"/>
  </cols>
  <sheetData>
    <row r="1" spans="1:13" s="31" customFormat="1" ht="13" x14ac:dyDescent="0.3">
      <c r="A1" s="31" t="s">
        <v>90</v>
      </c>
      <c r="G1" s="32"/>
      <c r="I1" s="33"/>
      <c r="J1" s="33"/>
      <c r="K1" s="32"/>
      <c r="L1" s="32"/>
      <c r="M1" s="32"/>
    </row>
    <row r="3" spans="1:13" ht="13" x14ac:dyDescent="0.3">
      <c r="C3" s="92"/>
    </row>
    <row r="4" spans="1:13" x14ac:dyDescent="0.25">
      <c r="C4" s="141"/>
    </row>
    <row r="44" spans="2:24" s="31" customFormat="1" ht="13" x14ac:dyDescent="0.3">
      <c r="C44" s="40" t="s">
        <v>91</v>
      </c>
      <c r="D44" s="40"/>
      <c r="E44" s="40"/>
      <c r="G44" s="32"/>
      <c r="I44" s="33"/>
      <c r="J44" s="33"/>
      <c r="K44" s="32"/>
      <c r="L44" s="32"/>
      <c r="M44" s="32"/>
      <c r="V44" s="41"/>
      <c r="W44" s="42"/>
      <c r="X44" s="41"/>
    </row>
    <row r="45" spans="2:24" s="31" customFormat="1" x14ac:dyDescent="0.25">
      <c r="C45" s="34" t="s">
        <v>0</v>
      </c>
      <c r="D45" s="34"/>
      <c r="E45" s="34"/>
      <c r="G45" s="32"/>
      <c r="H45" s="32"/>
      <c r="I45" s="32"/>
      <c r="J45" s="32"/>
      <c r="K45" s="32"/>
      <c r="L45" s="32"/>
      <c r="M45" s="32"/>
      <c r="V45" s="34"/>
      <c r="X45" s="34"/>
    </row>
    <row r="46" spans="2:24" x14ac:dyDescent="0.25">
      <c r="C46" s="141"/>
    </row>
    <row r="47" spans="2:24" ht="12.75" customHeight="1" x14ac:dyDescent="0.3">
      <c r="B47" s="36"/>
      <c r="C47" s="93"/>
      <c r="D47" s="94" t="s">
        <v>12</v>
      </c>
      <c r="E47" s="94" t="s">
        <v>1</v>
      </c>
      <c r="F47" s="94" t="s">
        <v>2</v>
      </c>
    </row>
    <row r="48" spans="2:24" ht="14.5" customHeight="1" x14ac:dyDescent="0.25">
      <c r="B48" s="36"/>
      <c r="C48" s="95" t="s">
        <v>24</v>
      </c>
      <c r="D48" s="96">
        <v>-6.0105962875865044</v>
      </c>
      <c r="E48" s="96">
        <v>7.9874270920923438</v>
      </c>
      <c r="F48" s="96">
        <v>-13.998023379678848</v>
      </c>
      <c r="H48" s="97">
        <f>E48+F48-D48</f>
        <v>0</v>
      </c>
    </row>
    <row r="49" spans="2:10" ht="14.5" customHeight="1" x14ac:dyDescent="0.25">
      <c r="B49" s="36"/>
      <c r="C49" s="95" t="s">
        <v>25</v>
      </c>
      <c r="D49" s="96">
        <v>-2.231235182990746</v>
      </c>
      <c r="E49" s="96">
        <v>8.0190399705532958</v>
      </c>
      <c r="F49" s="96">
        <v>-10.250275153544044</v>
      </c>
      <c r="H49" s="97">
        <f t="shared" ref="H49:H77" si="0">E49+F49-D49</f>
        <v>0</v>
      </c>
    </row>
    <row r="50" spans="2:10" ht="14.5" customHeight="1" x14ac:dyDescent="0.25">
      <c r="B50" s="36"/>
      <c r="C50" s="95" t="s">
        <v>26</v>
      </c>
      <c r="D50" s="96">
        <v>-0.42511595517199252</v>
      </c>
      <c r="E50" s="96">
        <v>7.6125249687088541</v>
      </c>
      <c r="F50" s="96">
        <v>-8.0376409238808471</v>
      </c>
      <c r="H50" s="97">
        <f t="shared" si="0"/>
        <v>-4.4408920985006262E-16</v>
      </c>
    </row>
    <row r="51" spans="2:10" ht="14.5" customHeight="1" x14ac:dyDescent="0.25">
      <c r="B51" s="36"/>
      <c r="C51" s="95" t="s">
        <v>29</v>
      </c>
      <c r="D51" s="96">
        <v>0.10024287126575467</v>
      </c>
      <c r="E51" s="96">
        <v>10.401565409088562</v>
      </c>
      <c r="F51" s="96">
        <v>-10.301322884336241</v>
      </c>
      <c r="H51" s="97">
        <f t="shared" si="0"/>
        <v>-3.4651343334968221E-7</v>
      </c>
    </row>
    <row r="52" spans="2:10" ht="14.5" customHeight="1" x14ac:dyDescent="0.25">
      <c r="B52" s="36"/>
      <c r="C52" s="95" t="s">
        <v>27</v>
      </c>
      <c r="D52" s="96">
        <v>0.18155728020918843</v>
      </c>
      <c r="E52" s="96">
        <v>4.6508428152995878</v>
      </c>
      <c r="F52" s="96">
        <v>-4.4692853799429395</v>
      </c>
      <c r="H52" s="97">
        <f t="shared" si="0"/>
        <v>1.5514745982381228E-7</v>
      </c>
    </row>
    <row r="53" spans="2:10" ht="14.5" customHeight="1" x14ac:dyDescent="0.25">
      <c r="B53" s="36"/>
      <c r="C53" s="95" t="s">
        <v>31</v>
      </c>
      <c r="D53" s="96">
        <v>0.25535516405594083</v>
      </c>
      <c r="E53" s="96">
        <v>4.6593056777274695</v>
      </c>
      <c r="F53" s="96">
        <v>-4.4039505136715285</v>
      </c>
      <c r="H53" s="97">
        <f t="shared" si="0"/>
        <v>0</v>
      </c>
      <c r="J53" s="98"/>
    </row>
    <row r="54" spans="2:10" ht="14.5" customHeight="1" x14ac:dyDescent="0.25">
      <c r="B54" s="36"/>
      <c r="C54" s="95" t="s">
        <v>30</v>
      </c>
      <c r="D54" s="96">
        <v>0.64805515918751289</v>
      </c>
      <c r="E54" s="96">
        <v>2.9315328282944826</v>
      </c>
      <c r="F54" s="96">
        <v>-2.2834776691069698</v>
      </c>
      <c r="H54" s="97">
        <f t="shared" si="0"/>
        <v>0</v>
      </c>
    </row>
    <row r="55" spans="2:10" ht="14.5" customHeight="1" x14ac:dyDescent="0.25">
      <c r="B55" s="36"/>
      <c r="C55" s="95" t="s">
        <v>36</v>
      </c>
      <c r="D55" s="96">
        <v>0.77478000113186263</v>
      </c>
      <c r="E55" s="96">
        <v>7.5411499317840818</v>
      </c>
      <c r="F55" s="96">
        <v>-6.7663699306522194</v>
      </c>
      <c r="H55" s="97">
        <f t="shared" si="0"/>
        <v>0</v>
      </c>
    </row>
    <row r="56" spans="2:10" ht="14.5" customHeight="1" x14ac:dyDescent="0.25">
      <c r="B56" s="36"/>
      <c r="C56" s="95" t="s">
        <v>39</v>
      </c>
      <c r="D56" s="96">
        <v>0.80699076402995018</v>
      </c>
      <c r="E56" s="96">
        <v>7.9924739255201462</v>
      </c>
      <c r="F56" s="96">
        <v>-7.1854831614901968</v>
      </c>
      <c r="H56" s="97">
        <f t="shared" si="0"/>
        <v>0</v>
      </c>
    </row>
    <row r="57" spans="2:10" ht="14.5" customHeight="1" x14ac:dyDescent="0.25">
      <c r="B57" s="36"/>
      <c r="C57" s="95" t="s">
        <v>50</v>
      </c>
      <c r="D57" s="96">
        <v>0.8189843544663552</v>
      </c>
      <c r="E57" s="96">
        <v>6.677394683114759</v>
      </c>
      <c r="F57" s="96">
        <v>-5.8584103286484037</v>
      </c>
      <c r="H57" s="97">
        <f t="shared" si="0"/>
        <v>0</v>
      </c>
    </row>
    <row r="58" spans="2:10" ht="14.5" customHeight="1" x14ac:dyDescent="0.25">
      <c r="B58" s="36"/>
      <c r="C58" s="95" t="s">
        <v>32</v>
      </c>
      <c r="D58" s="96">
        <v>0.91051340256688995</v>
      </c>
      <c r="E58" s="96">
        <v>4.1835965295293933</v>
      </c>
      <c r="F58" s="96">
        <v>-3.2730830996557438</v>
      </c>
      <c r="H58" s="97">
        <f t="shared" si="0"/>
        <v>2.7306759520229207E-8</v>
      </c>
    </row>
    <row r="59" spans="2:10" ht="14.5" customHeight="1" x14ac:dyDescent="0.25">
      <c r="B59" s="36"/>
      <c r="C59" s="95" t="s">
        <v>38</v>
      </c>
      <c r="D59" s="96">
        <v>1.4021820791050779</v>
      </c>
      <c r="E59" s="96">
        <v>4.2426766639555948</v>
      </c>
      <c r="F59" s="96">
        <v>-2.8404945848505161</v>
      </c>
      <c r="H59" s="97">
        <f t="shared" si="0"/>
        <v>0</v>
      </c>
    </row>
    <row r="60" spans="2:10" ht="14.5" customHeight="1" x14ac:dyDescent="0.25">
      <c r="B60" s="36"/>
      <c r="C60" s="95" t="s">
        <v>34</v>
      </c>
      <c r="D60" s="96">
        <v>1.516266525324768</v>
      </c>
      <c r="E60" s="96">
        <v>5.1236621908055993</v>
      </c>
      <c r="F60" s="96">
        <v>-3.6073956654808308</v>
      </c>
      <c r="H60" s="97">
        <f t="shared" si="0"/>
        <v>0</v>
      </c>
    </row>
    <row r="61" spans="2:10" ht="14.5" customHeight="1" x14ac:dyDescent="0.25">
      <c r="B61" s="36"/>
      <c r="C61" s="95"/>
      <c r="D61" s="96"/>
      <c r="E61" s="96"/>
      <c r="F61" s="96"/>
      <c r="H61" s="97">
        <f t="shared" si="0"/>
        <v>0</v>
      </c>
    </row>
    <row r="62" spans="2:10" ht="14.5" customHeight="1" x14ac:dyDescent="0.25">
      <c r="B62" s="36"/>
      <c r="C62" s="2" t="s">
        <v>78</v>
      </c>
      <c r="D62" s="96">
        <v>1.8559697522436061</v>
      </c>
      <c r="E62" s="96">
        <v>3.3234064167699056</v>
      </c>
      <c r="F62" s="96">
        <v>-1.4674366645262999</v>
      </c>
      <c r="H62" s="97">
        <f t="shared" si="0"/>
        <v>0</v>
      </c>
    </row>
    <row r="63" spans="2:10" ht="14.5" customHeight="1" x14ac:dyDescent="0.25">
      <c r="B63" s="36"/>
      <c r="C63" s="95"/>
      <c r="D63" s="96"/>
      <c r="E63" s="96"/>
      <c r="F63" s="96"/>
      <c r="H63" s="97">
        <f t="shared" si="0"/>
        <v>0</v>
      </c>
    </row>
    <row r="64" spans="2:10" ht="14.5" customHeight="1" x14ac:dyDescent="0.25">
      <c r="B64" s="36"/>
      <c r="C64" s="95" t="s">
        <v>28</v>
      </c>
      <c r="D64" s="99">
        <v>1.9513305007525958</v>
      </c>
      <c r="E64" s="99">
        <v>7.115983383597011</v>
      </c>
      <c r="F64" s="99">
        <v>-5.1646528828444165</v>
      </c>
      <c r="H64" s="97">
        <f t="shared" si="0"/>
        <v>0</v>
      </c>
      <c r="J64" s="95"/>
    </row>
    <row r="65" spans="2:10" ht="14.5" customHeight="1" x14ac:dyDescent="0.25">
      <c r="B65" s="36"/>
      <c r="C65" s="95" t="s">
        <v>79</v>
      </c>
      <c r="D65" s="96">
        <v>1.9880544542938741</v>
      </c>
      <c r="E65" s="96">
        <v>6.4392691146579013</v>
      </c>
      <c r="F65" s="96">
        <v>-4.4512146603640277</v>
      </c>
      <c r="H65" s="97">
        <f t="shared" si="0"/>
        <v>0</v>
      </c>
      <c r="J65" s="95"/>
    </row>
    <row r="66" spans="2:10" ht="14.5" customHeight="1" x14ac:dyDescent="0.25">
      <c r="B66" s="36"/>
      <c r="C66" s="95" t="s">
        <v>33</v>
      </c>
      <c r="D66" s="96">
        <v>2.0906462244921502</v>
      </c>
      <c r="E66" s="96">
        <v>6.3887791422132327</v>
      </c>
      <c r="F66" s="96">
        <v>-4.2981329177210812</v>
      </c>
      <c r="H66" s="97">
        <f t="shared" si="0"/>
        <v>0</v>
      </c>
    </row>
    <row r="67" spans="2:10" ht="14.5" customHeight="1" x14ac:dyDescent="0.25">
      <c r="B67" s="36"/>
      <c r="C67" s="95" t="s">
        <v>35</v>
      </c>
      <c r="D67" s="96">
        <v>2.2581366125081157</v>
      </c>
      <c r="E67" s="96">
        <v>10.446300264271883</v>
      </c>
      <c r="F67" s="96">
        <v>-8.1881636517637659</v>
      </c>
      <c r="H67" s="97">
        <f t="shared" si="0"/>
        <v>0</v>
      </c>
    </row>
    <row r="68" spans="2:10" ht="14.5" customHeight="1" x14ac:dyDescent="0.25">
      <c r="B68" s="36"/>
      <c r="C68" s="95" t="s">
        <v>37</v>
      </c>
      <c r="D68" s="96">
        <v>2.3526688563220519</v>
      </c>
      <c r="E68" s="96">
        <v>6.3023965090830343</v>
      </c>
      <c r="F68" s="96">
        <v>-3.9497276527609824</v>
      </c>
      <c r="H68" s="97">
        <f t="shared" si="0"/>
        <v>0</v>
      </c>
    </row>
    <row r="69" spans="2:10" ht="14.5" customHeight="1" x14ac:dyDescent="0.25">
      <c r="B69" s="36"/>
      <c r="C69" s="95" t="s">
        <v>44</v>
      </c>
      <c r="D69" s="96">
        <v>2.5101604476593424</v>
      </c>
      <c r="E69" s="96">
        <v>9.1369345161730582</v>
      </c>
      <c r="F69" s="96">
        <v>-6.6267740685137158</v>
      </c>
      <c r="H69" s="97">
        <f t="shared" si="0"/>
        <v>0</v>
      </c>
    </row>
    <row r="70" spans="2:10" ht="14.5" customHeight="1" x14ac:dyDescent="0.25">
      <c r="B70" s="36"/>
      <c r="C70" s="95" t="s">
        <v>40</v>
      </c>
      <c r="D70" s="96">
        <v>2.5242901157055733</v>
      </c>
      <c r="E70" s="96">
        <v>4.9849382656593733</v>
      </c>
      <c r="F70" s="96">
        <v>-2.4606481499537995</v>
      </c>
      <c r="H70" s="97">
        <f t="shared" si="0"/>
        <v>0</v>
      </c>
    </row>
    <row r="71" spans="2:10" ht="14.5" customHeight="1" x14ac:dyDescent="0.25">
      <c r="B71" s="36"/>
      <c r="C71" s="95" t="s">
        <v>41</v>
      </c>
      <c r="D71" s="96">
        <v>3.3902315461979424</v>
      </c>
      <c r="E71" s="96">
        <v>21.872586279329223</v>
      </c>
      <c r="F71" s="96">
        <v>-18.482354733131277</v>
      </c>
      <c r="H71" s="97">
        <f t="shared" si="0"/>
        <v>0</v>
      </c>
    </row>
    <row r="72" spans="2:10" ht="14.5" customHeight="1" x14ac:dyDescent="0.25">
      <c r="B72" s="36"/>
      <c r="C72" s="95" t="s">
        <v>42</v>
      </c>
      <c r="D72" s="96">
        <v>3.9679510329947796</v>
      </c>
      <c r="E72" s="96">
        <v>8.0278797348827826</v>
      </c>
      <c r="F72" s="96">
        <v>-4.059928701888003</v>
      </c>
      <c r="H72" s="97">
        <f t="shared" si="0"/>
        <v>0</v>
      </c>
    </row>
    <row r="73" spans="2:10" ht="14.5" customHeight="1" x14ac:dyDescent="0.25">
      <c r="B73" s="36"/>
      <c r="C73" s="95" t="s">
        <v>46</v>
      </c>
      <c r="D73" s="96">
        <v>4.5192355211466504</v>
      </c>
      <c r="E73" s="96">
        <v>22.369509564786473</v>
      </c>
      <c r="F73" s="96">
        <v>-17.850274043639825</v>
      </c>
      <c r="H73" s="97">
        <f t="shared" si="0"/>
        <v>0</v>
      </c>
    </row>
    <row r="74" spans="2:10" ht="14.5" customHeight="1" x14ac:dyDescent="0.25">
      <c r="B74" s="36"/>
      <c r="C74" s="95" t="s">
        <v>45</v>
      </c>
      <c r="D74" s="96">
        <v>5.146362049606469</v>
      </c>
      <c r="E74" s="96">
        <v>8.5402590326291872</v>
      </c>
      <c r="F74" s="96">
        <v>-3.3938971698798941</v>
      </c>
      <c r="H74" s="97">
        <f t="shared" si="0"/>
        <v>-1.8685717595445794E-7</v>
      </c>
    </row>
    <row r="75" spans="2:10" ht="14.5" customHeight="1" x14ac:dyDescent="0.25">
      <c r="B75" s="36"/>
      <c r="C75" s="95" t="s">
        <v>43</v>
      </c>
      <c r="D75" s="96">
        <v>6.280863456634675</v>
      </c>
      <c r="E75" s="96">
        <v>12.607597501798702</v>
      </c>
      <c r="F75" s="96">
        <v>-6.3267342129141051</v>
      </c>
      <c r="H75" s="97">
        <f t="shared" si="0"/>
        <v>-1.6775007782854345E-7</v>
      </c>
    </row>
    <row r="76" spans="2:10" ht="14.5" customHeight="1" x14ac:dyDescent="0.25">
      <c r="B76" s="36"/>
      <c r="C76" s="95" t="s">
        <v>47</v>
      </c>
      <c r="D76" s="96">
        <v>8.0926872815883772</v>
      </c>
      <c r="E76" s="96">
        <v>9.801064171531106</v>
      </c>
      <c r="F76" s="96">
        <v>-1.7083768899427272</v>
      </c>
      <c r="H76" s="97">
        <f t="shared" si="0"/>
        <v>0</v>
      </c>
    </row>
    <row r="77" spans="2:10" ht="14.5" customHeight="1" x14ac:dyDescent="0.25">
      <c r="B77" s="36"/>
      <c r="C77" s="95" t="s">
        <v>48</v>
      </c>
      <c r="D77" s="96">
        <v>17.255823227438437</v>
      </c>
      <c r="E77" s="96">
        <v>27.499452421694816</v>
      </c>
      <c r="F77" s="96">
        <v>-10.243629194256378</v>
      </c>
      <c r="H77" s="97">
        <f t="shared" si="0"/>
        <v>0</v>
      </c>
    </row>
    <row r="78" spans="2:10" ht="12.75" customHeight="1" x14ac:dyDescent="0.25">
      <c r="B78" s="36"/>
      <c r="C78" s="95"/>
      <c r="D78" s="96"/>
      <c r="E78" s="96"/>
      <c r="F78" s="96"/>
    </row>
    <row r="79" spans="2:10" ht="12.75" customHeight="1" x14ac:dyDescent="0.25">
      <c r="B79" s="36"/>
      <c r="C79" s="95"/>
      <c r="D79" s="96"/>
      <c r="E79" s="96"/>
      <c r="F79" s="96"/>
    </row>
    <row r="80" spans="2:10" ht="12.75" customHeight="1" x14ac:dyDescent="0.25">
      <c r="B80" s="36"/>
      <c r="C80" s="95"/>
      <c r="D80" s="96"/>
      <c r="E80" s="96"/>
      <c r="F80" s="96"/>
    </row>
    <row r="82" spans="3:6" ht="14.5" customHeight="1" x14ac:dyDescent="0.25">
      <c r="C82" s="154"/>
      <c r="D82" s="154"/>
      <c r="E82" s="154"/>
      <c r="F82" s="154"/>
    </row>
    <row r="83" spans="3:6" ht="15" customHeight="1" x14ac:dyDescent="0.3">
      <c r="C83" s="155" t="s">
        <v>83</v>
      </c>
      <c r="D83" s="155"/>
      <c r="E83" s="155"/>
      <c r="F83" s="155"/>
    </row>
  </sheetData>
  <sortState xmlns:xlrd2="http://schemas.microsoft.com/office/spreadsheetml/2017/richdata2" ref="C34:D62">
    <sortCondition ref="D34:D62"/>
  </sortState>
  <mergeCells count="2">
    <mergeCell ref="C82:F82"/>
    <mergeCell ref="C83:F83"/>
  </mergeCell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tint="0.39997558519241921"/>
    <pageSetUpPr fitToPage="1"/>
  </sheetPr>
  <dimension ref="A1:X68"/>
  <sheetViews>
    <sheetView showGridLines="0" zoomScale="80" zoomScaleNormal="80" workbookViewId="0"/>
  </sheetViews>
  <sheetFormatPr defaultColWidth="48.26953125" defaultRowHeight="12.5" x14ac:dyDescent="0.35"/>
  <cols>
    <col min="1" max="2" width="3.54296875" style="100" customWidth="1"/>
    <col min="3" max="3" width="21" style="100" customWidth="1"/>
    <col min="4" max="4" width="33.81640625" style="107" customWidth="1"/>
    <col min="5" max="18" width="8.7265625" style="100" customWidth="1"/>
    <col min="19" max="19" width="8" style="100" bestFit="1" customWidth="1"/>
    <col min="20" max="20" width="5.453125" style="100" bestFit="1" customWidth="1"/>
    <col min="21" max="28" width="5.81640625" style="100" bestFit="1" customWidth="1"/>
    <col min="29" max="29" width="5.453125" style="100" bestFit="1" customWidth="1"/>
    <col min="30" max="30" width="5.1796875" style="100" bestFit="1" customWidth="1"/>
    <col min="31" max="16384" width="48.26953125" style="100"/>
  </cols>
  <sheetData>
    <row r="1" spans="1:24" s="31" customFormat="1" ht="13" x14ac:dyDescent="0.3">
      <c r="A1" s="31" t="s">
        <v>88</v>
      </c>
      <c r="G1" s="32"/>
      <c r="I1" s="33"/>
      <c r="J1" s="33"/>
      <c r="K1" s="32"/>
      <c r="L1" s="32"/>
      <c r="M1" s="32"/>
    </row>
    <row r="2" spans="1:24" s="31" customFormat="1" ht="13" x14ac:dyDescent="0.3">
      <c r="C2" s="40"/>
      <c r="D2" s="40"/>
      <c r="E2" s="40"/>
      <c r="G2" s="32"/>
      <c r="I2" s="33"/>
      <c r="J2" s="33"/>
      <c r="K2" s="32"/>
      <c r="L2" s="32"/>
      <c r="M2" s="32"/>
      <c r="V2" s="41"/>
      <c r="W2" s="42"/>
      <c r="X2" s="41"/>
    </row>
    <row r="3" spans="1:24" s="31" customFormat="1" x14ac:dyDescent="0.25">
      <c r="C3" s="34"/>
      <c r="D3" s="34"/>
      <c r="E3" s="34"/>
      <c r="G3" s="32"/>
      <c r="H3" s="32"/>
      <c r="I3" s="32"/>
      <c r="J3" s="32"/>
      <c r="K3" s="32"/>
      <c r="L3" s="32"/>
      <c r="M3" s="32"/>
      <c r="V3" s="34"/>
      <c r="X3" s="34"/>
    </row>
    <row r="4" spans="1:24" ht="12" customHeight="1" x14ac:dyDescent="0.25">
      <c r="D4" s="101"/>
      <c r="E4" s="101"/>
      <c r="F4" s="101"/>
      <c r="G4" s="101"/>
      <c r="H4" s="101"/>
      <c r="I4" s="101"/>
      <c r="J4" s="101"/>
      <c r="K4" s="101"/>
      <c r="L4" s="101"/>
      <c r="M4" s="101"/>
      <c r="N4" s="101"/>
      <c r="O4" s="101"/>
      <c r="P4" s="101"/>
    </row>
    <row r="5" spans="1:24" ht="12" customHeight="1" x14ac:dyDescent="0.25">
      <c r="D5" s="101"/>
      <c r="E5" s="101"/>
      <c r="F5" s="101"/>
      <c r="G5" s="101"/>
      <c r="H5" s="101"/>
      <c r="I5" s="101"/>
      <c r="J5" s="101"/>
      <c r="K5" s="101"/>
      <c r="L5" s="101"/>
      <c r="M5" s="101"/>
      <c r="N5" s="101"/>
      <c r="O5" s="101"/>
      <c r="P5" s="101"/>
    </row>
    <row r="6" spans="1:24" ht="12" customHeight="1" x14ac:dyDescent="0.25">
      <c r="D6" s="101"/>
      <c r="E6" s="101"/>
      <c r="F6" s="101"/>
      <c r="G6" s="101"/>
      <c r="H6" s="101"/>
      <c r="I6" s="101"/>
      <c r="J6" s="101"/>
      <c r="K6" s="101"/>
      <c r="L6" s="101"/>
      <c r="M6" s="101"/>
      <c r="N6" s="101"/>
      <c r="O6" s="101"/>
      <c r="P6" s="101"/>
    </row>
    <row r="7" spans="1:24" ht="12" customHeight="1" x14ac:dyDescent="0.25">
      <c r="D7" s="101"/>
      <c r="E7" s="101"/>
      <c r="F7" s="101"/>
      <c r="G7" s="101"/>
      <c r="H7" s="101"/>
      <c r="I7" s="101"/>
      <c r="J7" s="101"/>
      <c r="K7" s="101"/>
      <c r="L7" s="101"/>
      <c r="M7" s="102"/>
      <c r="N7" s="102"/>
      <c r="O7" s="102"/>
      <c r="P7" s="102"/>
      <c r="Q7" s="102"/>
    </row>
    <row r="8" spans="1:24" ht="12" customHeight="1" x14ac:dyDescent="0.25">
      <c r="D8" s="101"/>
      <c r="E8" s="101"/>
      <c r="F8" s="101"/>
      <c r="G8" s="101"/>
      <c r="H8" s="101"/>
      <c r="I8" s="101"/>
      <c r="J8" s="101"/>
      <c r="K8" s="101"/>
      <c r="L8" s="101"/>
      <c r="M8" s="102"/>
      <c r="N8" s="102"/>
      <c r="O8" s="102"/>
      <c r="P8" s="102"/>
      <c r="Q8" s="102"/>
    </row>
    <row r="9" spans="1:24" ht="12" customHeight="1" x14ac:dyDescent="0.25">
      <c r="D9" s="101"/>
      <c r="E9" s="101"/>
      <c r="F9" s="101"/>
      <c r="G9" s="101"/>
      <c r="H9" s="101"/>
      <c r="I9" s="101"/>
      <c r="J9" s="101"/>
      <c r="K9" s="101"/>
      <c r="L9" s="101"/>
      <c r="M9" s="102"/>
      <c r="N9" s="102"/>
      <c r="O9" s="102"/>
      <c r="P9" s="102"/>
      <c r="Q9" s="102"/>
    </row>
    <row r="10" spans="1:24" ht="12" customHeight="1" x14ac:dyDescent="0.25">
      <c r="D10" s="101"/>
      <c r="E10" s="101"/>
      <c r="F10" s="101"/>
      <c r="G10" s="101"/>
      <c r="H10" s="101"/>
      <c r="I10" s="101"/>
      <c r="J10" s="101"/>
      <c r="K10" s="101"/>
      <c r="L10" s="101"/>
      <c r="M10" s="102"/>
      <c r="N10" s="102"/>
      <c r="O10" s="102"/>
      <c r="P10" s="102"/>
      <c r="Q10" s="102"/>
    </row>
    <row r="11" spans="1:24" ht="12" customHeight="1" x14ac:dyDescent="0.25">
      <c r="D11" s="101"/>
      <c r="E11" s="101"/>
      <c r="F11" s="101"/>
      <c r="G11" s="101"/>
      <c r="H11" s="101"/>
      <c r="I11" s="101"/>
      <c r="J11" s="101"/>
      <c r="K11" s="101"/>
      <c r="L11" s="101"/>
      <c r="M11" s="102"/>
      <c r="N11" s="102"/>
      <c r="O11" s="102"/>
      <c r="P11" s="102"/>
      <c r="Q11" s="102"/>
    </row>
    <row r="12" spans="1:24" ht="12" customHeight="1" x14ac:dyDescent="0.25">
      <c r="D12" s="101"/>
      <c r="E12" s="101"/>
      <c r="F12" s="101"/>
      <c r="G12" s="101"/>
      <c r="H12" s="101"/>
      <c r="I12" s="101"/>
      <c r="J12" s="101"/>
      <c r="K12" s="101"/>
      <c r="L12" s="101"/>
      <c r="M12" s="102"/>
      <c r="N12" s="102"/>
      <c r="O12" s="102"/>
      <c r="P12" s="102"/>
      <c r="Q12" s="102"/>
    </row>
    <row r="13" spans="1:24" ht="12" customHeight="1" x14ac:dyDescent="0.25">
      <c r="D13" s="101"/>
      <c r="E13" s="101"/>
      <c r="F13" s="101"/>
      <c r="G13" s="101"/>
      <c r="H13" s="101"/>
      <c r="I13" s="101"/>
      <c r="J13" s="101"/>
      <c r="K13" s="101"/>
      <c r="L13" s="101"/>
      <c r="M13" s="102"/>
      <c r="N13" s="102"/>
      <c r="O13" s="102"/>
      <c r="P13" s="102"/>
      <c r="Q13" s="102"/>
    </row>
    <row r="14" spans="1:24" ht="12" customHeight="1" x14ac:dyDescent="0.25">
      <c r="D14" s="101"/>
      <c r="E14" s="101"/>
      <c r="F14" s="101"/>
      <c r="G14" s="101"/>
      <c r="H14" s="101"/>
      <c r="I14" s="101"/>
      <c r="J14" s="101"/>
      <c r="K14" s="101"/>
      <c r="L14" s="101"/>
      <c r="M14" s="102"/>
      <c r="N14" s="102"/>
      <c r="O14" s="102"/>
      <c r="P14" s="102"/>
      <c r="Q14" s="102"/>
    </row>
    <row r="15" spans="1:24" ht="12" customHeight="1" x14ac:dyDescent="0.25">
      <c r="D15" s="101"/>
      <c r="E15" s="101"/>
      <c r="F15" s="101"/>
      <c r="G15" s="101"/>
      <c r="H15" s="101"/>
      <c r="I15" s="101"/>
      <c r="J15" s="101"/>
      <c r="K15" s="101"/>
      <c r="L15" s="101"/>
      <c r="M15" s="102"/>
      <c r="N15" s="102"/>
      <c r="O15" s="102"/>
      <c r="P15" s="102"/>
      <c r="Q15" s="102"/>
    </row>
    <row r="16" spans="1:24" ht="12" customHeight="1" x14ac:dyDescent="0.25">
      <c r="D16" s="101"/>
      <c r="E16" s="101"/>
      <c r="F16" s="101"/>
      <c r="G16" s="101"/>
      <c r="H16" s="101"/>
      <c r="I16" s="101"/>
      <c r="J16" s="101"/>
      <c r="K16" s="101"/>
      <c r="L16" s="101"/>
      <c r="M16" s="102"/>
      <c r="N16" s="102"/>
      <c r="O16" s="102"/>
      <c r="P16" s="102"/>
      <c r="Q16" s="102"/>
    </row>
    <row r="17" spans="3:17" ht="12" customHeight="1" x14ac:dyDescent="0.25">
      <c r="D17" s="101"/>
      <c r="E17" s="101"/>
      <c r="F17" s="101"/>
      <c r="G17" s="101"/>
      <c r="H17" s="101"/>
      <c r="I17" s="101"/>
      <c r="J17" s="101"/>
      <c r="K17" s="101"/>
      <c r="L17" s="101"/>
      <c r="M17" s="102"/>
      <c r="N17" s="102"/>
      <c r="O17" s="102"/>
      <c r="P17" s="102"/>
      <c r="Q17" s="102"/>
    </row>
    <row r="18" spans="3:17" ht="12" customHeight="1" x14ac:dyDescent="0.25">
      <c r="D18" s="101"/>
      <c r="E18" s="101"/>
      <c r="F18" s="101"/>
      <c r="G18" s="101"/>
      <c r="H18" s="101"/>
      <c r="I18" s="101"/>
      <c r="J18" s="101"/>
      <c r="K18" s="101"/>
      <c r="L18" s="101"/>
      <c r="M18" s="102"/>
      <c r="N18" s="102"/>
      <c r="O18" s="102"/>
      <c r="P18" s="102"/>
      <c r="Q18" s="102"/>
    </row>
    <row r="19" spans="3:17" ht="12" customHeight="1" x14ac:dyDescent="0.25">
      <c r="D19" s="101"/>
      <c r="E19" s="101"/>
      <c r="F19" s="101"/>
      <c r="G19" s="101"/>
      <c r="H19" s="101"/>
      <c r="I19" s="101"/>
      <c r="J19" s="101"/>
      <c r="K19" s="101"/>
      <c r="L19" s="101"/>
      <c r="M19" s="102"/>
      <c r="N19" s="102"/>
      <c r="O19" s="102"/>
      <c r="P19" s="102"/>
      <c r="Q19" s="102"/>
    </row>
    <row r="20" spans="3:17" ht="12" customHeight="1" x14ac:dyDescent="0.25">
      <c r="D20" s="101"/>
      <c r="E20" s="101"/>
      <c r="F20" s="101"/>
      <c r="G20" s="101"/>
      <c r="H20" s="101"/>
      <c r="I20" s="101"/>
      <c r="J20" s="101"/>
      <c r="K20" s="101"/>
      <c r="L20" s="101"/>
      <c r="M20" s="102"/>
      <c r="N20" s="102"/>
      <c r="O20" s="102"/>
      <c r="P20" s="102"/>
      <c r="Q20" s="102"/>
    </row>
    <row r="21" spans="3:17" ht="12" customHeight="1" x14ac:dyDescent="0.25">
      <c r="D21" s="101"/>
      <c r="E21" s="101"/>
      <c r="F21" s="101"/>
      <c r="G21" s="101"/>
      <c r="H21" s="101"/>
      <c r="I21" s="101"/>
      <c r="J21" s="101"/>
      <c r="K21" s="101"/>
      <c r="L21" s="101"/>
      <c r="M21" s="102"/>
      <c r="N21" s="102"/>
      <c r="O21" s="102"/>
      <c r="P21" s="102"/>
      <c r="Q21" s="102"/>
    </row>
    <row r="22" spans="3:17" ht="12" customHeight="1" x14ac:dyDescent="0.25">
      <c r="D22" s="101"/>
      <c r="E22" s="101"/>
      <c r="F22" s="101"/>
      <c r="G22" s="101"/>
      <c r="H22" s="101"/>
      <c r="I22" s="101"/>
      <c r="J22" s="101"/>
      <c r="K22" s="101"/>
      <c r="L22" s="101"/>
      <c r="M22" s="102"/>
      <c r="N22" s="102"/>
      <c r="O22" s="102"/>
      <c r="P22" s="102"/>
      <c r="Q22" s="102"/>
    </row>
    <row r="23" spans="3:17" ht="12" customHeight="1" x14ac:dyDescent="0.25">
      <c r="D23" s="101"/>
      <c r="E23" s="101"/>
      <c r="F23" s="101"/>
      <c r="G23" s="101"/>
      <c r="H23" s="101"/>
      <c r="I23" s="101"/>
      <c r="J23" s="101"/>
      <c r="K23" s="101"/>
      <c r="L23" s="101"/>
      <c r="M23" s="102"/>
      <c r="N23" s="102"/>
      <c r="O23" s="102"/>
      <c r="P23" s="102"/>
      <c r="Q23" s="102"/>
    </row>
    <row r="24" spans="3:17" ht="12" customHeight="1" x14ac:dyDescent="0.25">
      <c r="D24" s="101"/>
      <c r="E24" s="101"/>
      <c r="F24" s="101"/>
      <c r="G24" s="101"/>
      <c r="H24" s="101"/>
      <c r="I24" s="101"/>
      <c r="J24" s="101"/>
      <c r="K24" s="101"/>
      <c r="L24" s="101"/>
      <c r="M24" s="101"/>
      <c r="N24" s="101"/>
      <c r="O24" s="101"/>
      <c r="P24" s="101"/>
    </row>
    <row r="25" spans="3:17" ht="12" customHeight="1" x14ac:dyDescent="0.25">
      <c r="D25" s="101"/>
      <c r="E25" s="101"/>
      <c r="F25" s="101"/>
      <c r="G25" s="101"/>
      <c r="H25" s="101"/>
      <c r="I25" s="101"/>
      <c r="J25" s="101"/>
      <c r="K25" s="101"/>
      <c r="L25" s="101"/>
      <c r="M25" s="101"/>
      <c r="N25" s="101"/>
      <c r="O25" s="101"/>
      <c r="P25" s="101"/>
    </row>
    <row r="26" spans="3:17" ht="12" customHeight="1" x14ac:dyDescent="0.25">
      <c r="D26" s="101"/>
      <c r="E26" s="101"/>
      <c r="F26" s="101"/>
      <c r="G26" s="101"/>
      <c r="H26" s="101"/>
      <c r="I26" s="101"/>
      <c r="J26" s="101"/>
      <c r="K26" s="101"/>
      <c r="L26" s="101"/>
      <c r="M26" s="101"/>
      <c r="N26" s="101"/>
      <c r="O26" s="101"/>
      <c r="P26" s="101"/>
    </row>
    <row r="27" spans="3:17" ht="12" customHeight="1" x14ac:dyDescent="0.25">
      <c r="D27" s="101"/>
      <c r="E27" s="101"/>
      <c r="F27" s="101"/>
      <c r="G27" s="101"/>
      <c r="H27" s="101"/>
      <c r="I27" s="101"/>
      <c r="J27" s="101"/>
      <c r="K27" s="101"/>
      <c r="L27" s="101"/>
      <c r="M27" s="101"/>
      <c r="N27" s="101"/>
      <c r="O27" s="101"/>
      <c r="P27" s="101"/>
    </row>
    <row r="28" spans="3:17" ht="12" customHeight="1" x14ac:dyDescent="0.25">
      <c r="D28" s="101"/>
      <c r="E28" s="101"/>
      <c r="F28" s="101"/>
      <c r="G28" s="101"/>
      <c r="H28" s="101"/>
      <c r="I28" s="101"/>
      <c r="J28" s="101"/>
      <c r="K28" s="101"/>
      <c r="L28" s="101"/>
      <c r="M28" s="101"/>
      <c r="N28" s="101"/>
      <c r="O28" s="101"/>
      <c r="P28" s="101"/>
    </row>
    <row r="29" spans="3:17" ht="12" customHeight="1" x14ac:dyDescent="0.25">
      <c r="D29" s="101"/>
      <c r="E29" s="101"/>
      <c r="F29" s="101"/>
      <c r="G29" s="101"/>
      <c r="H29" s="101"/>
      <c r="I29" s="101"/>
      <c r="J29" s="101"/>
      <c r="K29" s="101"/>
      <c r="L29" s="101"/>
      <c r="M29" s="101"/>
      <c r="N29" s="101"/>
      <c r="O29" s="101"/>
      <c r="P29" s="101"/>
    </row>
    <row r="30" spans="3:17" ht="12" customHeight="1" x14ac:dyDescent="0.25">
      <c r="D30" s="101"/>
      <c r="E30" s="101"/>
      <c r="F30" s="101"/>
      <c r="G30" s="101"/>
      <c r="H30" s="101"/>
      <c r="I30" s="101"/>
      <c r="J30" s="101"/>
      <c r="K30" s="101"/>
      <c r="L30" s="101"/>
      <c r="M30" s="101"/>
      <c r="N30" s="101"/>
      <c r="O30" s="101"/>
      <c r="P30" s="101"/>
    </row>
    <row r="31" spans="3:17" ht="12" customHeight="1" x14ac:dyDescent="0.3">
      <c r="C31" s="155"/>
      <c r="D31" s="155"/>
      <c r="E31" s="101"/>
      <c r="F31" s="101"/>
      <c r="G31" s="101"/>
      <c r="H31" s="101"/>
      <c r="I31" s="101"/>
      <c r="J31" s="101"/>
      <c r="K31" s="101"/>
      <c r="L31" s="101"/>
      <c r="M31" s="101"/>
      <c r="N31" s="101"/>
      <c r="O31" s="101"/>
      <c r="P31" s="101"/>
    </row>
    <row r="32" spans="3:17" ht="12" customHeight="1" x14ac:dyDescent="0.25">
      <c r="D32" s="101"/>
      <c r="E32" s="101"/>
      <c r="F32" s="101"/>
      <c r="G32" s="101"/>
      <c r="H32" s="101"/>
      <c r="I32" s="101"/>
      <c r="J32" s="101"/>
      <c r="K32" s="101"/>
      <c r="L32" s="101"/>
      <c r="M32" s="101"/>
      <c r="N32" s="101"/>
      <c r="O32" s="101"/>
      <c r="P32" s="101"/>
    </row>
    <row r="33" spans="3:24" ht="12" customHeight="1" x14ac:dyDescent="0.25">
      <c r="D33" s="101"/>
      <c r="E33" s="101"/>
      <c r="F33" s="101"/>
      <c r="G33" s="101"/>
      <c r="H33" s="101"/>
      <c r="I33" s="101"/>
      <c r="J33" s="101"/>
      <c r="K33" s="101"/>
      <c r="L33" s="101"/>
      <c r="M33" s="101"/>
      <c r="N33" s="101"/>
      <c r="O33" s="101"/>
      <c r="P33" s="101"/>
    </row>
    <row r="34" spans="3:24" ht="12" customHeight="1" x14ac:dyDescent="0.25">
      <c r="D34" s="101"/>
      <c r="E34" s="101"/>
      <c r="F34" s="101"/>
      <c r="G34" s="101"/>
      <c r="H34" s="101"/>
      <c r="I34" s="101"/>
      <c r="J34" s="101"/>
      <c r="K34" s="101"/>
      <c r="L34" s="101"/>
      <c r="M34" s="101"/>
      <c r="N34" s="101"/>
      <c r="O34" s="101"/>
      <c r="P34" s="101"/>
    </row>
    <row r="35" spans="3:24" ht="12" customHeight="1" x14ac:dyDescent="0.25">
      <c r="D35" s="101"/>
      <c r="E35" s="101"/>
      <c r="F35" s="101"/>
      <c r="G35" s="101"/>
      <c r="H35" s="101"/>
      <c r="I35" s="101"/>
      <c r="J35" s="101"/>
      <c r="K35" s="101"/>
      <c r="L35" s="101"/>
      <c r="M35" s="101"/>
      <c r="N35" s="101"/>
      <c r="O35" s="101"/>
      <c r="P35" s="101"/>
    </row>
    <row r="36" spans="3:24" ht="12" customHeight="1" x14ac:dyDescent="0.25">
      <c r="D36" s="101"/>
      <c r="E36" s="101"/>
      <c r="F36" s="101"/>
      <c r="G36" s="101"/>
      <c r="H36" s="101"/>
      <c r="I36" s="101"/>
      <c r="J36" s="101"/>
      <c r="K36" s="101"/>
      <c r="L36" s="101"/>
      <c r="M36" s="101"/>
      <c r="N36" s="101"/>
      <c r="O36" s="101"/>
      <c r="P36" s="101"/>
    </row>
    <row r="37" spans="3:24" ht="12" customHeight="1" x14ac:dyDescent="0.25">
      <c r="D37" s="101"/>
      <c r="E37" s="101"/>
      <c r="F37" s="101"/>
      <c r="G37" s="101"/>
      <c r="H37" s="101"/>
      <c r="I37" s="101"/>
      <c r="J37" s="101"/>
      <c r="K37" s="101"/>
      <c r="L37" s="101"/>
      <c r="M37" s="101"/>
      <c r="N37" s="101"/>
      <c r="O37" s="101"/>
      <c r="P37" s="101"/>
    </row>
    <row r="38" spans="3:24" ht="12" customHeight="1" x14ac:dyDescent="0.25">
      <c r="D38" s="101"/>
      <c r="E38" s="101"/>
      <c r="F38" s="101"/>
      <c r="G38" s="101"/>
      <c r="H38" s="101"/>
      <c r="I38" s="101"/>
      <c r="J38" s="101"/>
      <c r="K38" s="101"/>
      <c r="L38" s="101"/>
      <c r="M38" s="101"/>
      <c r="N38" s="101"/>
      <c r="O38" s="101"/>
      <c r="P38" s="101"/>
    </row>
    <row r="39" spans="3:24" ht="12" customHeight="1" x14ac:dyDescent="0.25">
      <c r="D39" s="101"/>
      <c r="E39" s="101"/>
      <c r="F39" s="101"/>
      <c r="G39" s="101"/>
      <c r="H39" s="101"/>
      <c r="I39" s="101"/>
      <c r="J39" s="101"/>
      <c r="K39" s="101"/>
      <c r="L39" s="101"/>
      <c r="M39" s="101"/>
      <c r="N39" s="101"/>
      <c r="O39" s="101"/>
      <c r="P39" s="101"/>
    </row>
    <row r="40" spans="3:24" ht="12" customHeight="1" x14ac:dyDescent="0.25">
      <c r="D40" s="101"/>
      <c r="E40" s="101"/>
      <c r="F40" s="101"/>
      <c r="G40" s="101"/>
      <c r="H40" s="101"/>
      <c r="I40" s="101"/>
      <c r="J40" s="101"/>
      <c r="K40" s="101"/>
      <c r="L40" s="101"/>
      <c r="M40" s="101"/>
      <c r="N40" s="101"/>
      <c r="O40" s="101"/>
      <c r="P40" s="101"/>
    </row>
    <row r="41" spans="3:24" ht="12" customHeight="1" x14ac:dyDescent="0.25">
      <c r="D41" s="103"/>
      <c r="E41" s="104"/>
      <c r="F41" s="105"/>
      <c r="G41" s="105"/>
      <c r="H41" s="105"/>
      <c r="I41" s="105"/>
      <c r="J41" s="105"/>
      <c r="K41" s="105"/>
      <c r="L41" s="105"/>
      <c r="M41" s="105"/>
      <c r="N41" s="105"/>
      <c r="O41" s="105"/>
      <c r="P41" s="105"/>
      <c r="R41" s="106"/>
    </row>
    <row r="42" spans="3:24" ht="12" customHeight="1" x14ac:dyDescent="0.35">
      <c r="H42" s="108"/>
    </row>
    <row r="43" spans="3:24" s="31" customFormat="1" ht="15.5" x14ac:dyDescent="0.35">
      <c r="C43" s="144" t="s">
        <v>89</v>
      </c>
      <c r="D43" s="40"/>
      <c r="E43" s="40"/>
      <c r="G43" s="32"/>
      <c r="I43" s="33"/>
      <c r="J43" s="33"/>
      <c r="K43" s="32"/>
      <c r="L43" s="32"/>
      <c r="M43" s="32"/>
      <c r="V43" s="41"/>
      <c r="W43" s="42"/>
      <c r="X43" s="41"/>
    </row>
    <row r="44" spans="3:24" s="31" customFormat="1" ht="15.5" x14ac:dyDescent="0.35">
      <c r="C44" s="144" t="s">
        <v>0</v>
      </c>
      <c r="D44" s="34"/>
      <c r="E44" s="34"/>
      <c r="G44" s="32"/>
      <c r="H44" s="32"/>
      <c r="I44" s="32"/>
      <c r="J44" s="32"/>
      <c r="K44" s="32"/>
      <c r="L44" s="32"/>
      <c r="M44" s="32"/>
      <c r="V44" s="34"/>
      <c r="X44" s="34"/>
    </row>
    <row r="45" spans="3:24" s="2" customFormat="1" x14ac:dyDescent="0.25">
      <c r="C45" s="141"/>
    </row>
    <row r="46" spans="3:24" ht="20.25" customHeight="1" x14ac:dyDescent="0.3">
      <c r="C46" s="109"/>
      <c r="D46" s="109"/>
      <c r="E46" s="151">
        <v>2024</v>
      </c>
      <c r="F46" s="110"/>
      <c r="G46" s="110"/>
      <c r="H46" s="110"/>
      <c r="I46" s="110"/>
      <c r="J46" s="110"/>
      <c r="K46" s="110"/>
      <c r="L46" s="110"/>
      <c r="M46" s="110"/>
      <c r="N46" s="110"/>
      <c r="O46" s="110"/>
      <c r="P46" s="110"/>
    </row>
    <row r="47" spans="3:24" ht="12" customHeight="1" x14ac:dyDescent="0.25">
      <c r="C47" s="111" t="s">
        <v>1</v>
      </c>
      <c r="D47" s="112" t="s">
        <v>8</v>
      </c>
      <c r="E47" s="113">
        <v>0.93919576010108952</v>
      </c>
      <c r="F47" s="114"/>
      <c r="G47" s="115">
        <f>E47/SUM(E$47:E$49)</f>
        <v>0.28260033319755273</v>
      </c>
      <c r="H47" s="114"/>
      <c r="I47" s="114"/>
      <c r="J47" s="114"/>
      <c r="K47" s="114"/>
      <c r="L47" s="114"/>
      <c r="M47" s="114"/>
      <c r="N47" s="114"/>
      <c r="O47" s="114"/>
      <c r="P47" s="114"/>
    </row>
    <row r="48" spans="3:24" ht="12" customHeight="1" x14ac:dyDescent="0.25">
      <c r="C48" s="116"/>
      <c r="D48" s="117" t="s">
        <v>7</v>
      </c>
      <c r="E48" s="113">
        <v>0.39948632890394409</v>
      </c>
      <c r="F48" s="114"/>
      <c r="G48" s="115">
        <f>E48/SUM(E$47:E$49)</f>
        <v>0.12020387490247016</v>
      </c>
      <c r="H48" s="115"/>
      <c r="I48" s="114"/>
      <c r="J48" s="114"/>
      <c r="K48" s="114"/>
      <c r="L48" s="114"/>
      <c r="M48" s="114"/>
      <c r="N48" s="114"/>
      <c r="O48" s="114"/>
      <c r="P48" s="114"/>
    </row>
    <row r="49" spans="3:16" ht="12" customHeight="1" x14ac:dyDescent="0.25">
      <c r="C49" s="116"/>
      <c r="D49" s="117" t="s">
        <v>9</v>
      </c>
      <c r="E49" s="113">
        <v>1.9847243255392182</v>
      </c>
      <c r="F49" s="118"/>
      <c r="G49" s="115">
        <f>E49/SUM(E$47:E$49)</f>
        <v>0.59719579189997718</v>
      </c>
      <c r="H49" s="114"/>
      <c r="I49" s="114"/>
      <c r="J49" s="114"/>
      <c r="K49" s="114"/>
      <c r="L49" s="114"/>
      <c r="M49" s="114"/>
      <c r="N49" s="114"/>
      <c r="O49" s="114"/>
      <c r="P49" s="114"/>
    </row>
    <row r="50" spans="3:16" ht="12" customHeight="1" x14ac:dyDescent="0.3">
      <c r="C50" s="119" t="s">
        <v>2</v>
      </c>
      <c r="D50" s="117" t="s">
        <v>8</v>
      </c>
      <c r="E50" s="113">
        <v>0.8564612344618876</v>
      </c>
      <c r="F50" s="120"/>
      <c r="G50" s="115">
        <f>E50/SUM(E$50:E$52)</f>
        <v>0.58364442920496329</v>
      </c>
      <c r="H50" s="114"/>
      <c r="I50" s="114"/>
      <c r="J50" s="114"/>
      <c r="K50" s="114"/>
      <c r="L50" s="114"/>
      <c r="M50" s="114"/>
      <c r="N50" s="114"/>
      <c r="O50" s="114"/>
      <c r="P50" s="114"/>
    </row>
    <row r="51" spans="3:16" ht="12" customHeight="1" x14ac:dyDescent="0.25">
      <c r="C51" s="121"/>
      <c r="D51" s="122" t="s">
        <v>7</v>
      </c>
      <c r="E51" s="113">
        <v>0.34917632248747327</v>
      </c>
      <c r="F51" s="114"/>
      <c r="G51" s="115">
        <f>E51/SUM(E$50:E$52)</f>
        <v>0.2379498420125615</v>
      </c>
      <c r="H51" s="115"/>
      <c r="I51" s="114"/>
      <c r="J51" s="114"/>
      <c r="K51" s="114"/>
      <c r="L51" s="114"/>
      <c r="M51" s="114"/>
      <c r="N51" s="114"/>
      <c r="O51" s="114"/>
      <c r="P51" s="114"/>
    </row>
    <row r="52" spans="3:16" ht="12" customHeight="1" x14ac:dyDescent="0.25">
      <c r="C52" s="123"/>
      <c r="D52" s="124" t="s">
        <v>9</v>
      </c>
      <c r="E52" s="140">
        <v>0.26179910757693914</v>
      </c>
      <c r="F52" s="120"/>
      <c r="G52" s="115">
        <f>E52/SUM(E$50:E$52)</f>
        <v>0.17840572878247521</v>
      </c>
      <c r="H52" s="114"/>
      <c r="I52" s="114"/>
      <c r="J52" s="114"/>
      <c r="K52" s="114"/>
      <c r="L52" s="114"/>
      <c r="M52" s="114"/>
      <c r="N52" s="114"/>
      <c r="O52" s="114"/>
      <c r="P52" s="114"/>
    </row>
    <row r="53" spans="3:16" ht="12" customHeight="1" x14ac:dyDescent="0.3">
      <c r="C53" s="125"/>
      <c r="D53" s="100"/>
      <c r="G53" s="126"/>
    </row>
    <row r="54" spans="3:16" ht="16" customHeight="1" x14ac:dyDescent="0.3">
      <c r="C54" s="155" t="s">
        <v>83</v>
      </c>
      <c r="D54" s="155"/>
      <c r="E54" s="101"/>
      <c r="F54" s="101"/>
      <c r="G54" s="101"/>
      <c r="H54" s="101"/>
      <c r="I54" s="101"/>
      <c r="J54" s="101"/>
      <c r="K54" s="101"/>
      <c r="L54" s="101"/>
      <c r="M54" s="101"/>
      <c r="N54" s="101"/>
      <c r="O54" s="101"/>
      <c r="P54" s="101"/>
    </row>
    <row r="55" spans="3:16" ht="12" customHeight="1" x14ac:dyDescent="0.25">
      <c r="D55" s="101"/>
      <c r="E55" s="101"/>
      <c r="F55" s="101"/>
      <c r="G55" s="101"/>
      <c r="H55" s="101"/>
      <c r="I55" s="101"/>
      <c r="J55" s="101"/>
      <c r="K55" s="101"/>
      <c r="L55" s="101"/>
      <c r="M55" s="101"/>
      <c r="N55" s="101"/>
      <c r="O55" s="101"/>
      <c r="P55" s="101"/>
    </row>
    <row r="56" spans="3:16" ht="12" customHeight="1" x14ac:dyDescent="0.25">
      <c r="D56" s="101"/>
      <c r="E56" s="101"/>
      <c r="F56" s="101"/>
      <c r="G56" s="101"/>
      <c r="H56" s="101"/>
      <c r="I56" s="101"/>
      <c r="J56" s="101"/>
      <c r="K56" s="101"/>
      <c r="L56" s="101"/>
      <c r="M56" s="101"/>
      <c r="N56" s="101"/>
      <c r="O56" s="101"/>
      <c r="P56" s="101"/>
    </row>
    <row r="57" spans="3:16" ht="12" customHeight="1" x14ac:dyDescent="0.25">
      <c r="D57" s="101"/>
      <c r="E57" s="101"/>
      <c r="F57" s="101"/>
      <c r="G57" s="101"/>
      <c r="H57" s="101"/>
      <c r="I57" s="101"/>
      <c r="J57" s="101"/>
      <c r="K57" s="101"/>
      <c r="L57" s="101"/>
      <c r="M57" s="101"/>
      <c r="N57" s="101"/>
      <c r="O57" s="101"/>
      <c r="P57" s="101"/>
    </row>
    <row r="58" spans="3:16" ht="12" customHeight="1" x14ac:dyDescent="0.25">
      <c r="D58" s="101"/>
      <c r="E58" s="101"/>
      <c r="F58" s="101"/>
      <c r="G58" s="101"/>
      <c r="H58" s="101"/>
      <c r="I58" s="101"/>
      <c r="J58" s="101"/>
      <c r="K58" s="101"/>
      <c r="L58" s="101"/>
      <c r="M58" s="101"/>
      <c r="N58" s="101"/>
      <c r="O58" s="101"/>
      <c r="P58" s="101"/>
    </row>
    <row r="59" spans="3:16" ht="12" customHeight="1" x14ac:dyDescent="0.25">
      <c r="D59" s="101"/>
      <c r="E59" s="101"/>
      <c r="F59" s="101"/>
      <c r="G59" s="101"/>
      <c r="H59" s="101"/>
      <c r="I59" s="101"/>
      <c r="J59" s="101"/>
      <c r="K59" s="101"/>
      <c r="L59" s="101"/>
      <c r="M59" s="101"/>
      <c r="N59" s="101"/>
      <c r="O59" s="101"/>
      <c r="P59" s="101"/>
    </row>
    <row r="60" spans="3:16" ht="12" customHeight="1" x14ac:dyDescent="0.25">
      <c r="D60" s="101"/>
      <c r="E60" s="101"/>
      <c r="F60" s="101"/>
      <c r="G60" s="101"/>
      <c r="H60" s="101"/>
      <c r="I60" s="101"/>
      <c r="J60" s="101"/>
      <c r="K60" s="101"/>
      <c r="L60" s="101"/>
      <c r="M60" s="101"/>
      <c r="N60" s="101"/>
      <c r="O60" s="101"/>
      <c r="P60" s="101"/>
    </row>
    <row r="61" spans="3:16" ht="12" customHeight="1" x14ac:dyDescent="0.25">
      <c r="D61" s="101"/>
      <c r="E61" s="101"/>
      <c r="F61" s="101"/>
      <c r="G61" s="101"/>
      <c r="H61" s="101"/>
      <c r="I61" s="101"/>
      <c r="J61" s="101"/>
      <c r="K61" s="101"/>
      <c r="L61" s="101"/>
      <c r="M61" s="101"/>
      <c r="N61" s="101"/>
      <c r="O61" s="101"/>
      <c r="P61" s="101"/>
    </row>
    <row r="62" spans="3:16" x14ac:dyDescent="0.35">
      <c r="D62" s="100"/>
    </row>
    <row r="63" spans="3:16" x14ac:dyDescent="0.35">
      <c r="D63" s="100"/>
    </row>
    <row r="64" spans="3:16" x14ac:dyDescent="0.35">
      <c r="D64" s="100"/>
    </row>
    <row r="65" spans="4:4" x14ac:dyDescent="0.35">
      <c r="D65" s="100"/>
    </row>
    <row r="66" spans="4:4" x14ac:dyDescent="0.35">
      <c r="D66" s="100"/>
    </row>
    <row r="67" spans="4:4" x14ac:dyDescent="0.35">
      <c r="D67" s="100"/>
    </row>
    <row r="68" spans="4:4" x14ac:dyDescent="0.35">
      <c r="D68" s="100"/>
    </row>
  </sheetData>
  <mergeCells count="2">
    <mergeCell ref="C54:D54"/>
    <mergeCell ref="C31:D31"/>
  </mergeCells>
  <printOptions gridLines="1"/>
  <pageMargins left="0.25" right="0.25" top="0.75" bottom="0.75" header="0.3" footer="0.3"/>
  <pageSetup paperSize="8" scale="6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4" tint="0.39997558519241921"/>
    <pageSetUpPr fitToPage="1"/>
  </sheetPr>
  <dimension ref="A1:AB22"/>
  <sheetViews>
    <sheetView showGridLines="0" zoomScale="80" zoomScaleNormal="80" workbookViewId="0"/>
  </sheetViews>
  <sheetFormatPr defaultColWidth="9.1796875" defaultRowHeight="12.5" x14ac:dyDescent="0.25"/>
  <cols>
    <col min="1" max="2" width="3.81640625" style="1" customWidth="1"/>
    <col min="3" max="3" width="21.453125" style="1" customWidth="1"/>
    <col min="4" max="28" width="6.26953125" style="1" customWidth="1"/>
    <col min="29" max="16384" width="9.1796875" style="1"/>
  </cols>
  <sheetData>
    <row r="1" spans="1:28" x14ac:dyDescent="0.25">
      <c r="A1" s="31" t="s">
        <v>86</v>
      </c>
    </row>
    <row r="2" spans="1:28" x14ac:dyDescent="0.25">
      <c r="A2" s="31"/>
    </row>
    <row r="3" spans="1:28" ht="15.5" x14ac:dyDescent="0.35">
      <c r="C3" s="142" t="s">
        <v>87</v>
      </c>
    </row>
    <row r="4" spans="1:28" ht="14" x14ac:dyDescent="0.3">
      <c r="C4" s="143" t="s">
        <v>77</v>
      </c>
    </row>
    <row r="6" spans="1:28" ht="18" customHeight="1" x14ac:dyDescent="0.3">
      <c r="C6" s="127"/>
      <c r="D6" s="128">
        <v>2000</v>
      </c>
      <c r="E6" s="128">
        <v>2001</v>
      </c>
      <c r="F6" s="128">
        <v>2002</v>
      </c>
      <c r="G6" s="128">
        <v>2003</v>
      </c>
      <c r="H6" s="128">
        <v>2004</v>
      </c>
      <c r="I6" s="128">
        <v>2005</v>
      </c>
      <c r="J6" s="128">
        <v>2006</v>
      </c>
      <c r="K6" s="128">
        <v>2007</v>
      </c>
      <c r="L6" s="128">
        <v>2008</v>
      </c>
      <c r="M6" s="128">
        <v>2009</v>
      </c>
      <c r="N6" s="128">
        <v>2010</v>
      </c>
      <c r="O6" s="128">
        <v>2011</v>
      </c>
      <c r="P6" s="128">
        <v>2012</v>
      </c>
      <c r="Q6" s="128">
        <v>2013</v>
      </c>
      <c r="R6" s="128">
        <v>2014</v>
      </c>
      <c r="S6" s="128">
        <v>2015</v>
      </c>
      <c r="T6" s="128">
        <v>2016</v>
      </c>
      <c r="U6" s="128">
        <v>2017</v>
      </c>
      <c r="V6" s="128">
        <v>2018</v>
      </c>
      <c r="W6" s="128">
        <v>2019</v>
      </c>
      <c r="X6" s="128">
        <v>2020</v>
      </c>
      <c r="Y6" s="128">
        <v>2021</v>
      </c>
      <c r="Z6" s="128">
        <v>2022</v>
      </c>
      <c r="AA6" s="128">
        <v>2023</v>
      </c>
      <c r="AB6" s="128">
        <v>2024</v>
      </c>
    </row>
    <row r="7" spans="1:28" ht="18" customHeight="1" x14ac:dyDescent="0.25">
      <c r="C7" s="129" t="s">
        <v>3</v>
      </c>
      <c r="D7" s="130">
        <v>9.3358717242501115</v>
      </c>
      <c r="E7" s="130">
        <v>9.6955590894085688</v>
      </c>
      <c r="F7" s="130">
        <v>10.174085461894776</v>
      </c>
      <c r="G7" s="130">
        <v>10.89323113760366</v>
      </c>
      <c r="H7" s="130">
        <v>9.8610829744125148</v>
      </c>
      <c r="I7" s="130">
        <v>10.244735368177809</v>
      </c>
      <c r="J7" s="130">
        <v>10.839107667018187</v>
      </c>
      <c r="K7" s="130">
        <v>11.217791243577707</v>
      </c>
      <c r="L7" s="130">
        <v>10.695318902669063</v>
      </c>
      <c r="M7" s="130">
        <v>9.3147241100620732</v>
      </c>
      <c r="N7" s="130">
        <v>9.9440083622391793</v>
      </c>
      <c r="O7" s="130">
        <v>10.026808999044038</v>
      </c>
      <c r="P7" s="130">
        <v>10.302465878195305</v>
      </c>
      <c r="Q7" s="130">
        <v>10.206516473301082</v>
      </c>
      <c r="R7" s="130">
        <v>10.385995393845967</v>
      </c>
      <c r="S7" s="130">
        <v>10.989864934022373</v>
      </c>
      <c r="T7" s="130">
        <v>11.147161532510408</v>
      </c>
      <c r="U7" s="130">
        <v>11.082405255910496</v>
      </c>
      <c r="V7" s="130">
        <v>12.192249713331593</v>
      </c>
      <c r="W7" s="130">
        <v>12.14835417204505</v>
      </c>
      <c r="X7" s="130">
        <v>11.585670612296713</v>
      </c>
      <c r="Y7" s="130">
        <v>11.009361963641618</v>
      </c>
      <c r="Z7" s="130">
        <v>12.28665427725616</v>
      </c>
      <c r="AA7" s="130">
        <v>11.388899874763355</v>
      </c>
      <c r="AB7" s="130">
        <v>11.889494718216604</v>
      </c>
    </row>
    <row r="8" spans="1:28" ht="18" customHeight="1" x14ac:dyDescent="0.25">
      <c r="C8" s="131" t="s">
        <v>4</v>
      </c>
      <c r="D8" s="132">
        <v>61.237036958816368</v>
      </c>
      <c r="E8" s="132">
        <v>60.856654086645456</v>
      </c>
      <c r="F8" s="132">
        <v>61.819175868594755</v>
      </c>
      <c r="G8" s="132">
        <v>63.877356502196058</v>
      </c>
      <c r="H8" s="132">
        <v>65.68582069277663</v>
      </c>
      <c r="I8" s="132">
        <v>66.559375950853692</v>
      </c>
      <c r="J8" s="132">
        <v>66.505199463502805</v>
      </c>
      <c r="K8" s="132">
        <v>67.546708985879548</v>
      </c>
      <c r="L8" s="132">
        <v>66.705767993875966</v>
      </c>
      <c r="M8" s="132">
        <v>55.056853325612245</v>
      </c>
      <c r="N8" s="132">
        <v>58.092445373552891</v>
      </c>
      <c r="O8" s="132">
        <v>58.338131351094155</v>
      </c>
      <c r="P8" s="132">
        <v>53.669550421775845</v>
      </c>
      <c r="Q8" s="132">
        <v>53.567501150706576</v>
      </c>
      <c r="R8" s="132">
        <v>55.294429818476964</v>
      </c>
      <c r="S8" s="132">
        <v>56.368213047254642</v>
      </c>
      <c r="T8" s="132">
        <v>53.742567631352713</v>
      </c>
      <c r="U8" s="132">
        <v>53.727526844609244</v>
      </c>
      <c r="V8" s="132">
        <v>54.215072943215311</v>
      </c>
      <c r="W8" s="132">
        <v>52.455258302187978</v>
      </c>
      <c r="X8" s="132">
        <v>48.084876301073251</v>
      </c>
      <c r="Y8" s="132">
        <v>52.615406997098333</v>
      </c>
      <c r="Z8" s="132">
        <v>50.208606818610157</v>
      </c>
      <c r="AA8" s="132">
        <v>47.948546598088768</v>
      </c>
      <c r="AB8" s="132">
        <v>48.972352510831897</v>
      </c>
    </row>
    <row r="9" spans="1:28" ht="18" customHeight="1" x14ac:dyDescent="0.25">
      <c r="C9" s="131" t="s">
        <v>5</v>
      </c>
      <c r="D9" s="132">
        <v>3.6742850509943072</v>
      </c>
      <c r="E9" s="132">
        <v>3.6317751467970156</v>
      </c>
      <c r="F9" s="132">
        <v>3.8484600203716406</v>
      </c>
      <c r="G9" s="132">
        <v>4.0393929616435127</v>
      </c>
      <c r="H9" s="132">
        <v>4.2797871853747633</v>
      </c>
      <c r="I9" s="132">
        <v>4.0226370710240467</v>
      </c>
      <c r="J9" s="132">
        <v>3.8704359502575389</v>
      </c>
      <c r="K9" s="132">
        <v>4.0268635605156078</v>
      </c>
      <c r="L9" s="132">
        <v>3.901325392281902</v>
      </c>
      <c r="M9" s="132">
        <v>3.6744389258512049</v>
      </c>
      <c r="N9" s="132">
        <v>4.4211459185985289</v>
      </c>
      <c r="O9" s="132">
        <v>4.2862178250172462</v>
      </c>
      <c r="P9" s="132">
        <v>4.2332666031177064</v>
      </c>
      <c r="Q9" s="132">
        <v>4.5456054024864683</v>
      </c>
      <c r="R9" s="132">
        <v>4.6602339093783058</v>
      </c>
      <c r="S9" s="132">
        <v>4.4767702442858504</v>
      </c>
      <c r="T9" s="132">
        <v>4.7336886859926572</v>
      </c>
      <c r="U9" s="132">
        <v>5.0634263028944613</v>
      </c>
      <c r="V9" s="132">
        <v>5.0977528902392919</v>
      </c>
      <c r="W9" s="132">
        <v>5.1752244020891709</v>
      </c>
      <c r="X9" s="132">
        <v>5.0245596193117787</v>
      </c>
      <c r="Y9" s="132">
        <v>5.2345501423034095</v>
      </c>
      <c r="Z9" s="132">
        <v>5.5289412429974902</v>
      </c>
      <c r="AA9" s="132">
        <v>4.4965550952741395</v>
      </c>
      <c r="AB9" s="132">
        <v>5.0490120838018706</v>
      </c>
    </row>
    <row r="10" spans="1:28" ht="18" customHeight="1" x14ac:dyDescent="0.25">
      <c r="C10" s="131" t="s">
        <v>13</v>
      </c>
      <c r="D10" s="132">
        <v>55.468582460992721</v>
      </c>
      <c r="E10" s="132">
        <v>54.815560356998191</v>
      </c>
      <c r="F10" s="132">
        <v>55.938461895736083</v>
      </c>
      <c r="G10" s="132">
        <v>57.29983610760322</v>
      </c>
      <c r="H10" s="132">
        <v>57.644086750081811</v>
      </c>
      <c r="I10" s="132">
        <v>58.598386184501074</v>
      </c>
      <c r="J10" s="132">
        <v>59.613990779901314</v>
      </c>
      <c r="K10" s="132">
        <v>60.059564317335671</v>
      </c>
      <c r="L10" s="132">
        <v>60.704511637415393</v>
      </c>
      <c r="M10" s="132">
        <v>59.734593463001232</v>
      </c>
      <c r="N10" s="132">
        <v>60.403510357626914</v>
      </c>
      <c r="O10" s="132">
        <v>59.753251597297542</v>
      </c>
      <c r="P10" s="132">
        <v>59.774898298706013</v>
      </c>
      <c r="Q10" s="132">
        <v>59.984764634382678</v>
      </c>
      <c r="R10" s="132">
        <v>61.058205269804468</v>
      </c>
      <c r="S10" s="132">
        <v>63.172695417676628</v>
      </c>
      <c r="T10" s="132">
        <v>65.127874479058264</v>
      </c>
      <c r="U10" s="132">
        <v>65.345075143032489</v>
      </c>
      <c r="V10" s="132">
        <v>66.252952493687914</v>
      </c>
      <c r="W10" s="132">
        <v>69.198695811392682</v>
      </c>
      <c r="X10" s="132">
        <v>71.01966761622343</v>
      </c>
      <c r="Y10" s="132">
        <v>70.648701265127713</v>
      </c>
      <c r="Z10" s="132">
        <v>70.868532802198899</v>
      </c>
      <c r="AA10" s="132">
        <v>73.743899549042567</v>
      </c>
      <c r="AB10" s="132">
        <v>74.649214641938002</v>
      </c>
    </row>
    <row r="11" spans="1:28" s="61" customFormat="1" ht="18" customHeight="1" x14ac:dyDescent="0.35">
      <c r="C11" s="133" t="s">
        <v>11</v>
      </c>
      <c r="D11" s="134">
        <v>21.04230090838368</v>
      </c>
      <c r="E11" s="134">
        <v>20.669891529084836</v>
      </c>
      <c r="F11" s="134">
        <v>21.356888341395852</v>
      </c>
      <c r="G11" s="134">
        <v>22.292061877409481</v>
      </c>
      <c r="H11" s="134">
        <v>22.054372359472705</v>
      </c>
      <c r="I11" s="134">
        <v>22.083405126656359</v>
      </c>
      <c r="J11" s="134">
        <v>22.102042409227931</v>
      </c>
      <c r="K11" s="134">
        <v>21.684156026471495</v>
      </c>
      <c r="L11" s="134">
        <v>21.786822648613597</v>
      </c>
      <c r="M11" s="134">
        <v>20.853377512194275</v>
      </c>
      <c r="N11" s="134">
        <v>22.636437436333949</v>
      </c>
      <c r="O11" s="134">
        <v>21.923440373872097</v>
      </c>
      <c r="P11" s="134">
        <v>22.712524292428469</v>
      </c>
      <c r="Q11" s="134">
        <v>22.997611762190616</v>
      </c>
      <c r="R11" s="134">
        <v>22.998774506911797</v>
      </c>
      <c r="S11" s="134">
        <v>23.889578175491387</v>
      </c>
      <c r="T11" s="134">
        <v>24.104363399602565</v>
      </c>
      <c r="U11" s="134">
        <v>24.039419491781128</v>
      </c>
      <c r="V11" s="134">
        <v>24.234617904705985</v>
      </c>
      <c r="W11" s="134">
        <v>23.514289642677596</v>
      </c>
      <c r="X11" s="134">
        <v>22.017383628019129</v>
      </c>
      <c r="Y11" s="134">
        <v>22.412288596828354</v>
      </c>
      <c r="Z11" s="134">
        <v>23.32582623135297</v>
      </c>
      <c r="AA11" s="134">
        <v>22.424915970616947</v>
      </c>
      <c r="AB11" s="134">
        <v>22.424430139729001</v>
      </c>
    </row>
    <row r="12" spans="1:28" x14ac:dyDescent="0.25">
      <c r="C12" s="1" t="s">
        <v>10</v>
      </c>
    </row>
    <row r="13" spans="1:28" x14ac:dyDescent="0.25">
      <c r="E13" s="139"/>
      <c r="Q13" s="62"/>
      <c r="R13" s="62"/>
      <c r="S13" s="62"/>
      <c r="Z13" s="62"/>
    </row>
    <row r="14" spans="1:28" x14ac:dyDescent="0.25">
      <c r="C14" s="135" t="s">
        <v>84</v>
      </c>
      <c r="Q14" s="62"/>
      <c r="R14" s="62"/>
      <c r="S14" s="62"/>
    </row>
    <row r="15" spans="1:28" ht="15" customHeight="1" x14ac:dyDescent="0.3">
      <c r="C15" s="136"/>
      <c r="D15" s="62"/>
      <c r="E15" s="62"/>
      <c r="F15" s="62"/>
      <c r="G15" s="62"/>
      <c r="H15" s="62"/>
      <c r="I15" s="62"/>
      <c r="J15" s="62"/>
      <c r="K15" s="62"/>
      <c r="L15" s="62"/>
      <c r="M15" s="62"/>
      <c r="N15" s="62"/>
      <c r="O15" s="62"/>
      <c r="Q15" s="62"/>
      <c r="R15" s="62"/>
      <c r="S15" s="62"/>
    </row>
    <row r="16" spans="1:28" x14ac:dyDescent="0.25">
      <c r="D16" s="62"/>
      <c r="E16" s="62"/>
      <c r="F16" s="62"/>
      <c r="G16" s="62"/>
      <c r="H16" s="62"/>
      <c r="I16" s="62"/>
      <c r="J16" s="62"/>
      <c r="K16" s="62"/>
      <c r="L16" s="62"/>
      <c r="M16" s="62"/>
      <c r="N16" s="62"/>
      <c r="O16" s="62"/>
      <c r="P16" s="62"/>
      <c r="Q16" s="62"/>
      <c r="R16" s="62"/>
      <c r="S16" s="62"/>
    </row>
    <row r="17" spans="4:19" x14ac:dyDescent="0.25">
      <c r="D17" s="62"/>
      <c r="E17" s="62"/>
      <c r="F17" s="62"/>
      <c r="G17" s="62"/>
      <c r="H17" s="62"/>
      <c r="I17" s="62"/>
      <c r="J17" s="62"/>
      <c r="K17" s="62"/>
      <c r="L17" s="62"/>
      <c r="M17" s="62"/>
      <c r="N17" s="62"/>
      <c r="O17" s="62"/>
      <c r="P17" s="62"/>
      <c r="Q17" s="62"/>
      <c r="R17" s="62"/>
      <c r="S17" s="62"/>
    </row>
    <row r="18" spans="4:19" ht="15" customHeight="1" x14ac:dyDescent="0.3">
      <c r="D18" s="62"/>
      <c r="E18" s="137"/>
      <c r="F18" s="62"/>
      <c r="G18" s="62"/>
      <c r="H18" s="62"/>
      <c r="I18" s="62"/>
      <c r="J18" s="62"/>
      <c r="K18" s="62"/>
      <c r="L18" s="62"/>
      <c r="M18" s="62"/>
      <c r="N18" s="62"/>
      <c r="O18" s="62"/>
      <c r="P18" s="62"/>
      <c r="Q18" s="62"/>
      <c r="R18" s="62"/>
      <c r="S18" s="62"/>
    </row>
    <row r="19" spans="4:19" x14ac:dyDescent="0.25">
      <c r="D19" s="62"/>
      <c r="E19" s="62"/>
      <c r="F19" s="62"/>
      <c r="G19" s="62"/>
      <c r="H19" s="62"/>
      <c r="I19" s="62"/>
      <c r="J19" s="62"/>
      <c r="K19" s="62"/>
      <c r="L19" s="62"/>
      <c r="M19" s="62"/>
      <c r="N19" s="62"/>
      <c r="O19" s="62"/>
      <c r="P19" s="62"/>
      <c r="Q19" s="62"/>
      <c r="R19" s="62"/>
      <c r="S19" s="62"/>
    </row>
    <row r="20" spans="4:19" x14ac:dyDescent="0.25">
      <c r="D20" s="62"/>
      <c r="E20" s="62"/>
      <c r="F20" s="62"/>
      <c r="G20" s="62"/>
      <c r="H20" s="62"/>
      <c r="I20" s="62"/>
      <c r="J20" s="62"/>
      <c r="K20" s="62"/>
      <c r="L20" s="62"/>
      <c r="M20" s="62"/>
      <c r="N20" s="62"/>
      <c r="O20" s="62"/>
      <c r="P20" s="62"/>
      <c r="Q20" s="62"/>
      <c r="R20" s="62"/>
      <c r="S20" s="62"/>
    </row>
    <row r="21" spans="4:19" x14ac:dyDescent="0.25">
      <c r="Q21" s="138"/>
      <c r="R21" s="138"/>
      <c r="S21" s="138"/>
    </row>
    <row r="22" spans="4:19" x14ac:dyDescent="0.25">
      <c r="Q22" s="138"/>
      <c r="R22" s="138"/>
      <c r="S22" s="138"/>
    </row>
  </sheetData>
  <hyperlinks>
    <hyperlink ref="C14" r:id="rId1" xr:uid="{00000000-0004-0000-0700-000000000000}"/>
  </hyperlinks>
  <pageMargins left="0.7" right="0.7" top="0.75" bottom="0.75" header="0.3" footer="0.3"/>
  <pageSetup paperSize="9" scale="8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D7B4CD-595F-426E-9FA0-8639610392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Contents</vt:lpstr>
      <vt:lpstr>Fig1</vt:lpstr>
      <vt:lpstr>Fig2</vt:lpstr>
      <vt:lpstr>Fig3</vt:lpstr>
      <vt:lpstr>Fig4</vt:lpstr>
      <vt:lpstr>Fig5</vt:lpstr>
      <vt:lpstr>Tab1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MARRA CAMPANALE Renato (ESTAT)</cp:lastModifiedBy>
  <cp:lastPrinted>2016-03-25T10:45:22Z</cp:lastPrinted>
  <dcterms:created xsi:type="dcterms:W3CDTF">2012-07-23T13:20:11Z</dcterms:created>
  <dcterms:modified xsi:type="dcterms:W3CDTF">2025-06-23T21:54:24Z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2024-07-16T12:43:55Z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1a05c82d-5589-4f49-84a2-63b954a6f494</vt:lpwstr>
  </property>
  <property fmtid="{D5CDD505-2E9C-101B-9397-08002B2CF9AE}" pid="8" name="MSIP_Label_6bd9ddd1-4d20-43f6-abfa-fc3c07406f94_ContentBits">
    <vt:lpwstr>0</vt:lpwstr>
  </property>
</Properties>
</file>