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Data\ROAD\SE 2024\2 SE_Journey_charact\"/>
    </mc:Choice>
  </mc:AlternateContent>
  <xr:revisionPtr revIDLastSave="0" documentId="13_ncr:1_{FF4D0AE0-0484-4578-903D-23161B5C277F}" xr6:coauthVersionLast="47" xr6:coauthVersionMax="47" xr10:uidLastSave="{00000000-0000-0000-0000-000000000000}"/>
  <bookViews>
    <workbookView xWindow="28680" yWindow="-120" windowWidth="29040" windowHeight="15720" tabRatio="915" xr2:uid="{00000000-000D-0000-FFFF-FFFF00000000}"/>
  </bookViews>
  <sheets>
    <sheet name="Tb1" sheetId="1" r:id="rId1"/>
    <sheet name="Fig1" sheetId="2" r:id="rId2"/>
    <sheet name="Tb2" sheetId="3" r:id="rId3"/>
    <sheet name="Tb3" sheetId="4" r:id="rId4"/>
    <sheet name="Fig2" sheetId="5" r:id="rId5"/>
    <sheet name="Fig3" sheetId="6" r:id="rId6"/>
    <sheet name="Fig4" sheetId="7" r:id="rId7"/>
    <sheet name="Tb4" sheetId="15" r:id="rId8"/>
    <sheet name="Tb5" sheetId="13" r:id="rId9"/>
    <sheet name="Fig5" sheetId="9" r:id="rId10"/>
    <sheet name="Fig6" sheetId="11" r:id="rId11"/>
    <sheet name="Tb6" sheetId="16" r:id="rId12"/>
    <sheet name="Fig7" sheetId="17" r:id="rId13"/>
  </sheets>
  <definedNames>
    <definedName name="_xlnm._FilterDatabase" localSheetId="12" hidden="1">'Fig7'!$K$66:$L$90</definedName>
  </definedNames>
  <calcPr calcId="191029" iterateDelta="252"/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31" i="15" l="1"/>
  <c r="G30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2" i="4" l="1"/>
  <c r="G30" i="4"/>
  <c r="G24" i="4"/>
  <c r="G7" i="4"/>
  <c r="G6" i="1"/>
  <c r="G11" i="1"/>
  <c r="C53" i="6" l="1"/>
  <c r="C72" i="6" l="1"/>
  <c r="D53" i="6" l="1"/>
  <c r="G34" i="13"/>
  <c r="G33" i="13"/>
  <c r="G32" i="13"/>
  <c r="G31" i="13"/>
  <c r="G30" i="13"/>
  <c r="G29" i="13"/>
  <c r="G28" i="13"/>
  <c r="G27" i="13"/>
  <c r="G26" i="13"/>
  <c r="G25" i="13"/>
  <c r="G24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B5" i="13"/>
  <c r="C5" i="13"/>
  <c r="D5" i="13"/>
  <c r="E5" i="13"/>
  <c r="F5" i="1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33" i="4"/>
  <c r="G32" i="4"/>
  <c r="G31" i="4"/>
  <c r="G28" i="4"/>
  <c r="G29" i="4"/>
  <c r="G27" i="4"/>
  <c r="G26" i="4"/>
  <c r="G25" i="4"/>
  <c r="G23" i="4"/>
  <c r="G21" i="4"/>
  <c r="G20" i="4"/>
  <c r="G19" i="4"/>
  <c r="G18" i="4"/>
  <c r="G16" i="4"/>
  <c r="G15" i="4"/>
  <c r="G14" i="4"/>
  <c r="G13" i="4"/>
  <c r="G11" i="4"/>
  <c r="G10" i="4"/>
  <c r="G9" i="4"/>
  <c r="G8" i="4"/>
  <c r="G6" i="4"/>
  <c r="G5" i="4"/>
  <c r="G33" i="3"/>
  <c r="G32" i="3"/>
  <c r="G31" i="3"/>
  <c r="G30" i="3"/>
  <c r="G28" i="3"/>
  <c r="G29" i="3"/>
  <c r="G27" i="3"/>
  <c r="G26" i="3"/>
  <c r="G25" i="3"/>
  <c r="G24" i="3"/>
  <c r="G23" i="3"/>
  <c r="G33" i="1"/>
  <c r="G32" i="1"/>
  <c r="G31" i="1"/>
  <c r="G30" i="1"/>
  <c r="G28" i="1"/>
  <c r="G29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5" i="1"/>
  <c r="H31" i="15"/>
  <c r="H30" i="15"/>
  <c r="H28" i="15"/>
  <c r="H29" i="15"/>
  <c r="H27" i="15"/>
  <c r="H26" i="15"/>
  <c r="H25" i="15"/>
  <c r="H24" i="15"/>
  <c r="H23" i="15"/>
  <c r="H21" i="15"/>
  <c r="H20" i="15"/>
  <c r="H19" i="15"/>
  <c r="H18" i="15"/>
  <c r="H16" i="15"/>
  <c r="H15" i="15"/>
  <c r="H14" i="15"/>
  <c r="H13" i="15"/>
  <c r="H12" i="15"/>
  <c r="H11" i="15"/>
  <c r="H10" i="15"/>
  <c r="H9" i="15"/>
  <c r="H8" i="15"/>
  <c r="H7" i="15"/>
  <c r="H6" i="15"/>
  <c r="H5" i="15"/>
  <c r="F4" i="4"/>
  <c r="E4" i="4"/>
  <c r="D4" i="4"/>
  <c r="C4" i="4"/>
  <c r="B4" i="4"/>
  <c r="F4" i="1"/>
  <c r="E4" i="1"/>
  <c r="D4" i="1"/>
  <c r="C4" i="1"/>
  <c r="B4" i="1"/>
  <c r="C45" i="2"/>
  <c r="D45" i="2"/>
  <c r="E45" i="2"/>
  <c r="F45" i="2"/>
  <c r="C46" i="2"/>
  <c r="D46" i="2"/>
  <c r="E46" i="2"/>
  <c r="F46" i="2"/>
  <c r="C47" i="2"/>
  <c r="D47" i="2"/>
  <c r="E47" i="2"/>
  <c r="F47" i="2"/>
  <c r="B47" i="2"/>
  <c r="B46" i="2"/>
  <c r="B45" i="2"/>
  <c r="H34" i="13"/>
  <c r="H33" i="13"/>
  <c r="H32" i="13"/>
  <c r="H31" i="13"/>
  <c r="H29" i="13"/>
  <c r="H30" i="13"/>
  <c r="H28" i="13"/>
  <c r="H27" i="13"/>
  <c r="H26" i="13"/>
  <c r="H25" i="13"/>
  <c r="H24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G4" i="3" l="1"/>
  <c r="G4" i="1"/>
  <c r="G5" i="13"/>
  <c r="H5" i="13"/>
  <c r="G4" i="4"/>
</calcChain>
</file>

<file path=xl/sharedStrings.xml><?xml version="1.0" encoding="utf-8"?>
<sst xmlns="http://schemas.openxmlformats.org/spreadsheetml/2006/main" count="535" uniqueCount="96">
  <si>
    <t>Total</t>
  </si>
  <si>
    <t>:</t>
  </si>
  <si>
    <t/>
  </si>
  <si>
    <t>Luxembourg</t>
  </si>
  <si>
    <t>Slovenia</t>
  </si>
  <si>
    <t>Latvia</t>
  </si>
  <si>
    <t>Estonia</t>
  </si>
  <si>
    <t>Bulgaria</t>
  </si>
  <si>
    <t>Croatia</t>
  </si>
  <si>
    <t>Austria</t>
  </si>
  <si>
    <t>Belgium</t>
  </si>
  <si>
    <t>Denmark</t>
  </si>
  <si>
    <t>Ireland</t>
  </si>
  <si>
    <t>Greece</t>
  </si>
  <si>
    <t>Italy</t>
  </si>
  <si>
    <t>Finland</t>
  </si>
  <si>
    <t>France</t>
  </si>
  <si>
    <t>Sweden</t>
  </si>
  <si>
    <t>Cyprus</t>
  </si>
  <si>
    <t>Spain</t>
  </si>
  <si>
    <t>Lithuania</t>
  </si>
  <si>
    <t>Hungary</t>
  </si>
  <si>
    <t>Netherlands</t>
  </si>
  <si>
    <t>Poland</t>
  </si>
  <si>
    <t>Portugal</t>
  </si>
  <si>
    <t>Romania</t>
  </si>
  <si>
    <t>Slovakia</t>
  </si>
  <si>
    <t>Norway</t>
  </si>
  <si>
    <t>Switzerland</t>
  </si>
  <si>
    <t>Less than 150 km</t>
  </si>
  <si>
    <t>From 150 to 299 km</t>
  </si>
  <si>
    <t>From 300 to 999 km</t>
  </si>
  <si>
    <t>National transport</t>
  </si>
  <si>
    <t>Total international transport</t>
  </si>
  <si>
    <t>Total transport</t>
  </si>
  <si>
    <t>Total - total transport</t>
  </si>
  <si>
    <t>Loaded - national transport</t>
  </si>
  <si>
    <t>Loaded - international transport - total</t>
  </si>
  <si>
    <t>-</t>
  </si>
  <si>
    <t>Malta (¹)</t>
  </si>
  <si>
    <t>Germany</t>
  </si>
  <si>
    <t>Other Member States</t>
  </si>
  <si>
    <t>(¹) Data not available (see chapter 'data sources')</t>
  </si>
  <si>
    <t>Note: Malta excluded (see chapter 'data sources')</t>
  </si>
  <si>
    <t>(¹) Malta excluded (see chapter 'data sources')</t>
  </si>
  <si>
    <t>(:) Not available</t>
  </si>
  <si>
    <t>(-) Not applicable</t>
  </si>
  <si>
    <t>Czechia</t>
  </si>
  <si>
    <t>EU</t>
  </si>
  <si>
    <t>EU (¹)</t>
  </si>
  <si>
    <t>Montenegro</t>
  </si>
  <si>
    <t>Total international transport - loaded</t>
  </si>
  <si>
    <t>National transport - loaded</t>
  </si>
  <si>
    <t>%</t>
  </si>
  <si>
    <t>Cross-trade transport</t>
  </si>
  <si>
    <t>Cabotage transport</t>
  </si>
  <si>
    <t xml:space="preserve"> International transport</t>
  </si>
  <si>
    <t>International transport</t>
  </si>
  <si>
    <t>(million tonnes)</t>
  </si>
  <si>
    <t>International transport (loaded and unloaded)</t>
  </si>
  <si>
    <t>(tonnes)</t>
  </si>
  <si>
    <t>percentage points</t>
  </si>
  <si>
    <t>1 000 km or more</t>
  </si>
  <si>
    <t>(billion tonne-kilometres)</t>
  </si>
  <si>
    <t>(% share of total, based on tonne-kilometres)</t>
  </si>
  <si>
    <t>(%, based on tonne-kilometres)</t>
  </si>
  <si>
    <t>(% share in tonne-kilometres)</t>
  </si>
  <si>
    <t>(% share of EU total, based on tonne-kilometres)</t>
  </si>
  <si>
    <t>(kilometres)</t>
  </si>
  <si>
    <t>(% share in vehicle-kilometres )</t>
  </si>
  <si>
    <t>(million tonne-kilometres)</t>
  </si>
  <si>
    <t>Table 1: Total road freight transport, 2019-2023</t>
  </si>
  <si>
    <t>Average annual growth rate 
2019-2023 (%)</t>
  </si>
  <si>
    <t>Figure 1: Road freight transport by type of operation, EU, 2019-2023</t>
  </si>
  <si>
    <t>(based on tonne-kilometres, 2019=100)</t>
  </si>
  <si>
    <t>Table 2: National road freight transport (loaded), 2019-2023</t>
  </si>
  <si>
    <t>Table 3: International road freight transport (loaded), 2019-2023</t>
  </si>
  <si>
    <t>Figure 2: International road freight transport, 2022 and 2023</t>
  </si>
  <si>
    <t>Figure 3: Share of Member States in total EU international road freight transport, 2023</t>
  </si>
  <si>
    <t>Figure 4: Cross-trade and cabotage in international road freight transport, 2023</t>
  </si>
  <si>
    <t>Table 4: Cross-trade transport, 2019-2023</t>
  </si>
  <si>
    <t>Change in share
2022-2023</t>
  </si>
  <si>
    <t>Average
2019-2023</t>
  </si>
  <si>
    <t>Table 5: Road freight transport, 2019-2023</t>
  </si>
  <si>
    <t>Average annual growth rate 
2019-2023</t>
  </si>
  <si>
    <t>Growth rate 
2022-2023</t>
  </si>
  <si>
    <t>Figure 5:  Average loads of road freight transport by type of operation, 2023</t>
  </si>
  <si>
    <t>Figure 6: Average distance travelled per tonne by type of operation, 2023</t>
  </si>
  <si>
    <t>Table 6: Road freight transport by distance class, 2023</t>
  </si>
  <si>
    <t>Growth rate 2022/2023</t>
  </si>
  <si>
    <t>Figure 7: Road transport performed by empty vehicles by type of operation, 2023</t>
  </si>
  <si>
    <r>
      <t>Source:</t>
    </r>
    <r>
      <rPr>
        <sz val="10"/>
        <color indexed="8"/>
        <rFont val="Arial"/>
        <family val="2"/>
      </rPr>
      <t xml:space="preserve"> Eurostat (online data code: road_go_ta_tott)</t>
    </r>
  </si>
  <si>
    <r>
      <t>Source:</t>
    </r>
    <r>
      <rPr>
        <sz val="10"/>
        <color indexed="8"/>
        <rFont val="Arial"/>
        <family val="2"/>
      </rPr>
      <t xml:space="preserve"> Eurostat (online data code: road_go_ta_dc)</t>
    </r>
  </si>
  <si>
    <t>Note: ranked based on 2023 data</t>
  </si>
  <si>
    <t>(¹) Malta excluded (see chapter 'data sources'); Cyprus data not available.</t>
  </si>
  <si>
    <t>(¹) Malta excluded (see chapter 'data sources'); no empty VKM reported by Italy and Romania.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</si>
</sst>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.0_i"/>
    <numFmt numFmtId="167" formatCode="#,##0_i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8"/>
      </patternFill>
    </fill>
  </fills>
  <borders count="39">
    <border>
      <left/>
      <right/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hair">
        <color rgb="FFD0D1D2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theme="0" tint="-0.24994659260841701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 style="hair">
        <color rgb="FFA6A6A6"/>
      </left>
      <right/>
      <top/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indexed="22"/>
      </bottom>
      <diagonal/>
    </border>
    <border>
      <left style="hair">
        <color rgb="FFA6A6A6"/>
      </left>
      <right/>
      <top style="hair">
        <color indexed="22"/>
      </top>
      <bottom style="hair">
        <color indexed="22"/>
      </bottom>
      <diagonal/>
    </border>
    <border>
      <left style="hair">
        <color rgb="FFA6A6A6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rgb="FFA6A6A6"/>
      </left>
      <right/>
      <top style="hair">
        <color theme="0" tint="-0.24994659260841701"/>
      </top>
      <bottom/>
      <diagonal/>
    </border>
    <border>
      <left style="hair">
        <color rgb="FFA6A6A6"/>
      </left>
      <right/>
      <top/>
      <bottom style="hair">
        <color theme="0" tint="-0.24994659260841701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theme="0" tint="-0.24994659260841701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A6A6A6"/>
      </bottom>
      <diagonal/>
    </border>
    <border>
      <left/>
      <right/>
      <top style="thin">
        <color rgb="FF000000"/>
      </top>
      <bottom style="hair">
        <color rgb="FFA6A6A6"/>
      </bottom>
      <diagonal/>
    </border>
  </borders>
  <cellStyleXfs count="25">
    <xf numFmtId="0" fontId="0" fillId="0" borderId="0"/>
    <xf numFmtId="0" fontId="4" fillId="0" borderId="0"/>
    <xf numFmtId="0" fontId="5" fillId="0" borderId="0"/>
    <xf numFmtId="166" fontId="10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11" fillId="0" borderId="0" applyFill="0" applyBorder="0" applyProtection="0">
      <alignment horizontal="right"/>
    </xf>
    <xf numFmtId="0" fontId="4" fillId="0" borderId="0"/>
  </cellStyleXfs>
  <cellXfs count="246">
    <xf numFmtId="0" fontId="0" fillId="0" borderId="0" xfId="0"/>
    <xf numFmtId="0" fontId="12" fillId="0" borderId="0" xfId="0" applyFont="1" applyAlignment="1">
      <alignment horizontal="left"/>
    </xf>
    <xf numFmtId="0" fontId="13" fillId="0" borderId="0" xfId="0" applyFont="1"/>
    <xf numFmtId="0" fontId="4" fillId="0" borderId="0" xfId="0" applyFont="1" applyAlignment="1">
      <alignment horizontal="left"/>
    </xf>
    <xf numFmtId="168" fontId="14" fillId="0" borderId="0" xfId="0" applyNumberFormat="1" applyFont="1"/>
    <xf numFmtId="0" fontId="14" fillId="0" borderId="0" xfId="0" applyFont="1"/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166" fontId="13" fillId="3" borderId="7" xfId="3" applyFont="1" applyFill="1" applyBorder="1">
      <alignment horizontal="right"/>
    </xf>
    <xf numFmtId="166" fontId="13" fillId="3" borderId="19" xfId="3" applyFont="1" applyFill="1" applyBorder="1">
      <alignment horizontal="right"/>
    </xf>
    <xf numFmtId="168" fontId="13" fillId="0" borderId="0" xfId="0" applyNumberFormat="1" applyFont="1"/>
    <xf numFmtId="0" fontId="12" fillId="0" borderId="0" xfId="0" applyFont="1" applyAlignment="1">
      <alignment horizontal="left" vertical="center"/>
    </xf>
    <xf numFmtId="166" fontId="13" fillId="0" borderId="0" xfId="3" applyFont="1">
      <alignment horizontal="right"/>
    </xf>
    <xf numFmtId="166" fontId="13" fillId="0" borderId="20" xfId="3" applyFont="1" applyBorder="1">
      <alignment horizontal="right"/>
    </xf>
    <xf numFmtId="0" fontId="12" fillId="0" borderId="1" xfId="0" applyFont="1" applyBorder="1" applyAlignment="1">
      <alignment horizontal="left" vertical="center"/>
    </xf>
    <xf numFmtId="166" fontId="13" fillId="0" borderId="1" xfId="3" applyFont="1" applyBorder="1">
      <alignment horizontal="right"/>
    </xf>
    <xf numFmtId="0" fontId="12" fillId="0" borderId="4" xfId="0" applyFont="1" applyBorder="1" applyAlignment="1">
      <alignment horizontal="left" vertical="center"/>
    </xf>
    <xf numFmtId="166" fontId="13" fillId="0" borderId="4" xfId="3" applyFont="1" applyBorder="1">
      <alignment horizontal="right"/>
    </xf>
    <xf numFmtId="0" fontId="12" fillId="0" borderId="5" xfId="0" applyFont="1" applyBorder="1" applyAlignment="1">
      <alignment horizontal="left" vertical="center"/>
    </xf>
    <xf numFmtId="166" fontId="13" fillId="0" borderId="5" xfId="3" applyFont="1" applyBorder="1">
      <alignment horizontal="right"/>
    </xf>
    <xf numFmtId="0" fontId="12" fillId="0" borderId="3" xfId="0" applyFont="1" applyBorder="1" applyAlignment="1">
      <alignment horizontal="left" vertical="center"/>
    </xf>
    <xf numFmtId="166" fontId="13" fillId="0" borderId="3" xfId="3" applyFont="1" applyBorder="1">
      <alignment horizontal="right"/>
    </xf>
    <xf numFmtId="167" fontId="13" fillId="0" borderId="1" xfId="3" applyNumberFormat="1" applyFont="1" applyBorder="1">
      <alignment horizontal="right"/>
    </xf>
    <xf numFmtId="167" fontId="13" fillId="0" borderId="21" xfId="3" applyNumberFormat="1" applyFont="1" applyBorder="1">
      <alignment horizontal="right"/>
    </xf>
    <xf numFmtId="166" fontId="4" fillId="0" borderId="4" xfId="3" applyFont="1" applyBorder="1">
      <alignment horizontal="right"/>
    </xf>
    <xf numFmtId="166" fontId="4" fillId="0" borderId="13" xfId="3" applyFont="1" applyBorder="1">
      <alignment horizontal="right"/>
    </xf>
    <xf numFmtId="166" fontId="4" fillId="0" borderId="1" xfId="3" applyFont="1" applyBorder="1">
      <alignment horizontal="right"/>
    </xf>
    <xf numFmtId="166" fontId="4" fillId="0" borderId="20" xfId="3" applyFont="1" applyBorder="1">
      <alignment horizontal="right"/>
    </xf>
    <xf numFmtId="166" fontId="13" fillId="0" borderId="21" xfId="3" applyFont="1" applyBorder="1">
      <alignment horizontal="right"/>
    </xf>
    <xf numFmtId="0" fontId="12" fillId="0" borderId="12" xfId="0" applyFont="1" applyBorder="1" applyAlignment="1">
      <alignment horizontal="left" vertical="center"/>
    </xf>
    <xf numFmtId="166" fontId="13" fillId="0" borderId="12" xfId="3" applyFont="1" applyBorder="1">
      <alignment horizontal="right"/>
    </xf>
    <xf numFmtId="166" fontId="13" fillId="0" borderId="30" xfId="3" applyFont="1" applyBorder="1">
      <alignment horizontal="right"/>
    </xf>
    <xf numFmtId="0" fontId="12" fillId="0" borderId="28" xfId="0" applyFont="1" applyBorder="1" applyAlignment="1">
      <alignment horizontal="left" vertical="center"/>
    </xf>
    <xf numFmtId="166" fontId="13" fillId="0" borderId="28" xfId="3" applyFont="1" applyBorder="1">
      <alignment horizontal="right"/>
    </xf>
    <xf numFmtId="166" fontId="13" fillId="0" borderId="29" xfId="3" applyFont="1" applyBorder="1">
      <alignment horizontal="right"/>
    </xf>
    <xf numFmtId="0" fontId="12" fillId="0" borderId="26" xfId="0" applyFont="1" applyBorder="1" applyAlignment="1">
      <alignment horizontal="left" vertical="center"/>
    </xf>
    <xf numFmtId="166" fontId="13" fillId="0" borderId="26" xfId="3" applyFont="1" applyBorder="1">
      <alignment horizontal="right"/>
    </xf>
    <xf numFmtId="166" fontId="13" fillId="0" borderId="27" xfId="3" applyFont="1" applyBorder="1">
      <alignment horizontal="right"/>
    </xf>
    <xf numFmtId="0" fontId="4" fillId="0" borderId="0" xfId="0" applyFont="1" applyAlignment="1">
      <alignment horizontal="left" vertical="center"/>
    </xf>
    <xf numFmtId="167" fontId="13" fillId="0" borderId="0" xfId="3" applyNumberFormat="1" applyFont="1" applyBorder="1">
      <alignment horizontal="right"/>
    </xf>
    <xf numFmtId="166" fontId="13" fillId="0" borderId="0" xfId="3" applyFont="1" applyBorder="1">
      <alignment horizontal="right"/>
    </xf>
    <xf numFmtId="167" fontId="13" fillId="0" borderId="0" xfId="3" applyNumberFormat="1" applyFont="1">
      <alignment horizontal="right"/>
    </xf>
    <xf numFmtId="164" fontId="4" fillId="0" borderId="0" xfId="4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3" fontId="13" fillId="0" borderId="0" xfId="0" applyNumberFormat="1" applyFont="1"/>
    <xf numFmtId="1" fontId="4" fillId="0" borderId="0" xfId="0" applyNumberFormat="1" applyFont="1"/>
    <xf numFmtId="0" fontId="4" fillId="0" borderId="0" xfId="0" applyFont="1"/>
    <xf numFmtId="0" fontId="17" fillId="2" borderId="8" xfId="0" applyFont="1" applyFill="1" applyBorder="1" applyAlignment="1">
      <alignment horizontal="left" vertical="center"/>
    </xf>
    <xf numFmtId="1" fontId="17" fillId="2" borderId="8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17" fillId="0" borderId="25" xfId="0" applyFont="1" applyBorder="1" applyAlignment="1">
      <alignment horizontal="left"/>
    </xf>
    <xf numFmtId="166" fontId="13" fillId="0" borderId="25" xfId="3" applyFont="1" applyBorder="1">
      <alignment horizontal="right"/>
    </xf>
    <xf numFmtId="168" fontId="16" fillId="0" borderId="0" xfId="0" applyNumberFormat="1" applyFont="1"/>
    <xf numFmtId="0" fontId="12" fillId="0" borderId="0" xfId="1" applyFont="1"/>
    <xf numFmtId="0" fontId="17" fillId="0" borderId="33" xfId="0" applyFont="1" applyBorder="1" applyAlignment="1">
      <alignment horizontal="left"/>
    </xf>
    <xf numFmtId="166" fontId="13" fillId="0" borderId="33" xfId="3" applyFont="1" applyBorder="1">
      <alignment horizontal="right"/>
    </xf>
    <xf numFmtId="0" fontId="17" fillId="0" borderId="26" xfId="0" applyFont="1" applyBorder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167" fontId="13" fillId="0" borderId="25" xfId="3" applyNumberFormat="1" applyFont="1" applyBorder="1">
      <alignment horizontal="right"/>
    </xf>
    <xf numFmtId="167" fontId="13" fillId="0" borderId="33" xfId="3" applyNumberFormat="1" applyFont="1" applyBorder="1">
      <alignment horizontal="right"/>
    </xf>
    <xf numFmtId="167" fontId="13" fillId="0" borderId="26" xfId="3" applyNumberFormat="1" applyFont="1" applyBorder="1">
      <alignment horizontal="right"/>
    </xf>
    <xf numFmtId="1" fontId="13" fillId="0" borderId="0" xfId="0" applyNumberFormat="1" applyFont="1"/>
    <xf numFmtId="0" fontId="12" fillId="2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9" fontId="18" fillId="0" borderId="0" xfId="4" applyFont="1" applyAlignment="1">
      <alignment horizontal="right"/>
    </xf>
    <xf numFmtId="164" fontId="4" fillId="0" borderId="0" xfId="0" applyNumberFormat="1" applyFont="1"/>
    <xf numFmtId="9" fontId="4" fillId="0" borderId="0" xfId="4" applyFont="1" applyAlignment="1">
      <alignment horizontal="right"/>
    </xf>
    <xf numFmtId="168" fontId="4" fillId="0" borderId="0" xfId="4" applyNumberFormat="1" applyFont="1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66" fontId="13" fillId="3" borderId="9" xfId="3" applyFont="1" applyFill="1" applyBorder="1">
      <alignment horizontal="right"/>
    </xf>
    <xf numFmtId="166" fontId="13" fillId="3" borderId="30" xfId="3" applyFont="1" applyFill="1" applyBorder="1">
      <alignment horizontal="right"/>
    </xf>
    <xf numFmtId="9" fontId="4" fillId="0" borderId="0" xfId="0" applyNumberFormat="1" applyFont="1"/>
    <xf numFmtId="9" fontId="4" fillId="0" borderId="0" xfId="4" applyFont="1" applyAlignment="1">
      <alignment horizontal="right" vertical="center"/>
    </xf>
    <xf numFmtId="0" fontId="12" fillId="0" borderId="0" xfId="1" applyFont="1" applyAlignment="1">
      <alignment horizontal="left"/>
    </xf>
    <xf numFmtId="164" fontId="4" fillId="0" borderId="0" xfId="6" applyNumberFormat="1" applyFont="1"/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2" fillId="2" borderId="8" xfId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2" fillId="3" borderId="8" xfId="1" applyFont="1" applyFill="1" applyBorder="1"/>
    <xf numFmtId="0" fontId="12" fillId="0" borderId="25" xfId="1" applyFont="1" applyBorder="1"/>
    <xf numFmtId="0" fontId="12" fillId="0" borderId="33" xfId="1" applyFont="1" applyBorder="1"/>
    <xf numFmtId="0" fontId="12" fillId="0" borderId="36" xfId="1" applyFont="1" applyBorder="1"/>
    <xf numFmtId="0" fontId="12" fillId="0" borderId="26" xfId="1" applyFont="1" applyBorder="1"/>
    <xf numFmtId="0" fontId="17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16" fillId="0" borderId="25" xfId="0" applyNumberFormat="1" applyFont="1" applyBorder="1"/>
    <xf numFmtId="168" fontId="13" fillId="0" borderId="25" xfId="0" applyNumberFormat="1" applyFont="1" applyBorder="1"/>
    <xf numFmtId="3" fontId="16" fillId="0" borderId="33" xfId="0" applyNumberFormat="1" applyFont="1" applyBorder="1"/>
    <xf numFmtId="168" fontId="13" fillId="0" borderId="33" xfId="0" applyNumberFormat="1" applyFont="1" applyBorder="1"/>
    <xf numFmtId="0" fontId="17" fillId="0" borderId="36" xfId="0" applyFont="1" applyBorder="1" applyAlignment="1">
      <alignment horizontal="left"/>
    </xf>
    <xf numFmtId="3" fontId="16" fillId="0" borderId="36" xfId="0" applyNumberFormat="1" applyFont="1" applyBorder="1"/>
    <xf numFmtId="168" fontId="13" fillId="0" borderId="36" xfId="0" applyNumberFormat="1" applyFont="1" applyBorder="1"/>
    <xf numFmtId="164" fontId="13" fillId="0" borderId="0" xfId="0" applyNumberFormat="1" applyFont="1"/>
    <xf numFmtId="3" fontId="13" fillId="0" borderId="33" xfId="0" applyNumberFormat="1" applyFont="1" applyBorder="1"/>
    <xf numFmtId="3" fontId="13" fillId="0" borderId="36" xfId="0" applyNumberFormat="1" applyFont="1" applyBorder="1"/>
    <xf numFmtId="3" fontId="13" fillId="0" borderId="26" xfId="0" applyNumberFormat="1" applyFont="1" applyBorder="1"/>
    <xf numFmtId="168" fontId="13" fillId="0" borderId="26" xfId="0" applyNumberFormat="1" applyFont="1" applyBorder="1"/>
    <xf numFmtId="0" fontId="19" fillId="0" borderId="9" xfId="0" applyFont="1" applyBorder="1" applyAlignment="1">
      <alignment horizontal="left"/>
    </xf>
    <xf numFmtId="3" fontId="19" fillId="0" borderId="9" xfId="0" applyNumberFormat="1" applyFont="1" applyBorder="1"/>
    <xf numFmtId="0" fontId="13" fillId="0" borderId="9" xfId="0" applyFont="1" applyBorder="1"/>
    <xf numFmtId="0" fontId="14" fillId="0" borderId="0" xfId="1" applyFont="1"/>
    <xf numFmtId="0" fontId="12" fillId="0" borderId="0" xfId="0" applyFont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18" fillId="0" borderId="0" xfId="1" applyNumberFormat="1" applyFont="1" applyAlignment="1">
      <alignment horizontal="right"/>
    </xf>
    <xf numFmtId="0" fontId="16" fillId="0" borderId="0" xfId="0" applyFont="1"/>
    <xf numFmtId="0" fontId="12" fillId="2" borderId="8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left"/>
    </xf>
    <xf numFmtId="168" fontId="4" fillId="3" borderId="8" xfId="6" applyNumberFormat="1" applyFont="1" applyFill="1" applyBorder="1" applyAlignment="1">
      <alignment horizontal="right"/>
    </xf>
    <xf numFmtId="0" fontId="12" fillId="0" borderId="25" xfId="1" applyFont="1" applyBorder="1" applyAlignment="1">
      <alignment horizontal="left"/>
    </xf>
    <xf numFmtId="168" fontId="4" fillId="0" borderId="25" xfId="6" applyNumberFormat="1" applyFont="1" applyBorder="1" applyAlignment="1">
      <alignment horizontal="right"/>
    </xf>
    <xf numFmtId="0" fontId="12" fillId="0" borderId="33" xfId="1" applyFont="1" applyBorder="1" applyAlignment="1">
      <alignment horizontal="left"/>
    </xf>
    <xf numFmtId="168" fontId="4" fillId="0" borderId="33" xfId="6" applyNumberFormat="1" applyFont="1" applyBorder="1" applyAlignment="1">
      <alignment horizontal="right"/>
    </xf>
    <xf numFmtId="168" fontId="4" fillId="0" borderId="33" xfId="4" applyNumberFormat="1" applyFont="1" applyBorder="1" applyAlignment="1">
      <alignment horizontal="right"/>
    </xf>
    <xf numFmtId="0" fontId="12" fillId="0" borderId="36" xfId="1" applyFont="1" applyBorder="1" applyAlignment="1">
      <alignment horizontal="left"/>
    </xf>
    <xf numFmtId="168" fontId="4" fillId="0" borderId="36" xfId="6" applyNumberFormat="1" applyFont="1" applyBorder="1" applyAlignment="1">
      <alignment horizontal="right"/>
    </xf>
    <xf numFmtId="0" fontId="12" fillId="0" borderId="26" xfId="1" applyFont="1" applyBorder="1" applyAlignment="1">
      <alignment horizontal="left"/>
    </xf>
    <xf numFmtId="168" fontId="4" fillId="0" borderId="26" xfId="6" applyNumberFormat="1" applyFont="1" applyBorder="1" applyAlignment="1">
      <alignment horizontal="right"/>
    </xf>
    <xf numFmtId="0" fontId="12" fillId="0" borderId="28" xfId="1" applyFont="1" applyBorder="1" applyAlignment="1">
      <alignment horizontal="left"/>
    </xf>
    <xf numFmtId="164" fontId="4" fillId="0" borderId="0" xfId="6" applyNumberFormat="1" applyFont="1" applyAlignment="1">
      <alignment horizontal="right"/>
    </xf>
    <xf numFmtId="164" fontId="4" fillId="0" borderId="0" xfId="4" applyNumberFormat="1" applyFont="1" applyAlignment="1">
      <alignment horizontal="right"/>
    </xf>
    <xf numFmtId="0" fontId="12" fillId="4" borderId="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4" fillId="0" borderId="6" xfId="3" applyFont="1" applyBorder="1">
      <alignment horizontal="right"/>
    </xf>
    <xf numFmtId="166" fontId="13" fillId="0" borderId="24" xfId="3" applyFont="1" applyBorder="1">
      <alignment horizontal="right"/>
    </xf>
    <xf numFmtId="166" fontId="13" fillId="0" borderId="6" xfId="3" applyFont="1" applyBorder="1">
      <alignment horizontal="right"/>
    </xf>
    <xf numFmtId="165" fontId="13" fillId="0" borderId="0" xfId="0" applyNumberFormat="1" applyFont="1"/>
    <xf numFmtId="166" fontId="4" fillId="0" borderId="5" xfId="3" applyFont="1" applyBorder="1">
      <alignment horizontal="right"/>
    </xf>
    <xf numFmtId="166" fontId="13" fillId="0" borderId="22" xfId="3" applyFont="1" applyBorder="1">
      <alignment horizontal="right"/>
    </xf>
    <xf numFmtId="166" fontId="4" fillId="0" borderId="10" xfId="3" applyFont="1" applyBorder="1">
      <alignment horizontal="right"/>
    </xf>
    <xf numFmtId="166" fontId="13" fillId="0" borderId="23" xfId="3" applyFont="1" applyBorder="1">
      <alignment horizontal="right"/>
    </xf>
    <xf numFmtId="166" fontId="13" fillId="0" borderId="10" xfId="3" applyFont="1" applyBorder="1">
      <alignment horizontal="right"/>
    </xf>
    <xf numFmtId="166" fontId="4" fillId="0" borderId="22" xfId="3" applyFont="1" applyBorder="1">
      <alignment horizontal="right"/>
    </xf>
    <xf numFmtId="166" fontId="4" fillId="0" borderId="14" xfId="3" applyFont="1" applyBorder="1">
      <alignment horizontal="right"/>
    </xf>
    <xf numFmtId="166" fontId="13" fillId="0" borderId="31" xfId="3" applyFont="1" applyBorder="1">
      <alignment horizontal="right"/>
    </xf>
    <xf numFmtId="166" fontId="13" fillId="0" borderId="14" xfId="3" applyFont="1" applyBorder="1">
      <alignment horizontal="right"/>
    </xf>
    <xf numFmtId="166" fontId="13" fillId="0" borderId="0" xfId="0" applyNumberFormat="1" applyFont="1"/>
    <xf numFmtId="0" fontId="12" fillId="2" borderId="1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166" fontId="4" fillId="0" borderId="0" xfId="3" applyFont="1" applyBorder="1">
      <alignment horizontal="right"/>
    </xf>
    <xf numFmtId="166" fontId="4" fillId="0" borderId="3" xfId="3" applyFont="1" applyBorder="1">
      <alignment horizontal="right"/>
    </xf>
    <xf numFmtId="166" fontId="13" fillId="0" borderId="9" xfId="3" applyFont="1" applyBorder="1">
      <alignment horizontal="right"/>
    </xf>
    <xf numFmtId="9" fontId="4" fillId="0" borderId="0" xfId="4" applyFont="1"/>
    <xf numFmtId="0" fontId="12" fillId="2" borderId="7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left"/>
    </xf>
    <xf numFmtId="164" fontId="4" fillId="0" borderId="0" xfId="4" applyNumberFormat="1" applyFont="1"/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7" fontId="13" fillId="3" borderId="16" xfId="3" applyNumberFormat="1" applyFont="1" applyFill="1" applyBorder="1">
      <alignment horizontal="right"/>
    </xf>
    <xf numFmtId="166" fontId="13" fillId="3" borderId="2" xfId="3" applyFont="1" applyFill="1" applyBorder="1">
      <alignment horizontal="right"/>
    </xf>
    <xf numFmtId="167" fontId="13" fillId="0" borderId="15" xfId="3" applyNumberFormat="1" applyFont="1" applyBorder="1">
      <alignment horizontal="right"/>
    </xf>
    <xf numFmtId="167" fontId="13" fillId="0" borderId="30" xfId="3" applyNumberFormat="1" applyFont="1" applyBorder="1">
      <alignment horizontal="right"/>
    </xf>
    <xf numFmtId="167" fontId="13" fillId="0" borderId="29" xfId="3" applyNumberFormat="1" applyFont="1" applyBorder="1">
      <alignment horizontal="right"/>
    </xf>
    <xf numFmtId="167" fontId="13" fillId="0" borderId="27" xfId="3" applyNumberFormat="1" applyFont="1" applyBorder="1">
      <alignment horizontal="right"/>
    </xf>
    <xf numFmtId="0" fontId="19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/>
    </xf>
    <xf numFmtId="168" fontId="4" fillId="3" borderId="8" xfId="0" applyNumberFormat="1" applyFont="1" applyFill="1" applyBorder="1" applyAlignment="1">
      <alignment horizontal="right"/>
    </xf>
    <xf numFmtId="0" fontId="12" fillId="0" borderId="25" xfId="0" applyFont="1" applyBorder="1" applyAlignment="1">
      <alignment horizontal="left"/>
    </xf>
    <xf numFmtId="168" fontId="4" fillId="0" borderId="2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2" fillId="0" borderId="33" xfId="0" applyFont="1" applyBorder="1" applyAlignment="1">
      <alignment horizontal="left"/>
    </xf>
    <xf numFmtId="168" fontId="4" fillId="0" borderId="33" xfId="0" applyNumberFormat="1" applyFont="1" applyBorder="1" applyAlignment="1">
      <alignment horizontal="right"/>
    </xf>
    <xf numFmtId="0" fontId="12" fillId="0" borderId="36" xfId="0" applyFont="1" applyBorder="1" applyAlignment="1">
      <alignment horizontal="left"/>
    </xf>
    <xf numFmtId="168" fontId="4" fillId="0" borderId="36" xfId="0" applyNumberFormat="1" applyFont="1" applyBorder="1" applyAlignment="1">
      <alignment horizontal="right"/>
    </xf>
    <xf numFmtId="0" fontId="12" fillId="0" borderId="26" xfId="0" applyFont="1" applyBorder="1" applyAlignment="1">
      <alignment horizontal="left"/>
    </xf>
    <xf numFmtId="168" fontId="4" fillId="0" borderId="26" xfId="0" applyNumberFormat="1" applyFont="1" applyBorder="1" applyAlignment="1">
      <alignment horizontal="right"/>
    </xf>
    <xf numFmtId="0" fontId="19" fillId="0" borderId="28" xfId="0" applyFont="1" applyBorder="1" applyAlignment="1">
      <alignment horizontal="left"/>
    </xf>
    <xf numFmtId="168" fontId="13" fillId="0" borderId="28" xfId="0" applyNumberFormat="1" applyFont="1" applyBorder="1"/>
    <xf numFmtId="0" fontId="20" fillId="0" borderId="0" xfId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4" fillId="0" borderId="0" xfId="1"/>
    <xf numFmtId="0" fontId="4" fillId="0" borderId="0" xfId="1" applyAlignment="1">
      <alignment horizontal="left"/>
    </xf>
    <xf numFmtId="164" fontId="4" fillId="0" borderId="0" xfId="1" applyNumberFormat="1"/>
    <xf numFmtId="168" fontId="4" fillId="3" borderId="8" xfId="1" applyNumberFormat="1" applyFill="1" applyBorder="1"/>
    <xf numFmtId="168" fontId="4" fillId="0" borderId="25" xfId="1" applyNumberFormat="1" applyBorder="1"/>
    <xf numFmtId="168" fontId="4" fillId="0" borderId="33" xfId="1" applyNumberFormat="1" applyBorder="1"/>
    <xf numFmtId="168" fontId="4" fillId="0" borderId="36" xfId="1" applyNumberFormat="1" applyBorder="1"/>
    <xf numFmtId="168" fontId="4" fillId="0" borderId="26" xfId="1" applyNumberFormat="1" applyBorder="1"/>
    <xf numFmtId="0" fontId="4" fillId="0" borderId="28" xfId="1" applyBorder="1"/>
    <xf numFmtId="168" fontId="4" fillId="0" borderId="28" xfId="1" applyNumberFormat="1" applyBorder="1"/>
    <xf numFmtId="3" fontId="4" fillId="0" borderId="0" xfId="1" applyNumberFormat="1" applyAlignment="1">
      <alignment horizontal="right"/>
    </xf>
    <xf numFmtId="165" fontId="4" fillId="3" borderId="0" xfId="1" applyNumberFormat="1" applyFill="1"/>
    <xf numFmtId="165" fontId="4" fillId="3" borderId="8" xfId="1" applyNumberFormat="1" applyFill="1" applyBorder="1"/>
    <xf numFmtId="165" fontId="4" fillId="0" borderId="0" xfId="1" applyNumberFormat="1"/>
    <xf numFmtId="165" fontId="4" fillId="0" borderId="25" xfId="1" applyNumberFormat="1" applyBorder="1"/>
    <xf numFmtId="165" fontId="4" fillId="0" borderId="33" xfId="1" applyNumberFormat="1" applyBorder="1"/>
    <xf numFmtId="165" fontId="4" fillId="0" borderId="33" xfId="1" applyNumberFormat="1" applyBorder="1" applyAlignment="1">
      <alignment horizontal="right"/>
    </xf>
    <xf numFmtId="168" fontId="4" fillId="0" borderId="0" xfId="1" applyNumberFormat="1"/>
    <xf numFmtId="165" fontId="4" fillId="0" borderId="36" xfId="1" applyNumberFormat="1" applyBorder="1"/>
    <xf numFmtId="165" fontId="4" fillId="0" borderId="26" xfId="1" applyNumberFormat="1" applyBorder="1"/>
    <xf numFmtId="165" fontId="4" fillId="0" borderId="28" xfId="1" applyNumberFormat="1" applyBorder="1"/>
    <xf numFmtId="165" fontId="4" fillId="0" borderId="0" xfId="1" applyNumberFormat="1" applyAlignment="1">
      <alignment horizontal="right"/>
    </xf>
    <xf numFmtId="0" fontId="4" fillId="3" borderId="8" xfId="1" applyFill="1" applyBorder="1"/>
    <xf numFmtId="0" fontId="4" fillId="0" borderId="25" xfId="1" applyBorder="1"/>
    <xf numFmtId="168" fontId="4" fillId="0" borderId="33" xfId="1" applyNumberFormat="1" applyBorder="1" applyAlignment="1">
      <alignment horizontal="right"/>
    </xf>
    <xf numFmtId="168" fontId="4" fillId="0" borderId="36" xfId="1" applyNumberFormat="1" applyBorder="1" applyAlignment="1">
      <alignment horizontal="right"/>
    </xf>
    <xf numFmtId="168" fontId="4" fillId="0" borderId="26" xfId="1" applyNumberFormat="1" applyBorder="1" applyAlignment="1">
      <alignment horizontal="right"/>
    </xf>
    <xf numFmtId="168" fontId="4" fillId="0" borderId="28" xfId="1" applyNumberFormat="1" applyBorder="1" applyAlignment="1">
      <alignment horizontal="right"/>
    </xf>
    <xf numFmtId="3" fontId="4" fillId="0" borderId="0" xfId="1" applyNumberFormat="1"/>
    <xf numFmtId="1" fontId="4" fillId="0" borderId="0" xfId="1" applyNumberFormat="1"/>
    <xf numFmtId="0" fontId="5" fillId="0" borderId="0" xfId="0" applyFont="1" applyAlignment="1">
      <alignment horizontal="left"/>
    </xf>
    <xf numFmtId="0" fontId="15" fillId="0" borderId="0" xfId="0" applyFont="1"/>
    <xf numFmtId="0" fontId="23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166" fontId="13" fillId="0" borderId="11" xfId="3" applyFont="1" applyFill="1" applyBorder="1">
      <alignment horizontal="right"/>
    </xf>
    <xf numFmtId="167" fontId="13" fillId="0" borderId="15" xfId="3" applyNumberFormat="1" applyFont="1" applyFill="1" applyBorder="1">
      <alignment horizontal="right"/>
    </xf>
    <xf numFmtId="166" fontId="13" fillId="0" borderId="9" xfId="3" applyFont="1" applyFill="1" applyBorder="1">
      <alignment horizontal="right"/>
    </xf>
    <xf numFmtId="167" fontId="13" fillId="0" borderId="30" xfId="3" applyNumberFormat="1" applyFont="1" applyFill="1" applyBorder="1">
      <alignment horizontal="right"/>
    </xf>
    <xf numFmtId="0" fontId="23" fillId="0" borderId="0" xfId="0" applyFont="1" applyAlignment="1">
      <alignment horizontal="left" vertical="center"/>
    </xf>
    <xf numFmtId="164" fontId="25" fillId="0" borderId="0" xfId="9" applyNumberFormat="1" applyFont="1"/>
    <xf numFmtId="2" fontId="13" fillId="0" borderId="0" xfId="0" applyNumberFormat="1" applyFont="1"/>
    <xf numFmtId="164" fontId="4" fillId="0" borderId="0" xfId="0" applyNumberFormat="1" applyFont="1" applyAlignment="1">
      <alignment horizontal="left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5"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Normal 2" xfId="1" xr:uid="{00000000-0005-0000-0000-00000D000000}"/>
    <cellStyle name="Normal 3" xfId="2" xr:uid="{00000000-0005-0000-0000-00000E000000}"/>
    <cellStyle name="Normal 4" xfId="10" xr:uid="{00000000-0005-0000-0000-00000F000000}"/>
    <cellStyle name="Normal 4 2" xfId="24" xr:uid="{00000000-0005-0000-0000-000010000000}"/>
    <cellStyle name="NumberCellStyle" xfId="3" xr:uid="{00000000-0005-0000-0000-000011000000}"/>
    <cellStyle name="NumberCellStyle 2" xfId="23" xr:uid="{00000000-0005-0000-0000-000012000000}"/>
    <cellStyle name="Percent" xfId="4" builtinId="5"/>
    <cellStyle name="Percent 2" xfId="5" xr:uid="{00000000-0005-0000-0000-000014000000}"/>
    <cellStyle name="Percent 3" xfId="6" xr:uid="{00000000-0005-0000-0000-000015000000}"/>
    <cellStyle name="Percent 4" xfId="7" xr:uid="{00000000-0005-0000-0000-000016000000}"/>
    <cellStyle name="Percent 4 2" xfId="9" xr:uid="{00000000-0005-0000-0000-000017000000}"/>
    <cellStyle name="Percent 5" xfId="8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Road freight transport by type of operation, EU, 2019-2023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(based on tonne-kilometres, 2019=100)</a:t>
            </a:r>
          </a:p>
        </c:rich>
      </c:tx>
      <c:layout>
        <c:manualLayout>
          <c:xMode val="edge"/>
          <c:yMode val="edge"/>
          <c:x val="5.3333333333333332E-3"/>
          <c:y val="8.70041491388130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54863035259631"/>
          <c:w val="0.97066666666666668"/>
          <c:h val="0.6812274161720161"/>
        </c:manualLayout>
      </c:layout>
      <c:lineChart>
        <c:grouping val="standard"/>
        <c:varyColors val="0"/>
        <c:ser>
          <c:idx val="2"/>
          <c:order val="0"/>
          <c:tx>
            <c:strRef>
              <c:f>'Fig1'!$A$47</c:f>
              <c:strCache>
                <c:ptCount val="1"/>
                <c:pt idx="0">
                  <c:v>Total international transport - loaded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'Fig1'!$B$44:$F$44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'Fig1'!$B$47:$F$47</c:f>
              <c:numCache>
                <c:formatCode>#\ ##0.0_i</c:formatCode>
                <c:ptCount val="5"/>
                <c:pt idx="0">
                  <c:v>100</c:v>
                </c:pt>
                <c:pt idx="1">
                  <c:v>99.423464975497268</c:v>
                </c:pt>
                <c:pt idx="2">
                  <c:v>107.03372729893341</c:v>
                </c:pt>
                <c:pt idx="3">
                  <c:v>106.88959354280773</c:v>
                </c:pt>
                <c:pt idx="4">
                  <c:v>103.64658402997983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5-4E58-8ABE-6AB8C0140C15}"/>
            </c:ext>
          </c:extLst>
        </c:ser>
        <c:ser>
          <c:idx val="0"/>
          <c:order val="1"/>
          <c:tx>
            <c:strRef>
              <c:f>'Fig1'!$A$45</c:f>
              <c:strCache>
                <c:ptCount val="1"/>
                <c:pt idx="0">
                  <c:v>Total transport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'Fig1'!$B$44:$F$44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'Fig1'!$B$45:$F$45</c:f>
              <c:numCache>
                <c:formatCode>#\ ##0.0_i</c:formatCode>
                <c:ptCount val="5"/>
                <c:pt idx="0">
                  <c:v>100</c:v>
                </c:pt>
                <c:pt idx="1">
                  <c:v>99.233526330300521</c:v>
                </c:pt>
                <c:pt idx="2">
                  <c:v>105.90019299696718</c:v>
                </c:pt>
                <c:pt idx="3">
                  <c:v>105.79542321477804</c:v>
                </c:pt>
                <c:pt idx="4">
                  <c:v>102.39867659222497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5-4E58-8ABE-6AB8C0140C15}"/>
            </c:ext>
          </c:extLst>
        </c:ser>
        <c:ser>
          <c:idx val="1"/>
          <c:order val="2"/>
          <c:tx>
            <c:strRef>
              <c:f>'Fig1'!$A$46</c:f>
              <c:strCache>
                <c:ptCount val="1"/>
                <c:pt idx="0">
                  <c:v>National transport - loaded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numRef>
              <c:f>'Fig1'!$B$44:$F$44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'Fig1'!$B$46:$F$46</c:f>
              <c:numCache>
                <c:formatCode>#\ ##0.0_i</c:formatCode>
                <c:ptCount val="5"/>
                <c:pt idx="0">
                  <c:v>100</c:v>
                </c:pt>
                <c:pt idx="1">
                  <c:v>99.115834598553178</c:v>
                </c:pt>
                <c:pt idx="2">
                  <c:v>105.19782084486917</c:v>
                </c:pt>
                <c:pt idx="3">
                  <c:v>105.11744217201036</c:v>
                </c:pt>
                <c:pt idx="4">
                  <c:v>101.625435384478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5-4E58-8ABE-6AB8C014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0928"/>
        <c:axId val="140551296"/>
      </c:lineChart>
      <c:catAx>
        <c:axId val="140540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055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551296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054092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8.5030446194225728E-2"/>
          <c:y val="0.8337021875377858"/>
          <c:w val="0.8299390026246718"/>
          <c:h val="4.192709394838187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International road freight transport,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total, based on tonne-kilometres)</a:t>
            </a:r>
          </a:p>
        </c:rich>
      </c:tx>
      <c:layout>
        <c:manualLayout>
          <c:xMode val="edge"/>
          <c:yMode val="edge"/>
          <c:x val="5.3333333333333332E-3"/>
          <c:y val="8.350756770893865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38243128995685"/>
          <c:w val="0.97066666666666668"/>
          <c:h val="0.65861202203218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'Fig2'!$A$48:$A$78</c:f>
              <c:strCache>
                <c:ptCount val="31"/>
                <c:pt idx="0">
                  <c:v>EU (¹)</c:v>
                </c:pt>
                <c:pt idx="2">
                  <c:v>Lithuania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Portugal</c:v>
                </c:pt>
                <c:pt idx="7">
                  <c:v>Bulgaria</c:v>
                </c:pt>
                <c:pt idx="8">
                  <c:v>Latvia</c:v>
                </c:pt>
                <c:pt idx="9">
                  <c:v>Romania</c:v>
                </c:pt>
                <c:pt idx="10">
                  <c:v>Poland</c:v>
                </c:pt>
                <c:pt idx="11">
                  <c:v>Croatia</c:v>
                </c:pt>
                <c:pt idx="12">
                  <c:v>Estonia</c:v>
                </c:pt>
                <c:pt idx="13">
                  <c:v>Hungary</c:v>
                </c:pt>
                <c:pt idx="14">
                  <c:v>Czechia</c:v>
                </c:pt>
                <c:pt idx="15">
                  <c:v>Netherlands</c:v>
                </c:pt>
                <c:pt idx="16">
                  <c:v>Austria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Ireland</c:v>
                </c:pt>
                <c:pt idx="21">
                  <c:v>Denmark</c:v>
                </c:pt>
                <c:pt idx="22">
                  <c:v>Germany</c:v>
                </c:pt>
                <c:pt idx="23">
                  <c:v>Italy</c:v>
                </c:pt>
                <c:pt idx="24">
                  <c:v>France</c:v>
                </c:pt>
                <c:pt idx="25">
                  <c:v>Finland</c:v>
                </c:pt>
                <c:pt idx="26">
                  <c:v>Sweden</c:v>
                </c:pt>
                <c:pt idx="27">
                  <c:v>Cyprus</c:v>
                </c:pt>
                <c:pt idx="29">
                  <c:v>Switzerland</c:v>
                </c:pt>
                <c:pt idx="30">
                  <c:v>Norway</c:v>
                </c:pt>
              </c:strCache>
            </c:strRef>
          </c:cat>
          <c:val>
            <c:numRef>
              <c:f>'Fig2'!$B$48:$B$78</c:f>
              <c:numCache>
                <c:formatCode>0.0</c:formatCode>
                <c:ptCount val="31"/>
                <c:pt idx="0">
                  <c:v>38.700000000000003</c:v>
                </c:pt>
                <c:pt idx="2">
                  <c:v>94.1</c:v>
                </c:pt>
                <c:pt idx="3">
                  <c:v>92</c:v>
                </c:pt>
                <c:pt idx="4">
                  <c:v>89.4</c:v>
                </c:pt>
                <c:pt idx="5">
                  <c:v>80.3</c:v>
                </c:pt>
                <c:pt idx="6">
                  <c:v>71.7</c:v>
                </c:pt>
                <c:pt idx="7">
                  <c:v>74.900000000000006</c:v>
                </c:pt>
                <c:pt idx="8">
                  <c:v>72.599999999999994</c:v>
                </c:pt>
                <c:pt idx="9">
                  <c:v>65.8</c:v>
                </c:pt>
                <c:pt idx="10">
                  <c:v>63.6</c:v>
                </c:pt>
                <c:pt idx="11">
                  <c:v>64.5</c:v>
                </c:pt>
                <c:pt idx="12">
                  <c:v>60.4</c:v>
                </c:pt>
                <c:pt idx="13">
                  <c:v>62.8</c:v>
                </c:pt>
                <c:pt idx="14">
                  <c:v>53.2</c:v>
                </c:pt>
                <c:pt idx="15">
                  <c:v>45.9</c:v>
                </c:pt>
                <c:pt idx="16">
                  <c:v>34.5</c:v>
                </c:pt>
                <c:pt idx="17">
                  <c:v>34.1</c:v>
                </c:pt>
                <c:pt idx="18">
                  <c:v>33.299999999999997</c:v>
                </c:pt>
                <c:pt idx="19">
                  <c:v>23.6</c:v>
                </c:pt>
                <c:pt idx="20">
                  <c:v>17.600000000000001</c:v>
                </c:pt>
                <c:pt idx="21">
                  <c:v>15.9</c:v>
                </c:pt>
                <c:pt idx="22">
                  <c:v>11.6</c:v>
                </c:pt>
                <c:pt idx="23">
                  <c:v>12.5</c:v>
                </c:pt>
                <c:pt idx="24">
                  <c:v>7.4</c:v>
                </c:pt>
                <c:pt idx="25">
                  <c:v>5.0999999999999996</c:v>
                </c:pt>
                <c:pt idx="26">
                  <c:v>4.4000000000000004</c:v>
                </c:pt>
                <c:pt idx="27">
                  <c:v>2.7</c:v>
                </c:pt>
                <c:pt idx="29">
                  <c:v>16.3</c:v>
                </c:pt>
                <c:pt idx="3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A-468F-8249-2EF8201EC3AA}"/>
            </c:ext>
          </c:extLst>
        </c:ser>
        <c:ser>
          <c:idx val="1"/>
          <c:order val="1"/>
          <c:tx>
            <c:strRef>
              <c:f>'Fig2'!$C$47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'Fig2'!$A$48:$A$78</c:f>
              <c:strCache>
                <c:ptCount val="31"/>
                <c:pt idx="0">
                  <c:v>EU (¹)</c:v>
                </c:pt>
                <c:pt idx="2">
                  <c:v>Lithuania</c:v>
                </c:pt>
                <c:pt idx="3">
                  <c:v>Luxembourg</c:v>
                </c:pt>
                <c:pt idx="4">
                  <c:v>Slovenia</c:v>
                </c:pt>
                <c:pt idx="5">
                  <c:v>Slovakia</c:v>
                </c:pt>
                <c:pt idx="6">
                  <c:v>Portugal</c:v>
                </c:pt>
                <c:pt idx="7">
                  <c:v>Bulgaria</c:v>
                </c:pt>
                <c:pt idx="8">
                  <c:v>Latvia</c:v>
                </c:pt>
                <c:pt idx="9">
                  <c:v>Romania</c:v>
                </c:pt>
                <c:pt idx="10">
                  <c:v>Poland</c:v>
                </c:pt>
                <c:pt idx="11">
                  <c:v>Croatia</c:v>
                </c:pt>
                <c:pt idx="12">
                  <c:v>Estonia</c:v>
                </c:pt>
                <c:pt idx="13">
                  <c:v>Hungary</c:v>
                </c:pt>
                <c:pt idx="14">
                  <c:v>Czechia</c:v>
                </c:pt>
                <c:pt idx="15">
                  <c:v>Netherlands</c:v>
                </c:pt>
                <c:pt idx="16">
                  <c:v>Austria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Ireland</c:v>
                </c:pt>
                <c:pt idx="21">
                  <c:v>Denmark</c:v>
                </c:pt>
                <c:pt idx="22">
                  <c:v>Germany</c:v>
                </c:pt>
                <c:pt idx="23">
                  <c:v>Italy</c:v>
                </c:pt>
                <c:pt idx="24">
                  <c:v>France</c:v>
                </c:pt>
                <c:pt idx="25">
                  <c:v>Finland</c:v>
                </c:pt>
                <c:pt idx="26">
                  <c:v>Sweden</c:v>
                </c:pt>
                <c:pt idx="27">
                  <c:v>Cyprus</c:v>
                </c:pt>
                <c:pt idx="29">
                  <c:v>Switzerland</c:v>
                </c:pt>
                <c:pt idx="30">
                  <c:v>Norway</c:v>
                </c:pt>
              </c:strCache>
            </c:strRef>
          </c:cat>
          <c:val>
            <c:numRef>
              <c:f>'Fig2'!$C$48:$C$78</c:f>
              <c:numCache>
                <c:formatCode>0.0</c:formatCode>
                <c:ptCount val="31"/>
                <c:pt idx="0">
                  <c:v>38.700000000000003</c:v>
                </c:pt>
                <c:pt idx="2">
                  <c:v>93.4</c:v>
                </c:pt>
                <c:pt idx="3">
                  <c:v>92.9</c:v>
                </c:pt>
                <c:pt idx="4">
                  <c:v>86.3</c:v>
                </c:pt>
                <c:pt idx="5">
                  <c:v>77.5</c:v>
                </c:pt>
                <c:pt idx="6">
                  <c:v>71.5</c:v>
                </c:pt>
                <c:pt idx="7">
                  <c:v>70.099999999999994</c:v>
                </c:pt>
                <c:pt idx="8">
                  <c:v>69.3</c:v>
                </c:pt>
                <c:pt idx="9">
                  <c:v>65.8</c:v>
                </c:pt>
                <c:pt idx="10">
                  <c:v>64.3</c:v>
                </c:pt>
                <c:pt idx="11">
                  <c:v>63.9</c:v>
                </c:pt>
                <c:pt idx="12">
                  <c:v>63.4</c:v>
                </c:pt>
                <c:pt idx="13">
                  <c:v>57.9</c:v>
                </c:pt>
                <c:pt idx="14">
                  <c:v>55.8</c:v>
                </c:pt>
                <c:pt idx="15">
                  <c:v>47.1</c:v>
                </c:pt>
                <c:pt idx="16">
                  <c:v>34.799999999999997</c:v>
                </c:pt>
                <c:pt idx="17">
                  <c:v>33.200000000000003</c:v>
                </c:pt>
                <c:pt idx="18">
                  <c:v>32.299999999999997</c:v>
                </c:pt>
                <c:pt idx="19">
                  <c:v>26</c:v>
                </c:pt>
                <c:pt idx="20">
                  <c:v>17</c:v>
                </c:pt>
                <c:pt idx="21">
                  <c:v>15.1</c:v>
                </c:pt>
                <c:pt idx="22">
                  <c:v>11.5</c:v>
                </c:pt>
                <c:pt idx="23">
                  <c:v>11.3</c:v>
                </c:pt>
                <c:pt idx="24">
                  <c:v>7</c:v>
                </c:pt>
                <c:pt idx="25">
                  <c:v>6.2</c:v>
                </c:pt>
                <c:pt idx="26">
                  <c:v>5</c:v>
                </c:pt>
                <c:pt idx="27">
                  <c:v>3.6</c:v>
                </c:pt>
                <c:pt idx="29">
                  <c:v>13.3</c:v>
                </c:pt>
                <c:pt idx="3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A-468F-8249-2EF8201E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664896"/>
        <c:axId val="147666432"/>
      </c:barChart>
      <c:catAx>
        <c:axId val="1476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76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666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6648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3796923884514438"/>
          <c:y val="0.80495903444210448"/>
          <c:w val="0.12406141732283464"/>
          <c:h val="4.024209961696657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Member States in total EU international road freight transport, 2023</a:t>
            </a:r>
          </a:p>
          <a:p>
            <a:pPr algn="l">
              <a:defRPr b="1"/>
            </a:pPr>
            <a:r>
              <a:rPr lang="en-US" sz="1000" b="0"/>
              <a:t>(%, based on tonne-kilometres)</a:t>
            </a:r>
          </a:p>
        </c:rich>
      </c:tx>
      <c:layout>
        <c:manualLayout>
          <c:xMode val="edge"/>
          <c:yMode val="edge"/>
          <c:x val="9.876543209876543E-3"/>
          <c:y val="9.8854705960763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23682123741571"/>
          <c:w val="0.49382716049382713"/>
          <c:h val="0.49427352980381817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D-474F-BAEA-ABC7BA77DAB9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A7D-474F-BAEA-ABC7BA77DAB9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D-474F-BAEA-ABC7BA77DAB9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D-474F-BAEA-ABC7BA77DAB9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7D-474F-BAEA-ABC7BA77DAB9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A7D-474F-BAEA-ABC7BA77DAB9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7D-474F-BAEA-ABC7BA77DAB9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7A7D-474F-BAEA-ABC7BA77DAB9}"/>
              </c:ext>
            </c:extLst>
          </c:dPt>
          <c:dPt>
            <c:idx val="8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7D-474F-BAEA-ABC7BA77DAB9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'Fig3'!$B$45:$B$53</c:f>
              <c:strCache>
                <c:ptCount val="9"/>
                <c:pt idx="0">
                  <c:v>Poland</c:v>
                </c:pt>
                <c:pt idx="1">
                  <c:v>Spain</c:v>
                </c:pt>
                <c:pt idx="2">
                  <c:v>Lithuania</c:v>
                </c:pt>
                <c:pt idx="3">
                  <c:v>Romania</c:v>
                </c:pt>
                <c:pt idx="4">
                  <c:v>Czechia</c:v>
                </c:pt>
                <c:pt idx="5">
                  <c:v>Germany</c:v>
                </c:pt>
                <c:pt idx="6">
                  <c:v>Netherlands</c:v>
                </c:pt>
                <c:pt idx="7">
                  <c:v>Bulgaria</c:v>
                </c:pt>
                <c:pt idx="8">
                  <c:v>Other Member States</c:v>
                </c:pt>
              </c:strCache>
            </c:strRef>
          </c:cat>
          <c:val>
            <c:numRef>
              <c:f>'Fig3'!$C$45:$C$53</c:f>
              <c:numCache>
                <c:formatCode>#,##0</c:formatCode>
                <c:ptCount val="9"/>
                <c:pt idx="0">
                  <c:v>243065</c:v>
                </c:pt>
                <c:pt idx="1">
                  <c:v>85169</c:v>
                </c:pt>
                <c:pt idx="2">
                  <c:v>58923</c:v>
                </c:pt>
                <c:pt idx="3">
                  <c:v>42935</c:v>
                </c:pt>
                <c:pt idx="4">
                  <c:v>36173</c:v>
                </c:pt>
                <c:pt idx="5">
                  <c:v>32812</c:v>
                </c:pt>
                <c:pt idx="6">
                  <c:v>29445</c:v>
                </c:pt>
                <c:pt idx="7">
                  <c:v>23223</c:v>
                </c:pt>
                <c:pt idx="8">
                  <c:v>167348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D-474F-BAEA-ABC7BA77DAB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Cross-trade and cabotage in international road freight transport,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tonne-kilometres)</a:t>
            </a:r>
          </a:p>
        </c:rich>
      </c:tx>
      <c:layout>
        <c:manualLayout>
          <c:xMode val="edge"/>
          <c:yMode val="edge"/>
          <c:x val="5.3333333333333332E-3"/>
          <c:y val="8.70041491388130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577474388608473E-2"/>
          <c:y val="0.15770598146674608"/>
          <c:w val="0.9373258260176186"/>
          <c:h val="0.49279698129856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'Fig4'!$B$49</c:f>
              <c:strCache>
                <c:ptCount val="1"/>
                <c:pt idx="0">
                  <c:v>Cross-trade transport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'Fig4'!$A$50:$A$79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'Fig4'!$B$50:$B$79</c:f>
              <c:numCache>
                <c:formatCode>0.0</c:formatCode>
                <c:ptCount val="30"/>
                <c:pt idx="0">
                  <c:v>28.3</c:v>
                </c:pt>
                <c:pt idx="2">
                  <c:v>9</c:v>
                </c:pt>
                <c:pt idx="3">
                  <c:v>43</c:v>
                </c:pt>
                <c:pt idx="4">
                  <c:v>20.2</c:v>
                </c:pt>
                <c:pt idx="5">
                  <c:v>4.2</c:v>
                </c:pt>
                <c:pt idx="6">
                  <c:v>9.1</c:v>
                </c:pt>
                <c:pt idx="7">
                  <c:v>27</c:v>
                </c:pt>
                <c:pt idx="8">
                  <c:v>22.2</c:v>
                </c:pt>
                <c:pt idx="9">
                  <c:v>1.3</c:v>
                </c:pt>
                <c:pt idx="10">
                  <c:v>5.4</c:v>
                </c:pt>
                <c:pt idx="11">
                  <c:v>2.6</c:v>
                </c:pt>
                <c:pt idx="12">
                  <c:v>32.1</c:v>
                </c:pt>
                <c:pt idx="13">
                  <c:v>3.9</c:v>
                </c:pt>
                <c:pt idx="14">
                  <c:v>36</c:v>
                </c:pt>
                <c:pt idx="15">
                  <c:v>70</c:v>
                </c:pt>
                <c:pt idx="16">
                  <c:v>49.4</c:v>
                </c:pt>
                <c:pt idx="17">
                  <c:v>21.3</c:v>
                </c:pt>
                <c:pt idx="18">
                  <c:v>10.5</c:v>
                </c:pt>
                <c:pt idx="19">
                  <c:v>15.7</c:v>
                </c:pt>
                <c:pt idx="20">
                  <c:v>32.1</c:v>
                </c:pt>
                <c:pt idx="21">
                  <c:v>29.3</c:v>
                </c:pt>
                <c:pt idx="22">
                  <c:v>39.1</c:v>
                </c:pt>
                <c:pt idx="23">
                  <c:v>43</c:v>
                </c:pt>
                <c:pt idx="24">
                  <c:v>33.4</c:v>
                </c:pt>
                <c:pt idx="25">
                  <c:v>9.6</c:v>
                </c:pt>
                <c:pt idx="26">
                  <c:v>6.3</c:v>
                </c:pt>
                <c:pt idx="28">
                  <c:v>2.1</c:v>
                </c:pt>
                <c:pt idx="2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C-4A70-8245-E732E3704EA4}"/>
            </c:ext>
          </c:extLst>
        </c:ser>
        <c:ser>
          <c:idx val="1"/>
          <c:order val="1"/>
          <c:tx>
            <c:strRef>
              <c:f>'Fig4'!$C$49</c:f>
              <c:strCache>
                <c:ptCount val="1"/>
                <c:pt idx="0">
                  <c:v>Cabotage transport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'Fig4'!$A$50:$A$79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'Fig4'!$C$50:$C$79</c:f>
              <c:numCache>
                <c:formatCode>0.0</c:formatCode>
                <c:ptCount val="30"/>
                <c:pt idx="0">
                  <c:v>6.9</c:v>
                </c:pt>
                <c:pt idx="2">
                  <c:v>10.7</c:v>
                </c:pt>
                <c:pt idx="3">
                  <c:v>3.5</c:v>
                </c:pt>
                <c:pt idx="4">
                  <c:v>3.6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6.8</c:v>
                </c:pt>
                <c:pt idx="8">
                  <c:v>16.3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11.6</c:v>
                </c:pt>
                <c:pt idx="16">
                  <c:v>22.2</c:v>
                </c:pt>
                <c:pt idx="17">
                  <c:v>4</c:v>
                </c:pt>
                <c:pt idx="18">
                  <c:v>6</c:v>
                </c:pt>
                <c:pt idx="19">
                  <c:v>6.5</c:v>
                </c:pt>
                <c:pt idx="20">
                  <c:v>8.9</c:v>
                </c:pt>
                <c:pt idx="21">
                  <c:v>5</c:v>
                </c:pt>
                <c:pt idx="22">
                  <c:v>6.7</c:v>
                </c:pt>
                <c:pt idx="23">
                  <c:v>6.9</c:v>
                </c:pt>
                <c:pt idx="24">
                  <c:v>4.5999999999999996</c:v>
                </c:pt>
                <c:pt idx="25">
                  <c:v>14.2</c:v>
                </c:pt>
                <c:pt idx="26">
                  <c:v>4.9000000000000004</c:v>
                </c:pt>
                <c:pt idx="28">
                  <c:v>2.5</c:v>
                </c:pt>
                <c:pt idx="29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C-4A70-8245-E732E370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420096"/>
        <c:axId val="146421632"/>
      </c:barChart>
      <c:catAx>
        <c:axId val="1464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642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2163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42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345679790026247"/>
          <c:y val="0.8337021875377858"/>
          <c:w val="0.40498652617090974"/>
          <c:h val="4.192709394838187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loads of road freight transport by type of operation, 2023</a:t>
            </a:r>
          </a:p>
          <a:p>
            <a:pPr algn="l">
              <a:defRPr sz="1800" b="1"/>
            </a:pPr>
            <a:r>
              <a:rPr lang="en-US" sz="1600" b="0"/>
              <a:t>(tonnes)</a:t>
            </a:r>
          </a:p>
        </c:rich>
      </c:tx>
      <c:layout>
        <c:manualLayout>
          <c:xMode val="edge"/>
          <c:yMode val="edge"/>
          <c:x val="5.3333333333333332E-3"/>
          <c:y val="8.64421542619324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0123519239759185"/>
          <c:w val="0.99333333333333329"/>
          <c:h val="0.742752320692492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'Fig5'!$B$64</c:f>
              <c:strCache>
                <c:ptCount val="1"/>
                <c:pt idx="0">
                  <c:v>Total transport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'Fig5'!$A$65:$A$95</c:f>
              <c:strCache>
                <c:ptCount val="31"/>
                <c:pt idx="0">
                  <c:v>EU (¹)</c:v>
                </c:pt>
                <c:pt idx="2">
                  <c:v>Finland</c:v>
                </c:pt>
                <c:pt idx="3">
                  <c:v>Bulgaria</c:v>
                </c:pt>
                <c:pt idx="4">
                  <c:v>Lithuania</c:v>
                </c:pt>
                <c:pt idx="5">
                  <c:v>Estonia</c:v>
                </c:pt>
                <c:pt idx="6">
                  <c:v>Spain</c:v>
                </c:pt>
                <c:pt idx="7">
                  <c:v>Italy</c:v>
                </c:pt>
                <c:pt idx="8">
                  <c:v>Latvia</c:v>
                </c:pt>
                <c:pt idx="9">
                  <c:v>Slovakia</c:v>
                </c:pt>
                <c:pt idx="10">
                  <c:v>Sweden</c:v>
                </c:pt>
                <c:pt idx="11">
                  <c:v>Luxembourg</c:v>
                </c:pt>
                <c:pt idx="12">
                  <c:v>Poland</c:v>
                </c:pt>
                <c:pt idx="13">
                  <c:v>Croatia</c:v>
                </c:pt>
                <c:pt idx="14">
                  <c:v>Portugal</c:v>
                </c:pt>
                <c:pt idx="15">
                  <c:v>Romania</c:v>
                </c:pt>
                <c:pt idx="16">
                  <c:v>Austria</c:v>
                </c:pt>
                <c:pt idx="17">
                  <c:v>Hungary</c:v>
                </c:pt>
                <c:pt idx="18">
                  <c:v>Greece</c:v>
                </c:pt>
                <c:pt idx="19">
                  <c:v>Germany</c:v>
                </c:pt>
                <c:pt idx="20">
                  <c:v>France</c:v>
                </c:pt>
                <c:pt idx="21">
                  <c:v>Belgium</c:v>
                </c:pt>
                <c:pt idx="22">
                  <c:v>Netherlands</c:v>
                </c:pt>
                <c:pt idx="23">
                  <c:v>Denmark</c:v>
                </c:pt>
                <c:pt idx="24">
                  <c:v>Cyprus</c:v>
                </c:pt>
                <c:pt idx="25">
                  <c:v>Czechia</c:v>
                </c:pt>
                <c:pt idx="26">
                  <c:v>Ireland</c:v>
                </c:pt>
                <c:pt idx="27">
                  <c:v>Slovenia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'Fig5'!$B$65:$B$95</c:f>
              <c:numCache>
                <c:formatCode>#\ ##0.0</c:formatCode>
                <c:ptCount val="31"/>
                <c:pt idx="0">
                  <c:v>14.3</c:v>
                </c:pt>
                <c:pt idx="2">
                  <c:v>20</c:v>
                </c:pt>
                <c:pt idx="3">
                  <c:v>16.8</c:v>
                </c:pt>
                <c:pt idx="4">
                  <c:v>16.600000000000001</c:v>
                </c:pt>
                <c:pt idx="5">
                  <c:v>16.399999999999999</c:v>
                </c:pt>
                <c:pt idx="6">
                  <c:v>16.2</c:v>
                </c:pt>
                <c:pt idx="7">
                  <c:v>15.9</c:v>
                </c:pt>
                <c:pt idx="8">
                  <c:v>15.8</c:v>
                </c:pt>
                <c:pt idx="9">
                  <c:v>15.6</c:v>
                </c:pt>
                <c:pt idx="10">
                  <c:v>15.5</c:v>
                </c:pt>
                <c:pt idx="11">
                  <c:v>15.4</c:v>
                </c:pt>
                <c:pt idx="12">
                  <c:v>15.1</c:v>
                </c:pt>
                <c:pt idx="13">
                  <c:v>14.9</c:v>
                </c:pt>
                <c:pt idx="14">
                  <c:v>14.9</c:v>
                </c:pt>
                <c:pt idx="15">
                  <c:v>14.4</c:v>
                </c:pt>
                <c:pt idx="16">
                  <c:v>14.4</c:v>
                </c:pt>
                <c:pt idx="17">
                  <c:v>14.2</c:v>
                </c:pt>
                <c:pt idx="18">
                  <c:v>14.2</c:v>
                </c:pt>
                <c:pt idx="19">
                  <c:v>13.3</c:v>
                </c:pt>
                <c:pt idx="20">
                  <c:v>12.3</c:v>
                </c:pt>
                <c:pt idx="21">
                  <c:v>12.3</c:v>
                </c:pt>
                <c:pt idx="22">
                  <c:v>12.2</c:v>
                </c:pt>
                <c:pt idx="23">
                  <c:v>12.1</c:v>
                </c:pt>
                <c:pt idx="24">
                  <c:v>11.9</c:v>
                </c:pt>
                <c:pt idx="25">
                  <c:v>11.2</c:v>
                </c:pt>
                <c:pt idx="26">
                  <c:v>11.1</c:v>
                </c:pt>
                <c:pt idx="27">
                  <c:v>9.5</c:v>
                </c:pt>
                <c:pt idx="29">
                  <c:v>14.8</c:v>
                </c:pt>
                <c:pt idx="3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3-48E8-955A-AA304D39E1A8}"/>
            </c:ext>
          </c:extLst>
        </c:ser>
        <c:ser>
          <c:idx val="1"/>
          <c:order val="1"/>
          <c:tx>
            <c:strRef>
              <c:f>'Fig5'!$C$64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'Fig5'!$A$65:$A$95</c:f>
              <c:strCache>
                <c:ptCount val="31"/>
                <c:pt idx="0">
                  <c:v>EU (¹)</c:v>
                </c:pt>
                <c:pt idx="2">
                  <c:v>Finland</c:v>
                </c:pt>
                <c:pt idx="3">
                  <c:v>Bulgaria</c:v>
                </c:pt>
                <c:pt idx="4">
                  <c:v>Lithuania</c:v>
                </c:pt>
                <c:pt idx="5">
                  <c:v>Estonia</c:v>
                </c:pt>
                <c:pt idx="6">
                  <c:v>Spain</c:v>
                </c:pt>
                <c:pt idx="7">
                  <c:v>Italy</c:v>
                </c:pt>
                <c:pt idx="8">
                  <c:v>Latvia</c:v>
                </c:pt>
                <c:pt idx="9">
                  <c:v>Slovakia</c:v>
                </c:pt>
                <c:pt idx="10">
                  <c:v>Sweden</c:v>
                </c:pt>
                <c:pt idx="11">
                  <c:v>Luxembourg</c:v>
                </c:pt>
                <c:pt idx="12">
                  <c:v>Poland</c:v>
                </c:pt>
                <c:pt idx="13">
                  <c:v>Croatia</c:v>
                </c:pt>
                <c:pt idx="14">
                  <c:v>Portugal</c:v>
                </c:pt>
                <c:pt idx="15">
                  <c:v>Romania</c:v>
                </c:pt>
                <c:pt idx="16">
                  <c:v>Austria</c:v>
                </c:pt>
                <c:pt idx="17">
                  <c:v>Hungary</c:v>
                </c:pt>
                <c:pt idx="18">
                  <c:v>Greece</c:v>
                </c:pt>
                <c:pt idx="19">
                  <c:v>Germany</c:v>
                </c:pt>
                <c:pt idx="20">
                  <c:v>France</c:v>
                </c:pt>
                <c:pt idx="21">
                  <c:v>Belgium</c:v>
                </c:pt>
                <c:pt idx="22">
                  <c:v>Netherlands</c:v>
                </c:pt>
                <c:pt idx="23">
                  <c:v>Denmark</c:v>
                </c:pt>
                <c:pt idx="24">
                  <c:v>Cyprus</c:v>
                </c:pt>
                <c:pt idx="25">
                  <c:v>Czechia</c:v>
                </c:pt>
                <c:pt idx="26">
                  <c:v>Ireland</c:v>
                </c:pt>
                <c:pt idx="27">
                  <c:v>Slovenia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'Fig5'!$C$65:$C$95</c:f>
              <c:numCache>
                <c:formatCode>#\ ##0.0</c:formatCode>
                <c:ptCount val="31"/>
                <c:pt idx="0">
                  <c:v>13.4</c:v>
                </c:pt>
                <c:pt idx="2">
                  <c:v>19.899999999999999</c:v>
                </c:pt>
                <c:pt idx="3">
                  <c:v>15.8</c:v>
                </c:pt>
                <c:pt idx="4">
                  <c:v>13.7</c:v>
                </c:pt>
                <c:pt idx="5">
                  <c:v>15.1</c:v>
                </c:pt>
                <c:pt idx="6">
                  <c:v>15.5</c:v>
                </c:pt>
                <c:pt idx="7">
                  <c:v>15.8</c:v>
                </c:pt>
                <c:pt idx="8">
                  <c:v>16</c:v>
                </c:pt>
                <c:pt idx="9">
                  <c:v>12.4</c:v>
                </c:pt>
                <c:pt idx="10">
                  <c:v>15.5</c:v>
                </c:pt>
                <c:pt idx="11">
                  <c:v>9.1</c:v>
                </c:pt>
                <c:pt idx="12">
                  <c:v>14.2</c:v>
                </c:pt>
                <c:pt idx="13">
                  <c:v>13.1</c:v>
                </c:pt>
                <c:pt idx="14">
                  <c:v>11.2</c:v>
                </c:pt>
                <c:pt idx="15">
                  <c:v>14.7</c:v>
                </c:pt>
                <c:pt idx="16">
                  <c:v>13.1</c:v>
                </c:pt>
                <c:pt idx="17">
                  <c:v>13.5</c:v>
                </c:pt>
                <c:pt idx="18">
                  <c:v>13.2</c:v>
                </c:pt>
                <c:pt idx="19">
                  <c:v>13.1</c:v>
                </c:pt>
                <c:pt idx="20">
                  <c:v>12</c:v>
                </c:pt>
                <c:pt idx="21">
                  <c:v>10.9</c:v>
                </c:pt>
                <c:pt idx="22">
                  <c:v>10.9</c:v>
                </c:pt>
                <c:pt idx="23">
                  <c:v>11.6</c:v>
                </c:pt>
                <c:pt idx="24">
                  <c:v>11.7</c:v>
                </c:pt>
                <c:pt idx="25">
                  <c:v>9.8000000000000007</c:v>
                </c:pt>
                <c:pt idx="26">
                  <c:v>10.6</c:v>
                </c:pt>
                <c:pt idx="27">
                  <c:v>4.8</c:v>
                </c:pt>
                <c:pt idx="29">
                  <c:v>14.6</c:v>
                </c:pt>
                <c:pt idx="3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3-48E8-955A-AA304D39E1A8}"/>
            </c:ext>
          </c:extLst>
        </c:ser>
        <c:ser>
          <c:idx val="2"/>
          <c:order val="2"/>
          <c:tx>
            <c:strRef>
              <c:f>'Fig5'!$D$64</c:f>
              <c:strCache>
                <c:ptCount val="1"/>
                <c:pt idx="0">
                  <c:v> International transport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'Fig5'!$A$65:$A$95</c:f>
              <c:strCache>
                <c:ptCount val="31"/>
                <c:pt idx="0">
                  <c:v>EU (¹)</c:v>
                </c:pt>
                <c:pt idx="2">
                  <c:v>Finland</c:v>
                </c:pt>
                <c:pt idx="3">
                  <c:v>Bulgaria</c:v>
                </c:pt>
                <c:pt idx="4">
                  <c:v>Lithuania</c:v>
                </c:pt>
                <c:pt idx="5">
                  <c:v>Estonia</c:v>
                </c:pt>
                <c:pt idx="6">
                  <c:v>Spain</c:v>
                </c:pt>
                <c:pt idx="7">
                  <c:v>Italy</c:v>
                </c:pt>
                <c:pt idx="8">
                  <c:v>Latvia</c:v>
                </c:pt>
                <c:pt idx="9">
                  <c:v>Slovakia</c:v>
                </c:pt>
                <c:pt idx="10">
                  <c:v>Sweden</c:v>
                </c:pt>
                <c:pt idx="11">
                  <c:v>Luxembourg</c:v>
                </c:pt>
                <c:pt idx="12">
                  <c:v>Poland</c:v>
                </c:pt>
                <c:pt idx="13">
                  <c:v>Croatia</c:v>
                </c:pt>
                <c:pt idx="14">
                  <c:v>Portugal</c:v>
                </c:pt>
                <c:pt idx="15">
                  <c:v>Romania</c:v>
                </c:pt>
                <c:pt idx="16">
                  <c:v>Austria</c:v>
                </c:pt>
                <c:pt idx="17">
                  <c:v>Hungary</c:v>
                </c:pt>
                <c:pt idx="18">
                  <c:v>Greece</c:v>
                </c:pt>
                <c:pt idx="19">
                  <c:v>Germany</c:v>
                </c:pt>
                <c:pt idx="20">
                  <c:v>France</c:v>
                </c:pt>
                <c:pt idx="21">
                  <c:v>Belgium</c:v>
                </c:pt>
                <c:pt idx="22">
                  <c:v>Netherlands</c:v>
                </c:pt>
                <c:pt idx="23">
                  <c:v>Denmark</c:v>
                </c:pt>
                <c:pt idx="24">
                  <c:v>Cyprus</c:v>
                </c:pt>
                <c:pt idx="25">
                  <c:v>Czechia</c:v>
                </c:pt>
                <c:pt idx="26">
                  <c:v>Ireland</c:v>
                </c:pt>
                <c:pt idx="27">
                  <c:v>Slovenia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'Fig5'!$D$65:$D$95</c:f>
              <c:numCache>
                <c:formatCode>#\ ##0.0</c:formatCode>
                <c:ptCount val="31"/>
                <c:pt idx="0">
                  <c:v>15.7</c:v>
                </c:pt>
                <c:pt idx="2">
                  <c:v>22</c:v>
                </c:pt>
                <c:pt idx="3">
                  <c:v>17.3</c:v>
                </c:pt>
                <c:pt idx="4">
                  <c:v>16.8</c:v>
                </c:pt>
                <c:pt idx="5">
                  <c:v>17.100000000000001</c:v>
                </c:pt>
                <c:pt idx="6">
                  <c:v>18</c:v>
                </c:pt>
                <c:pt idx="7">
                  <c:v>16.5</c:v>
                </c:pt>
                <c:pt idx="8">
                  <c:v>15.7</c:v>
                </c:pt>
                <c:pt idx="9">
                  <c:v>16.3</c:v>
                </c:pt>
                <c:pt idx="10">
                  <c:v>15.4</c:v>
                </c:pt>
                <c:pt idx="11">
                  <c:v>16.3</c:v>
                </c:pt>
                <c:pt idx="12">
                  <c:v>15.7</c:v>
                </c:pt>
                <c:pt idx="13">
                  <c:v>16.3</c:v>
                </c:pt>
                <c:pt idx="14">
                  <c:v>17.2</c:v>
                </c:pt>
                <c:pt idx="15">
                  <c:v>14.3</c:v>
                </c:pt>
                <c:pt idx="16">
                  <c:v>17.399999999999999</c:v>
                </c:pt>
                <c:pt idx="17">
                  <c:v>14.8</c:v>
                </c:pt>
                <c:pt idx="18">
                  <c:v>18</c:v>
                </c:pt>
                <c:pt idx="19">
                  <c:v>15.3</c:v>
                </c:pt>
                <c:pt idx="20">
                  <c:v>18</c:v>
                </c:pt>
                <c:pt idx="21">
                  <c:v>16.899999999999999</c:v>
                </c:pt>
                <c:pt idx="22">
                  <c:v>14</c:v>
                </c:pt>
                <c:pt idx="23">
                  <c:v>15.2</c:v>
                </c:pt>
                <c:pt idx="24">
                  <c:v>18.5</c:v>
                </c:pt>
                <c:pt idx="25">
                  <c:v>12.6</c:v>
                </c:pt>
                <c:pt idx="26">
                  <c:v>14.3</c:v>
                </c:pt>
                <c:pt idx="27">
                  <c:v>13.1</c:v>
                </c:pt>
                <c:pt idx="29">
                  <c:v>19</c:v>
                </c:pt>
                <c:pt idx="3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3-48E8-955A-AA304D39E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8714856"/>
        <c:axId val="618712888"/>
      </c:barChart>
      <c:catAx>
        <c:axId val="618714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712888"/>
        <c:crosses val="autoZero"/>
        <c:auto val="1"/>
        <c:lblAlgn val="ctr"/>
        <c:lblOffset val="100"/>
        <c:tickMarkSkip val="1"/>
        <c:noMultiLvlLbl val="0"/>
      </c:catAx>
      <c:valAx>
        <c:axId val="618712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71485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8461942257217"/>
          <c:y val="0.8620330019310094"/>
          <c:w val="0.56891748031496059"/>
          <c:h val="2.9902508178471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distance per tonne by type of operation,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(kilometres)</a:t>
            </a:r>
          </a:p>
        </c:rich>
      </c:tx>
      <c:layout>
        <c:manualLayout>
          <c:xMode val="edge"/>
          <c:yMode val="edge"/>
          <c:x val="5.3333333333333332E-3"/>
          <c:y val="8.994327907699781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943684175861066"/>
          <c:w val="0.97066666666666668"/>
          <c:h val="0.64415039366119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'Fig6'!$B$174</c:f>
              <c:strCache>
                <c:ptCount val="1"/>
                <c:pt idx="0">
                  <c:v>Total transport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'Fig6'!$A$175:$A$207</c:f>
              <c:strCache>
                <c:ptCount val="33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</c:strCache>
            </c:strRef>
          </c:cat>
          <c:val>
            <c:numRef>
              <c:f>'Fig6'!$B$175:$B$207</c:f>
              <c:numCache>
                <c:formatCode>#,##0</c:formatCode>
                <c:ptCount val="33"/>
                <c:pt idx="0">
                  <c:v>140.69999999999999</c:v>
                </c:pt>
                <c:pt idx="2">
                  <c:v>130.19999999999999</c:v>
                </c:pt>
                <c:pt idx="3">
                  <c:v>223.2</c:v>
                </c:pt>
                <c:pt idx="4">
                  <c:v>127.4</c:v>
                </c:pt>
                <c:pt idx="5">
                  <c:v>89.4</c:v>
                </c:pt>
                <c:pt idx="6">
                  <c:v>98.9</c:v>
                </c:pt>
                <c:pt idx="7">
                  <c:v>181.2</c:v>
                </c:pt>
                <c:pt idx="8">
                  <c:v>81.400000000000006</c:v>
                </c:pt>
                <c:pt idx="9">
                  <c:v>77.7</c:v>
                </c:pt>
                <c:pt idx="10">
                  <c:v>166.1</c:v>
                </c:pt>
                <c:pt idx="11">
                  <c:v>106</c:v>
                </c:pt>
                <c:pt idx="12">
                  <c:v>160.4</c:v>
                </c:pt>
                <c:pt idx="13">
                  <c:v>146.9</c:v>
                </c:pt>
                <c:pt idx="14">
                  <c:v>26.4</c:v>
                </c:pt>
                <c:pt idx="15">
                  <c:v>185.2</c:v>
                </c:pt>
                <c:pt idx="16">
                  <c:v>510.5</c:v>
                </c:pt>
                <c:pt idx="17">
                  <c:v>143.19999999999999</c:v>
                </c:pt>
                <c:pt idx="18">
                  <c:v>168.7</c:v>
                </c:pt>
                <c:pt idx="19">
                  <c:v>100</c:v>
                </c:pt>
                <c:pt idx="20">
                  <c:v>67.599999999999994</c:v>
                </c:pt>
                <c:pt idx="21">
                  <c:v>240.3</c:v>
                </c:pt>
                <c:pt idx="22">
                  <c:v>217.9</c:v>
                </c:pt>
                <c:pt idx="23">
                  <c:v>201.6</c:v>
                </c:pt>
                <c:pt idx="24">
                  <c:v>252.4</c:v>
                </c:pt>
                <c:pt idx="25">
                  <c:v>194.9</c:v>
                </c:pt>
                <c:pt idx="26">
                  <c:v>114.3</c:v>
                </c:pt>
                <c:pt idx="27">
                  <c:v>96.4</c:v>
                </c:pt>
                <c:pt idx="29">
                  <c:v>84.7</c:v>
                </c:pt>
                <c:pt idx="30" formatCode="0">
                  <c:v>44.1</c:v>
                </c:pt>
                <c:pt idx="32" formatCode="0">
                  <c:v>141.19999999999999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B-41DE-9FDB-2FDEB0BE14B2}"/>
            </c:ext>
          </c:extLst>
        </c:ser>
        <c:ser>
          <c:idx val="1"/>
          <c:order val="1"/>
          <c:tx>
            <c:strRef>
              <c:f>'Fig6'!$C$174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'Fig6'!$A$175:$A$207</c:f>
              <c:strCache>
                <c:ptCount val="33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</c:strCache>
            </c:strRef>
          </c:cat>
          <c:val>
            <c:numRef>
              <c:f>'Fig6'!$C$175:$C$207</c:f>
              <c:numCache>
                <c:formatCode>#,##0</c:formatCode>
                <c:ptCount val="33"/>
                <c:pt idx="0">
                  <c:v>95.1</c:v>
                </c:pt>
                <c:pt idx="2">
                  <c:v>103.4</c:v>
                </c:pt>
                <c:pt idx="3">
                  <c:v>71.900000000000006</c:v>
                </c:pt>
                <c:pt idx="4">
                  <c:v>66.099999999999994</c:v>
                </c:pt>
                <c:pt idx="5">
                  <c:v>76.7</c:v>
                </c:pt>
                <c:pt idx="6">
                  <c:v>90.8</c:v>
                </c:pt>
                <c:pt idx="7">
                  <c:v>75.099999999999994</c:v>
                </c:pt>
                <c:pt idx="8">
                  <c:v>70.099999999999994</c:v>
                </c:pt>
                <c:pt idx="9">
                  <c:v>61.9</c:v>
                </c:pt>
                <c:pt idx="10">
                  <c:v>118.8</c:v>
                </c:pt>
                <c:pt idx="11">
                  <c:v>101.2</c:v>
                </c:pt>
                <c:pt idx="12">
                  <c:v>69.3</c:v>
                </c:pt>
                <c:pt idx="13">
                  <c:v>134.1</c:v>
                </c:pt>
                <c:pt idx="14">
                  <c:v>25.4</c:v>
                </c:pt>
                <c:pt idx="15">
                  <c:v>63.6</c:v>
                </c:pt>
                <c:pt idx="16">
                  <c:v>84.4</c:v>
                </c:pt>
                <c:pt idx="17">
                  <c:v>31.5</c:v>
                </c:pt>
                <c:pt idx="18">
                  <c:v>80.599999999999994</c:v>
                </c:pt>
                <c:pt idx="19">
                  <c:v>63.9</c:v>
                </c:pt>
                <c:pt idx="20">
                  <c:v>47.9</c:v>
                </c:pt>
                <c:pt idx="21">
                  <c:v>108.9</c:v>
                </c:pt>
                <c:pt idx="22">
                  <c:v>75.3</c:v>
                </c:pt>
                <c:pt idx="23">
                  <c:v>81.099999999999994</c:v>
                </c:pt>
                <c:pt idx="24">
                  <c:v>42.6</c:v>
                </c:pt>
                <c:pt idx="25">
                  <c:v>54.8</c:v>
                </c:pt>
                <c:pt idx="26">
                  <c:v>108.6</c:v>
                </c:pt>
                <c:pt idx="27">
                  <c:v>91.9</c:v>
                </c:pt>
                <c:pt idx="29">
                  <c:v>78.2</c:v>
                </c:pt>
                <c:pt idx="30" formatCode="0">
                  <c:v>39</c:v>
                </c:pt>
                <c:pt idx="32" formatCode="0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B-41DE-9FDB-2FDEB0BE14B2}"/>
            </c:ext>
          </c:extLst>
        </c:ser>
        <c:ser>
          <c:idx val="2"/>
          <c:order val="2"/>
          <c:tx>
            <c:strRef>
              <c:f>'Fig6'!$D$174</c:f>
              <c:strCache>
                <c:ptCount val="1"/>
                <c:pt idx="0">
                  <c:v>International transport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'Fig6'!$A$175:$A$207</c:f>
              <c:strCache>
                <c:ptCount val="33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</c:strCache>
            </c:strRef>
          </c:cat>
          <c:val>
            <c:numRef>
              <c:f>'Fig6'!$D$175:$D$207</c:f>
              <c:numCache>
                <c:formatCode>#,##0</c:formatCode>
                <c:ptCount val="33"/>
                <c:pt idx="0">
                  <c:v>587.70000000000005</c:v>
                </c:pt>
                <c:pt idx="2">
                  <c:v>244.6</c:v>
                </c:pt>
                <c:pt idx="3">
                  <c:v>820.8</c:v>
                </c:pt>
                <c:pt idx="4">
                  <c:v>683.1</c:v>
                </c:pt>
                <c:pt idx="5">
                  <c:v>649</c:v>
                </c:pt>
                <c:pt idx="6">
                  <c:v>317.2</c:v>
                </c:pt>
                <c:pt idx="7">
                  <c:v>698.3</c:v>
                </c:pt>
                <c:pt idx="8">
                  <c:v>307.89999999999998</c:v>
                </c:pt>
                <c:pt idx="9">
                  <c:v>931.7</c:v>
                </c:pt>
                <c:pt idx="10">
                  <c:v>964.8</c:v>
                </c:pt>
                <c:pt idx="11">
                  <c:v>289.89999999999998</c:v>
                </c:pt>
                <c:pt idx="12">
                  <c:v>562.70000000000005</c:v>
                </c:pt>
                <c:pt idx="13">
                  <c:v>582</c:v>
                </c:pt>
                <c:pt idx="14">
                  <c:v>1076.9000000000001</c:v>
                </c:pt>
                <c:pt idx="15">
                  <c:v>624.6</c:v>
                </c:pt>
                <c:pt idx="16">
                  <c:v>800.1</c:v>
                </c:pt>
                <c:pt idx="17">
                  <c:v>220.2</c:v>
                </c:pt>
                <c:pt idx="18">
                  <c:v>609.9</c:v>
                </c:pt>
                <c:pt idx="19">
                  <c:v>257</c:v>
                </c:pt>
                <c:pt idx="20">
                  <c:v>332.9</c:v>
                </c:pt>
                <c:pt idx="21">
                  <c:v>714</c:v>
                </c:pt>
                <c:pt idx="22">
                  <c:v>1009.1</c:v>
                </c:pt>
                <c:pt idx="23">
                  <c:v>757.7</c:v>
                </c:pt>
                <c:pt idx="24">
                  <c:v>548.1</c:v>
                </c:pt>
                <c:pt idx="25">
                  <c:v>597.9</c:v>
                </c:pt>
                <c:pt idx="26">
                  <c:v>453.2</c:v>
                </c:pt>
                <c:pt idx="27">
                  <c:v>492.4</c:v>
                </c:pt>
                <c:pt idx="29">
                  <c:v>407.9</c:v>
                </c:pt>
                <c:pt idx="30" formatCode="0">
                  <c:v>184.5</c:v>
                </c:pt>
                <c:pt idx="32" formatCode="0">
                  <c:v>516.5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B-41DE-9FDB-2FDEB0BE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82208"/>
        <c:axId val="147817600"/>
      </c:barChart>
      <c:catAx>
        <c:axId val="1463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8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17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382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31874701526723"/>
          <c:y val="0.8483216371659793"/>
          <c:w val="0.57621051026153158"/>
          <c:h val="4.3343453722766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distance travelled per tonne by type of operation, 2023</a:t>
            </a:r>
          </a:p>
          <a:p>
            <a:pPr algn="l">
              <a:defRPr sz="1800" b="1"/>
            </a:pPr>
            <a:r>
              <a:rPr lang="en-US" sz="1600" b="0"/>
              <a:t>(kilometres)</a:t>
            </a:r>
          </a:p>
        </c:rich>
      </c:tx>
      <c:layout>
        <c:manualLayout>
          <c:xMode val="edge"/>
          <c:yMode val="edge"/>
          <c:x val="5.3333333333333332E-3"/>
          <c:y val="8.69940684530563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606299212599"/>
          <c:y val="9.5908559867468768E-2"/>
          <c:w val="0.86058729658792654"/>
          <c:h val="0.705300051312696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'Fig6'!$B$61</c:f>
              <c:strCache>
                <c:ptCount val="1"/>
                <c:pt idx="0">
                  <c:v>Total transport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'Fig6'!$A$62:$A$92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'Fig6'!$B$62:$B$92</c:f>
              <c:numCache>
                <c:formatCode>General</c:formatCode>
                <c:ptCount val="31"/>
                <c:pt idx="0">
                  <c:v>141.6</c:v>
                </c:pt>
                <c:pt idx="2" formatCode="0.0">
                  <c:v>116.8</c:v>
                </c:pt>
                <c:pt idx="3" formatCode="0.0">
                  <c:v>200.5</c:v>
                </c:pt>
                <c:pt idx="4" formatCode="0.0">
                  <c:v>149.4</c:v>
                </c:pt>
                <c:pt idx="5" formatCode="0.0">
                  <c:v>96.8</c:v>
                </c:pt>
                <c:pt idx="6" formatCode="0.0">
                  <c:v>100.3</c:v>
                </c:pt>
                <c:pt idx="7" formatCode="0.0">
                  <c:v>167</c:v>
                </c:pt>
                <c:pt idx="8" formatCode="0.0">
                  <c:v>76</c:v>
                </c:pt>
                <c:pt idx="9" formatCode="0.0">
                  <c:v>72.7</c:v>
                </c:pt>
                <c:pt idx="10" formatCode="0.0">
                  <c:v>164.4</c:v>
                </c:pt>
                <c:pt idx="11" formatCode="0.0">
                  <c:v>109.5</c:v>
                </c:pt>
                <c:pt idx="12" formatCode="0.0">
                  <c:v>162.5</c:v>
                </c:pt>
                <c:pt idx="13" formatCode="0.0">
                  <c:v>139.4</c:v>
                </c:pt>
                <c:pt idx="14" formatCode="0.0">
                  <c:v>25.1</c:v>
                </c:pt>
                <c:pt idx="15" formatCode="0.0">
                  <c:v>163.80000000000001</c:v>
                </c:pt>
                <c:pt idx="16" formatCode="0.0">
                  <c:v>524.1</c:v>
                </c:pt>
                <c:pt idx="17" formatCode="0.0">
                  <c:v>150.1</c:v>
                </c:pt>
                <c:pt idx="18" formatCode="0.0">
                  <c:v>173.3</c:v>
                </c:pt>
                <c:pt idx="19" formatCode="0.0">
                  <c:v>97.4</c:v>
                </c:pt>
                <c:pt idx="20" formatCode="0.0">
                  <c:v>68.599999999999994</c:v>
                </c:pt>
                <c:pt idx="21" formatCode="0.0">
                  <c:v>238.5</c:v>
                </c:pt>
                <c:pt idx="22" formatCode="0.0">
                  <c:v>208.3</c:v>
                </c:pt>
                <c:pt idx="23" formatCode="0.0">
                  <c:v>203</c:v>
                </c:pt>
                <c:pt idx="24" formatCode="0.0">
                  <c:v>214.3</c:v>
                </c:pt>
                <c:pt idx="25" formatCode="0.0">
                  <c:v>166.7</c:v>
                </c:pt>
                <c:pt idx="26" formatCode="0.0">
                  <c:v>120</c:v>
                </c:pt>
                <c:pt idx="27" formatCode="0.0">
                  <c:v>94.9</c:v>
                </c:pt>
                <c:pt idx="29" formatCode="0.0">
                  <c:v>91.8</c:v>
                </c:pt>
                <c:pt idx="30" formatCode="0.0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D-45FA-A7C6-A107A8AC0AD0}"/>
            </c:ext>
          </c:extLst>
        </c:ser>
        <c:ser>
          <c:idx val="1"/>
          <c:order val="1"/>
          <c:tx>
            <c:strRef>
              <c:f>'Fig6'!$C$61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33A033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'Fig6'!$A$62:$A$92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'Fig6'!$C$62:$C$92</c:f>
              <c:numCache>
                <c:formatCode>General</c:formatCode>
                <c:ptCount val="31"/>
                <c:pt idx="0">
                  <c:v>95.6</c:v>
                </c:pt>
                <c:pt idx="2" formatCode="0.0">
                  <c:v>95</c:v>
                </c:pt>
                <c:pt idx="3" formatCode="0.0">
                  <c:v>72.7</c:v>
                </c:pt>
                <c:pt idx="4" formatCode="0.0">
                  <c:v>75.5</c:v>
                </c:pt>
                <c:pt idx="5" formatCode="0.0">
                  <c:v>84.2</c:v>
                </c:pt>
                <c:pt idx="6" formatCode="0.0">
                  <c:v>92</c:v>
                </c:pt>
                <c:pt idx="7" formatCode="0.0">
                  <c:v>72.099999999999994</c:v>
                </c:pt>
                <c:pt idx="8" formatCode="0.0">
                  <c:v>66</c:v>
                </c:pt>
                <c:pt idx="9" formatCode="0.0">
                  <c:v>54.6</c:v>
                </c:pt>
                <c:pt idx="10" formatCode="0.0">
                  <c:v>117.9</c:v>
                </c:pt>
                <c:pt idx="11" formatCode="0.0">
                  <c:v>104.5</c:v>
                </c:pt>
                <c:pt idx="12" formatCode="0.0">
                  <c:v>71.7</c:v>
                </c:pt>
                <c:pt idx="13" formatCode="0.0">
                  <c:v>126.9</c:v>
                </c:pt>
                <c:pt idx="14" formatCode="0.0">
                  <c:v>24.3</c:v>
                </c:pt>
                <c:pt idx="15" formatCode="0.0">
                  <c:v>61.7</c:v>
                </c:pt>
                <c:pt idx="16" formatCode="0.0">
                  <c:v>90.4</c:v>
                </c:pt>
                <c:pt idx="17" formatCode="0.0">
                  <c:v>27.8</c:v>
                </c:pt>
                <c:pt idx="18" formatCode="0.0">
                  <c:v>87.7</c:v>
                </c:pt>
                <c:pt idx="19" formatCode="0.0">
                  <c:v>63.1</c:v>
                </c:pt>
                <c:pt idx="20" formatCode="0.0">
                  <c:v>48</c:v>
                </c:pt>
                <c:pt idx="21" formatCode="0.0">
                  <c:v>108.2</c:v>
                </c:pt>
                <c:pt idx="22" formatCode="0.0">
                  <c:v>69.5</c:v>
                </c:pt>
                <c:pt idx="23" formatCode="0.0">
                  <c:v>83.5</c:v>
                </c:pt>
                <c:pt idx="24" formatCode="0.0">
                  <c:v>45.3</c:v>
                </c:pt>
                <c:pt idx="25" formatCode="0.0">
                  <c:v>48.2</c:v>
                </c:pt>
                <c:pt idx="26" formatCode="0.0">
                  <c:v>113.9</c:v>
                </c:pt>
                <c:pt idx="27" formatCode="0.0">
                  <c:v>91.1</c:v>
                </c:pt>
                <c:pt idx="29" formatCode="0.0">
                  <c:v>86.5</c:v>
                </c:pt>
                <c:pt idx="30" formatCode="0.0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D-45FA-A7C6-A107A8AC0AD0}"/>
            </c:ext>
          </c:extLst>
        </c:ser>
        <c:ser>
          <c:idx val="2"/>
          <c:order val="2"/>
          <c:tx>
            <c:strRef>
              <c:f>'Fig6'!$D$61</c:f>
              <c:strCache>
                <c:ptCount val="1"/>
                <c:pt idx="0">
                  <c:v>International transport (loaded and unloaded)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'Fig6'!$A$62:$A$92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'Fig6'!$D$62:$D$92</c:f>
              <c:numCache>
                <c:formatCode>General</c:formatCode>
                <c:ptCount val="31"/>
                <c:pt idx="0">
                  <c:v>611.29999999999995</c:v>
                </c:pt>
                <c:pt idx="2" formatCode="0.0">
                  <c:v>218</c:v>
                </c:pt>
                <c:pt idx="3" formatCode="0.0">
                  <c:v>889.6</c:v>
                </c:pt>
                <c:pt idx="4" formatCode="0.0">
                  <c:v>664.8</c:v>
                </c:pt>
                <c:pt idx="5" formatCode="0.0">
                  <c:v>617</c:v>
                </c:pt>
                <c:pt idx="6" formatCode="0.0">
                  <c:v>334.4</c:v>
                </c:pt>
                <c:pt idx="7" formatCode="0.0">
                  <c:v>766.9</c:v>
                </c:pt>
                <c:pt idx="8" formatCode="0.0">
                  <c:v>255.9</c:v>
                </c:pt>
                <c:pt idx="9" formatCode="0.0">
                  <c:v>1370.3</c:v>
                </c:pt>
                <c:pt idx="10" formatCode="0.0">
                  <c:v>993.8</c:v>
                </c:pt>
                <c:pt idx="11" formatCode="0.0">
                  <c:v>307.5</c:v>
                </c:pt>
                <c:pt idx="12" formatCode="0.0">
                  <c:v>531.29999999999995</c:v>
                </c:pt>
                <c:pt idx="13" formatCode="0.0">
                  <c:v>664.3</c:v>
                </c:pt>
                <c:pt idx="14" formatCode="0.0">
                  <c:v>1000</c:v>
                </c:pt>
                <c:pt idx="15" formatCode="0.0">
                  <c:v>638.1</c:v>
                </c:pt>
                <c:pt idx="16" formatCode="0.0">
                  <c:v>900.6</c:v>
                </c:pt>
                <c:pt idx="17" formatCode="0.0">
                  <c:v>173</c:v>
                </c:pt>
                <c:pt idx="18" formatCode="0.0">
                  <c:v>620.29999999999995</c:v>
                </c:pt>
                <c:pt idx="19" formatCode="0.0">
                  <c:v>267</c:v>
                </c:pt>
                <c:pt idx="20" formatCode="0.0">
                  <c:v>336.1</c:v>
                </c:pt>
                <c:pt idx="21" formatCode="0.0">
                  <c:v>827.5</c:v>
                </c:pt>
                <c:pt idx="22" formatCode="0.0">
                  <c:v>994.1</c:v>
                </c:pt>
                <c:pt idx="23" formatCode="0.0">
                  <c:v>1309.8</c:v>
                </c:pt>
                <c:pt idx="24" formatCode="0.0">
                  <c:v>467</c:v>
                </c:pt>
                <c:pt idx="25" formatCode="0.0">
                  <c:v>577.6</c:v>
                </c:pt>
                <c:pt idx="26" formatCode="0.0">
                  <c:v>536.79999999999995</c:v>
                </c:pt>
                <c:pt idx="27" formatCode="0.0">
                  <c:v>498.5</c:v>
                </c:pt>
                <c:pt idx="29" formatCode="0.0">
                  <c:v>397.6</c:v>
                </c:pt>
                <c:pt idx="30" formatCode="0.0">
                  <c:v>166.3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D-45FA-A7C6-A107A8AC0AD0}"/>
            </c:ext>
          </c:extLst>
        </c:ser>
        <c:ser>
          <c:idx val="3"/>
          <c:order val="3"/>
          <c:tx>
            <c:strRef>
              <c:f>'Fig6'!$E$61</c:f>
              <c:strCache>
                <c:ptCount val="1"/>
                <c:pt idx="0">
                  <c:v>Cross-trade transport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'Fig6'!$A$62:$A$92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'Fig6'!$E$62:$E$92</c:f>
              <c:numCache>
                <c:formatCode>General</c:formatCode>
                <c:ptCount val="31"/>
                <c:pt idx="0">
                  <c:v>756.4</c:v>
                </c:pt>
                <c:pt idx="2" formatCode="0.0">
                  <c:v>281</c:v>
                </c:pt>
                <c:pt idx="3" formatCode="0.0">
                  <c:v>895.9</c:v>
                </c:pt>
                <c:pt idx="4" formatCode="0.0">
                  <c:v>811.5</c:v>
                </c:pt>
                <c:pt idx="5" formatCode="0.0">
                  <c:v>882.4</c:v>
                </c:pt>
                <c:pt idx="6" formatCode="0.0">
                  <c:v>486.5</c:v>
                </c:pt>
                <c:pt idx="7" formatCode="0.0">
                  <c:v>852.7</c:v>
                </c:pt>
                <c:pt idx="8" formatCode="0.0">
                  <c:v>669</c:v>
                </c:pt>
                <c:pt idx="9" formatCode="0.0">
                  <c:v>1116.7</c:v>
                </c:pt>
                <c:pt idx="10" formatCode="0.0">
                  <c:v>901.8</c:v>
                </c:pt>
                <c:pt idx="11" formatCode="0.0">
                  <c:v>354.2</c:v>
                </c:pt>
                <c:pt idx="12" formatCode="0.0">
                  <c:v>756.4</c:v>
                </c:pt>
                <c:pt idx="13" formatCode="0.0">
                  <c:v>493.1</c:v>
                </c:pt>
                <c:pt idx="14" formatCode="0.0">
                  <c:v>0</c:v>
                </c:pt>
                <c:pt idx="15" formatCode="0.0">
                  <c:v>784</c:v>
                </c:pt>
                <c:pt idx="16" formatCode="0.0">
                  <c:v>877.9</c:v>
                </c:pt>
                <c:pt idx="17" formatCode="0.0">
                  <c:v>359.8</c:v>
                </c:pt>
                <c:pt idx="18" formatCode="0.0">
                  <c:v>688.9</c:v>
                </c:pt>
                <c:pt idx="19" formatCode="0.0">
                  <c:v>404.5</c:v>
                </c:pt>
                <c:pt idx="20" formatCode="0.0">
                  <c:v>723.1</c:v>
                </c:pt>
                <c:pt idx="21" formatCode="0.0">
                  <c:v>768.3</c:v>
                </c:pt>
                <c:pt idx="22" formatCode="0.0">
                  <c:v>1463.6</c:v>
                </c:pt>
                <c:pt idx="23" formatCode="0.0">
                  <c:v>684.1</c:v>
                </c:pt>
                <c:pt idx="24" formatCode="0.0">
                  <c:v>752.2</c:v>
                </c:pt>
                <c:pt idx="25" formatCode="0.0">
                  <c:v>744.8</c:v>
                </c:pt>
                <c:pt idx="26" formatCode="0.0">
                  <c:v>760</c:v>
                </c:pt>
                <c:pt idx="27" formatCode="0.0">
                  <c:v>678.6</c:v>
                </c:pt>
                <c:pt idx="29" formatCode="0.0">
                  <c:v>660.7</c:v>
                </c:pt>
                <c:pt idx="30" formatCode="0.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D-45FA-A7C6-A107A8AC0AD0}"/>
            </c:ext>
          </c:extLst>
        </c:ser>
        <c:ser>
          <c:idx val="4"/>
          <c:order val="4"/>
          <c:tx>
            <c:strRef>
              <c:f>'Fig6'!$F$61</c:f>
              <c:strCache>
                <c:ptCount val="1"/>
                <c:pt idx="0">
                  <c:v>Cabotage transport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'Fig6'!$A$62:$A$92</c:f>
              <c:strCache>
                <c:ptCount val="31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'Fig6'!$F$62:$F$92</c:f>
              <c:numCache>
                <c:formatCode>General</c:formatCode>
                <c:ptCount val="31"/>
                <c:pt idx="0" formatCode="0.0">
                  <c:v>277.89999999999998</c:v>
                </c:pt>
                <c:pt idx="2" formatCode="0.0">
                  <c:v>179.8</c:v>
                </c:pt>
                <c:pt idx="3" formatCode="0.0">
                  <c:v>209.8</c:v>
                </c:pt>
                <c:pt idx="4" formatCode="0.0">
                  <c:v>308.39999999999998</c:v>
                </c:pt>
                <c:pt idx="5" formatCode="0.0">
                  <c:v>262.10000000000002</c:v>
                </c:pt>
                <c:pt idx="6" formatCode="0.0">
                  <c:v>154.5</c:v>
                </c:pt>
                <c:pt idx="7" formatCode="0.0">
                  <c:v>277.8</c:v>
                </c:pt>
                <c:pt idx="8" formatCode="0.0">
                  <c:v>236.1</c:v>
                </c:pt>
                <c:pt idx="9" formatCode="0.0">
                  <c:v>3.4</c:v>
                </c:pt>
                <c:pt idx="10" formatCode="0.0">
                  <c:v>365</c:v>
                </c:pt>
                <c:pt idx="11" formatCode="0.0">
                  <c:v>148.69999999999999</c:v>
                </c:pt>
                <c:pt idx="12" formatCode="0.0">
                  <c:v>290.60000000000002</c:v>
                </c:pt>
                <c:pt idx="13" formatCode="0.0">
                  <c:v>257.39999999999998</c:v>
                </c:pt>
                <c:pt idx="14" formatCode="0.0">
                  <c:v>0</c:v>
                </c:pt>
                <c:pt idx="15" formatCode="0.0">
                  <c:v>259.60000000000002</c:v>
                </c:pt>
                <c:pt idx="16" formatCode="0.0">
                  <c:v>449.7</c:v>
                </c:pt>
                <c:pt idx="17" formatCode="0.0">
                  <c:v>157.30000000000001</c:v>
                </c:pt>
                <c:pt idx="18" formatCode="0.0">
                  <c:v>263.7</c:v>
                </c:pt>
                <c:pt idx="19" formatCode="0.0">
                  <c:v>101.1</c:v>
                </c:pt>
                <c:pt idx="20" formatCode="0.0">
                  <c:v>183.7</c:v>
                </c:pt>
                <c:pt idx="21" formatCode="0.0">
                  <c:v>339</c:v>
                </c:pt>
                <c:pt idx="22" formatCode="0.0">
                  <c:v>444.3</c:v>
                </c:pt>
                <c:pt idx="23" formatCode="0.0">
                  <c:v>244</c:v>
                </c:pt>
                <c:pt idx="24" formatCode="0.0">
                  <c:v>279.89999999999998</c:v>
                </c:pt>
                <c:pt idx="25" formatCode="0.0">
                  <c:v>245.4</c:v>
                </c:pt>
                <c:pt idx="26" formatCode="0.0">
                  <c:v>741.9</c:v>
                </c:pt>
                <c:pt idx="27" formatCode="0.0">
                  <c:v>269.10000000000002</c:v>
                </c:pt>
                <c:pt idx="29" formatCode="0.0">
                  <c:v>381.4</c:v>
                </c:pt>
                <c:pt idx="30" formatCode="0.0">
                  <c:v>186.9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E-4B51-9326-3461343A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0377728"/>
        <c:axId val="610375104"/>
      </c:barChart>
      <c:catAx>
        <c:axId val="6103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75104"/>
        <c:crosses val="autoZero"/>
        <c:auto val="1"/>
        <c:lblAlgn val="ctr"/>
        <c:lblOffset val="100"/>
        <c:tickMarkSkip val="1"/>
        <c:noMultiLvlLbl val="0"/>
      </c:catAx>
      <c:valAx>
        <c:axId val="6103751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7772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63895013123359"/>
          <c:y val="0.84641997098058197"/>
          <c:w val="0.76113343832021008"/>
          <c:h val="8.32173049073480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transport performed by empty vehicles by type of operation, 2023</a:t>
            </a:r>
          </a:p>
          <a:p>
            <a:pPr algn="l">
              <a:defRPr sz="1800" b="1"/>
            </a:pPr>
            <a:r>
              <a:rPr lang="en-US" sz="1600" b="0"/>
              <a:t>(% share in vehicle-kilometres)</a:t>
            </a:r>
          </a:p>
        </c:rich>
      </c:tx>
      <c:layout>
        <c:manualLayout>
          <c:xMode val="edge"/>
          <c:yMode val="edge"/>
          <c:x val="5.3333333333333332E-3"/>
          <c:y val="9.0783267675779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30292598527423"/>
          <c:y val="9.0131139331033852E-2"/>
          <c:w val="0.8705751021628626"/>
          <c:h val="0.728336898895331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'Fig7'!$B$64</c:f>
              <c:strCache>
                <c:ptCount val="1"/>
                <c:pt idx="0">
                  <c:v>Total transport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'Fig7'!$A$65:$A$93</c:f>
              <c:strCache>
                <c:ptCount val="29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Slovenia</c:v>
                </c:pt>
                <c:pt idx="23">
                  <c:v>Slovakia</c:v>
                </c:pt>
                <c:pt idx="24">
                  <c:v>Finland</c:v>
                </c:pt>
                <c:pt idx="25">
                  <c:v>Sweden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'Fig7'!$B$65:$B$93</c:f>
              <c:numCache>
                <c:formatCode>0.0</c:formatCode>
                <c:ptCount val="29"/>
                <c:pt idx="0">
                  <c:v>21.8</c:v>
                </c:pt>
                <c:pt idx="2">
                  <c:v>11.2</c:v>
                </c:pt>
                <c:pt idx="3">
                  <c:v>22.8</c:v>
                </c:pt>
                <c:pt idx="4">
                  <c:v>16.2</c:v>
                </c:pt>
                <c:pt idx="5">
                  <c:v>7.5</c:v>
                </c:pt>
                <c:pt idx="6">
                  <c:v>23.2</c:v>
                </c:pt>
                <c:pt idx="7">
                  <c:v>20.5</c:v>
                </c:pt>
                <c:pt idx="8">
                  <c:v>36.9</c:v>
                </c:pt>
                <c:pt idx="9">
                  <c:v>32</c:v>
                </c:pt>
                <c:pt idx="10">
                  <c:v>24.4</c:v>
                </c:pt>
                <c:pt idx="11">
                  <c:v>17.7</c:v>
                </c:pt>
                <c:pt idx="12">
                  <c:v>25.4</c:v>
                </c:pt>
                <c:pt idx="13">
                  <c:v>42.3</c:v>
                </c:pt>
                <c:pt idx="14">
                  <c:v>25.2</c:v>
                </c:pt>
                <c:pt idx="15">
                  <c:v>10.5</c:v>
                </c:pt>
                <c:pt idx="16">
                  <c:v>23</c:v>
                </c:pt>
                <c:pt idx="17">
                  <c:v>22.8</c:v>
                </c:pt>
                <c:pt idx="18">
                  <c:v>25.8</c:v>
                </c:pt>
                <c:pt idx="19">
                  <c:v>34</c:v>
                </c:pt>
                <c:pt idx="20">
                  <c:v>22</c:v>
                </c:pt>
                <c:pt idx="21">
                  <c:v>18.600000000000001</c:v>
                </c:pt>
                <c:pt idx="22">
                  <c:v>19.7</c:v>
                </c:pt>
                <c:pt idx="23">
                  <c:v>22.1</c:v>
                </c:pt>
                <c:pt idx="24">
                  <c:v>22.6</c:v>
                </c:pt>
                <c:pt idx="25">
                  <c:v>16.8</c:v>
                </c:pt>
                <c:pt idx="27">
                  <c:v>28.7</c:v>
                </c:pt>
                <c:pt idx="28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9B5-A6E3-4FD93A4776CB}"/>
            </c:ext>
          </c:extLst>
        </c:ser>
        <c:ser>
          <c:idx val="1"/>
          <c:order val="1"/>
          <c:tx>
            <c:strRef>
              <c:f>'Fig7'!$C$64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'Fig7'!$A$65:$A$93</c:f>
              <c:strCache>
                <c:ptCount val="29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Slovenia</c:v>
                </c:pt>
                <c:pt idx="23">
                  <c:v>Slovakia</c:v>
                </c:pt>
                <c:pt idx="24">
                  <c:v>Finland</c:v>
                </c:pt>
                <c:pt idx="25">
                  <c:v>Sweden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'Fig7'!$C$65:$C$93</c:f>
              <c:numCache>
                <c:formatCode>0.0</c:formatCode>
                <c:ptCount val="29"/>
                <c:pt idx="0">
                  <c:v>25.9</c:v>
                </c:pt>
                <c:pt idx="2">
                  <c:v>10.1</c:v>
                </c:pt>
                <c:pt idx="3">
                  <c:v>39.299999999999997</c:v>
                </c:pt>
                <c:pt idx="4">
                  <c:v>21.2</c:v>
                </c:pt>
                <c:pt idx="5">
                  <c:v>7.9</c:v>
                </c:pt>
                <c:pt idx="6">
                  <c:v>23.5</c:v>
                </c:pt>
                <c:pt idx="7">
                  <c:v>32.5</c:v>
                </c:pt>
                <c:pt idx="8">
                  <c:v>38.4</c:v>
                </c:pt>
                <c:pt idx="9">
                  <c:v>36.200000000000003</c:v>
                </c:pt>
                <c:pt idx="10">
                  <c:v>28.9</c:v>
                </c:pt>
                <c:pt idx="11">
                  <c:v>17.5</c:v>
                </c:pt>
                <c:pt idx="12">
                  <c:v>36.4</c:v>
                </c:pt>
                <c:pt idx="13">
                  <c:v>42.9</c:v>
                </c:pt>
                <c:pt idx="14">
                  <c:v>39.5</c:v>
                </c:pt>
                <c:pt idx="15">
                  <c:v>28.2</c:v>
                </c:pt>
                <c:pt idx="16">
                  <c:v>30.8</c:v>
                </c:pt>
                <c:pt idx="17">
                  <c:v>32.799999999999997</c:v>
                </c:pt>
                <c:pt idx="18">
                  <c:v>29.6</c:v>
                </c:pt>
                <c:pt idx="19">
                  <c:v>37.5</c:v>
                </c:pt>
                <c:pt idx="20">
                  <c:v>33.6</c:v>
                </c:pt>
                <c:pt idx="21">
                  <c:v>32.6</c:v>
                </c:pt>
                <c:pt idx="22">
                  <c:v>35.6</c:v>
                </c:pt>
                <c:pt idx="23">
                  <c:v>32.4</c:v>
                </c:pt>
                <c:pt idx="24">
                  <c:v>23.1</c:v>
                </c:pt>
                <c:pt idx="25">
                  <c:v>16.7</c:v>
                </c:pt>
                <c:pt idx="27">
                  <c:v>28.7</c:v>
                </c:pt>
                <c:pt idx="28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9B5-A6E3-4FD93A4776CB}"/>
            </c:ext>
          </c:extLst>
        </c:ser>
        <c:ser>
          <c:idx val="2"/>
          <c:order val="2"/>
          <c:tx>
            <c:strRef>
              <c:f>'Fig7'!$D$64</c:f>
              <c:strCache>
                <c:ptCount val="1"/>
                <c:pt idx="0">
                  <c:v>Total international transport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'Fig7'!$A$65:$A$93</c:f>
              <c:strCache>
                <c:ptCount val="29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Slovenia</c:v>
                </c:pt>
                <c:pt idx="23">
                  <c:v>Slovakia</c:v>
                </c:pt>
                <c:pt idx="24">
                  <c:v>Finland</c:v>
                </c:pt>
                <c:pt idx="25">
                  <c:v>Sweden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'Fig7'!$D$65:$D$93</c:f>
              <c:numCache>
                <c:formatCode>0.0</c:formatCode>
                <c:ptCount val="29"/>
                <c:pt idx="0">
                  <c:v>13.1</c:v>
                </c:pt>
                <c:pt idx="2">
                  <c:v>14.5</c:v>
                </c:pt>
                <c:pt idx="3">
                  <c:v>11.6</c:v>
                </c:pt>
                <c:pt idx="4">
                  <c:v>10.4</c:v>
                </c:pt>
                <c:pt idx="5">
                  <c:v>4.7</c:v>
                </c:pt>
                <c:pt idx="6">
                  <c:v>20.100000000000001</c:v>
                </c:pt>
                <c:pt idx="7">
                  <c:v>9.9</c:v>
                </c:pt>
                <c:pt idx="8">
                  <c:v>24.2</c:v>
                </c:pt>
                <c:pt idx="9">
                  <c:v>8.9</c:v>
                </c:pt>
                <c:pt idx="10">
                  <c:v>10.5</c:v>
                </c:pt>
                <c:pt idx="11">
                  <c:v>21</c:v>
                </c:pt>
                <c:pt idx="12">
                  <c:v>15.1</c:v>
                </c:pt>
                <c:pt idx="13">
                  <c:v>0</c:v>
                </c:pt>
                <c:pt idx="14">
                  <c:v>16.5</c:v>
                </c:pt>
                <c:pt idx="15">
                  <c:v>8.6</c:v>
                </c:pt>
                <c:pt idx="16">
                  <c:v>21.7</c:v>
                </c:pt>
                <c:pt idx="17">
                  <c:v>12.3</c:v>
                </c:pt>
                <c:pt idx="18">
                  <c:v>19.600000000000001</c:v>
                </c:pt>
                <c:pt idx="19">
                  <c:v>23.1</c:v>
                </c:pt>
                <c:pt idx="20">
                  <c:v>12.7</c:v>
                </c:pt>
                <c:pt idx="21">
                  <c:v>6.8</c:v>
                </c:pt>
                <c:pt idx="22">
                  <c:v>15.3</c:v>
                </c:pt>
                <c:pt idx="23">
                  <c:v>11.6</c:v>
                </c:pt>
                <c:pt idx="24">
                  <c:v>12.9</c:v>
                </c:pt>
                <c:pt idx="25">
                  <c:v>20.3</c:v>
                </c:pt>
                <c:pt idx="27">
                  <c:v>28.6</c:v>
                </c:pt>
                <c:pt idx="2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A-49B5-A6E3-4FD93A47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9755352"/>
        <c:axId val="559753056"/>
      </c:barChart>
      <c:catAx>
        <c:axId val="559755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753056"/>
        <c:crosses val="autoZero"/>
        <c:auto val="1"/>
        <c:lblAlgn val="ctr"/>
        <c:lblOffset val="100"/>
        <c:tickMarkSkip val="1"/>
        <c:noMultiLvlLbl val="0"/>
      </c:catAx>
      <c:valAx>
        <c:axId val="559753056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7553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07295667885721"/>
          <c:y val="0.88037519734686143"/>
          <c:w val="0.61478173228346455"/>
          <c:h val="2.90245125076057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120014</xdr:colOff>
      <xdr:row>2</xdr:row>
      <xdr:rowOff>142875</xdr:rowOff>
    </xdr:from>
    <xdr:to>
      <xdr:col>15</xdr:col>
      <xdr:colOff>472439</xdr:colOff>
      <xdr:row>38</xdr:row>
      <xdr:rowOff>152377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0.91696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83E61E0-C3C0-3153-53B6-E14130A0E972}"/>
            </a:ext>
          </a:extLst>
        </cdr:cNvPr>
        <cdr:cNvSpPr txBox="1"/>
      </cdr:nvSpPr>
      <cdr:spPr>
        <a:xfrm xmlns:a="http://schemas.openxmlformats.org/drawingml/2006/main">
          <a:off x="0" y="535392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sources'); Y 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4B4DBA2-05C0-42B1-74CA-4A23810679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1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22861</xdr:rowOff>
    </xdr:from>
    <xdr:to>
      <xdr:col>16</xdr:col>
      <xdr:colOff>295275</xdr:colOff>
      <xdr:row>39</xdr:row>
      <xdr:rowOff>114917</xdr:rowOff>
    </xdr:to>
    <xdr:graphicFrame macro="">
      <xdr:nvGraphicFramePr>
        <xdr:cNvPr id="2064" name="Chart 1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0.88487</cdr:y>
    </cdr:from>
    <cdr:ext cx="7995000" cy="70038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6C505CE4-4A4B-B848-D6F0-73513C820F0A}"/>
            </a:ext>
          </a:extLst>
        </cdr:cNvPr>
        <cdr:cNvSpPr txBox="1"/>
      </cdr:nvSpPr>
      <cdr:spPr>
        <a:xfrm xmlns:a="http://schemas.openxmlformats.org/drawingml/2006/main">
          <a:off x="0" y="5382896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based on 2023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0.93086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F801C1C-6180-055A-67FF-B861D18A15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6265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138112</xdr:rowOff>
    </xdr:from>
    <xdr:to>
      <xdr:col>8</xdr:col>
      <xdr:colOff>533400</xdr:colOff>
      <xdr:row>34</xdr:row>
      <xdr:rowOff>95367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B665DB-3E51-46A1-70E0-114629F01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0.91715</cdr:y>
    </cdr:from>
    <cdr:ext cx="3613500" cy="42575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80180EF-9A48-F0E0-F77A-2D18E0057011}"/>
            </a:ext>
          </a:extLst>
        </cdr:cNvPr>
        <cdr:cNvSpPr txBox="1"/>
      </cdr:nvSpPr>
      <cdr:spPr>
        <a:xfrm xmlns:a="http://schemas.openxmlformats.org/drawingml/2006/main">
          <a:off x="0" y="4713098"/>
          <a:ext cx="361350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0.70252</cdr:x>
      <cdr:y>0.91815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EFD226C-A2F8-500C-F5A8-B083676F9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823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2</xdr:row>
      <xdr:rowOff>38100</xdr:rowOff>
    </xdr:from>
    <xdr:to>
      <xdr:col>16</xdr:col>
      <xdr:colOff>552449</xdr:colOff>
      <xdr:row>38</xdr:row>
      <xdr:rowOff>47602</xdr:rowOff>
    </xdr:to>
    <xdr:graphicFrame macro="">
      <xdr:nvGraphicFramePr>
        <xdr:cNvPr id="4112" name="Chart 3">
          <a:extLst>
            <a:ext uri="{FF2B5EF4-FFF2-40B4-BE49-F238E27FC236}">
              <a16:creationId xmlns:a16="http://schemas.microsoft.com/office/drawing/2014/main" id="{00000000-0008-0000-09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0.91696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FF967E-18D1-813E-AE30-6C07C146BD9F}"/>
            </a:ext>
          </a:extLst>
        </cdr:cNvPr>
        <cdr:cNvSpPr txBox="1"/>
      </cdr:nvSpPr>
      <cdr:spPr>
        <a:xfrm xmlns:a="http://schemas.openxmlformats.org/drawingml/2006/main">
          <a:off x="0" y="535392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sources'); Cyprus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15C5372-2D1D-6FE0-0B74-0761C1BAEB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1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138112</xdr:rowOff>
    </xdr:from>
    <xdr:to>
      <xdr:col>17</xdr:col>
      <xdr:colOff>257175</xdr:colOff>
      <xdr:row>53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C3FD5-E420-D51A-8321-039A1E5E2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0.9311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51D0BA9-B077-0E69-A3CB-67E5A9725B6B}"/>
            </a:ext>
          </a:extLst>
        </cdr:cNvPr>
        <cdr:cNvSpPr txBox="1"/>
      </cdr:nvSpPr>
      <cdr:spPr>
        <a:xfrm xmlns:a="http://schemas.openxmlformats.org/drawingml/2006/main">
          <a:off x="0" y="655289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0.94023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8406301-58FE-C000-F810-52968401C2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1714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172</xdr:row>
      <xdr:rowOff>22860</xdr:rowOff>
    </xdr:from>
    <xdr:to>
      <xdr:col>22</xdr:col>
      <xdr:colOff>158115</xdr:colOff>
      <xdr:row>211</xdr:row>
      <xdr:rowOff>24444</xdr:rowOff>
    </xdr:to>
    <xdr:graphicFrame macro="">
      <xdr:nvGraphicFramePr>
        <xdr:cNvPr id="6160" name="Chart 1">
          <a:extLst>
            <a:ext uri="{FF2B5EF4-FFF2-40B4-BE49-F238E27FC236}">
              <a16:creationId xmlns:a16="http://schemas.microsoft.com/office/drawing/2014/main" id="{00000000-0008-0000-0D00-00001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</xdr:row>
      <xdr:rowOff>52387</xdr:rowOff>
    </xdr:from>
    <xdr:to>
      <xdr:col>17</xdr:col>
      <xdr:colOff>419100</xdr:colOff>
      <xdr:row>55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284146-EDD2-42D7-C74C-00414A745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0.91415</cdr:y>
    </cdr:from>
    <cdr:ext cx="799465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8FBD050-0B8A-4044-BA88-57B896A6DC2C}"/>
            </a:ext>
          </a:extLst>
        </cdr:cNvPr>
        <cdr:cNvSpPr txBox="1"/>
      </cdr:nvSpPr>
      <cdr:spPr>
        <a:xfrm xmlns:a="http://schemas.openxmlformats.org/drawingml/2006/main">
          <a:off x="50800" y="516312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0.83933</cdr:x>
      <cdr:y>0.92601</cdr:y>
    </cdr:from>
    <cdr:ext cx="1530358" cy="417916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78950AFC-44A4-4EB9-A87F-E2D58052FC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3008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0.93542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CBAC76-9370-0C3C-B8AE-DF1EADAF73D0}"/>
            </a:ext>
          </a:extLst>
        </cdr:cNvPr>
        <cdr:cNvSpPr txBox="1"/>
      </cdr:nvSpPr>
      <cdr:spPr>
        <a:xfrm xmlns:a="http://schemas.openxmlformats.org/drawingml/2006/main">
          <a:off x="0" y="7023452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0.94398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5F8E051-6C1C-84E0-6E12-C8D7939B2A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08770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90487</xdr:rowOff>
    </xdr:from>
    <xdr:to>
      <xdr:col>16</xdr:col>
      <xdr:colOff>133349</xdr:colOff>
      <xdr:row>54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FE8232-616B-6D77-46F0-CA3C15B6C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0.93124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D7EB198-AE99-F0C4-A33A-4954BFBE1D53}"/>
            </a:ext>
          </a:extLst>
        </cdr:cNvPr>
        <cdr:cNvSpPr txBox="1"/>
      </cdr:nvSpPr>
      <cdr:spPr>
        <a:xfrm xmlns:a="http://schemas.openxmlformats.org/drawingml/2006/main">
          <a:off x="0" y="656686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sources'); no empty VKM reported by Italy and Romania.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0.94035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7426EBC-D2DA-76BF-804B-A8F807A1AB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3111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L38"/>
  <sheetViews>
    <sheetView showGridLines="0" tabSelected="1" zoomScaleNormal="100" zoomScalePageLayoutView="125" workbookViewId="0"/>
  </sheetViews>
  <sheetFormatPr defaultColWidth="8.85546875" defaultRowHeight="12.75" x14ac:dyDescent="0.2"/>
  <cols>
    <col min="1" max="1" width="13.7109375" style="2" customWidth="1"/>
    <col min="2" max="6" width="9.42578125" style="2" customWidth="1"/>
    <col min="7" max="7" width="11.85546875" style="2" customWidth="1"/>
    <col min="8" max="8" width="9" style="2" customWidth="1"/>
    <col min="9" max="16384" width="8.85546875" style="2"/>
  </cols>
  <sheetData>
    <row r="1" spans="1:12" ht="15.75" x14ac:dyDescent="0.25">
      <c r="A1" s="187" t="s">
        <v>71</v>
      </c>
    </row>
    <row r="2" spans="1:12" ht="14.25" x14ac:dyDescent="0.2">
      <c r="A2" s="220" t="s">
        <v>63</v>
      </c>
      <c r="G2" s="4"/>
      <c r="H2" s="5"/>
    </row>
    <row r="3" spans="1:12" ht="63.75" x14ac:dyDescent="0.2">
      <c r="A3" s="6"/>
      <c r="B3" s="7">
        <v>2019</v>
      </c>
      <c r="C3" s="7">
        <v>2020</v>
      </c>
      <c r="D3" s="7">
        <v>2021</v>
      </c>
      <c r="E3" s="7">
        <v>2022</v>
      </c>
      <c r="F3" s="7">
        <v>2023</v>
      </c>
      <c r="G3" s="8" t="s">
        <v>72</v>
      </c>
    </row>
    <row r="4" spans="1:12" x14ac:dyDescent="0.2">
      <c r="A4" s="9" t="s">
        <v>48</v>
      </c>
      <c r="B4" s="10">
        <f>SUM(B5:B31)</f>
        <v>1813.6000000000001</v>
      </c>
      <c r="C4" s="10">
        <f>SUM(C5:C31)</f>
        <v>1799.7000000000003</v>
      </c>
      <c r="D4" s="10">
        <f>SUM(D5:D31)</f>
        <v>1920.6999999999996</v>
      </c>
      <c r="E4" s="10">
        <f>SUM(E5:E31)</f>
        <v>1918.7</v>
      </c>
      <c r="F4" s="10">
        <f>SUM(F5:F31)</f>
        <v>1857.0000000000002</v>
      </c>
      <c r="G4" s="11">
        <f>(POWER(F4/B4,1/4)-1)*100</f>
        <v>0.59296265870276699</v>
      </c>
      <c r="I4" s="12"/>
      <c r="J4" s="12"/>
      <c r="K4" s="12"/>
      <c r="L4" s="12"/>
    </row>
    <row r="5" spans="1:12" x14ac:dyDescent="0.2">
      <c r="A5" s="13" t="s">
        <v>10</v>
      </c>
      <c r="B5" s="14">
        <v>34.799999999999997</v>
      </c>
      <c r="C5" s="14">
        <v>34.4</v>
      </c>
      <c r="D5" s="14">
        <v>36.200000000000003</v>
      </c>
      <c r="E5" s="14">
        <v>33.5</v>
      </c>
      <c r="F5" s="14">
        <v>32.200000000000003</v>
      </c>
      <c r="G5" s="15">
        <f t="shared" ref="G5:G33" si="0">(POWER(F5/B5,1/4)-1)*100</f>
        <v>-1.9225519845974204</v>
      </c>
    </row>
    <row r="6" spans="1:12" x14ac:dyDescent="0.2">
      <c r="A6" s="16" t="s">
        <v>7</v>
      </c>
      <c r="B6" s="17">
        <v>20.6</v>
      </c>
      <c r="C6" s="17">
        <v>32.6</v>
      </c>
      <c r="D6" s="17">
        <v>35.1</v>
      </c>
      <c r="E6" s="17">
        <v>35.1</v>
      </c>
      <c r="F6" s="17">
        <v>33.1</v>
      </c>
      <c r="G6" s="15">
        <f>(POWER(F6/B6,1/4)-1)*100</f>
        <v>12.587504562619856</v>
      </c>
    </row>
    <row r="7" spans="1:12" x14ac:dyDescent="0.2">
      <c r="A7" s="16" t="s">
        <v>47</v>
      </c>
      <c r="B7" s="17">
        <v>39.1</v>
      </c>
      <c r="C7" s="17">
        <v>56.1</v>
      </c>
      <c r="D7" s="17">
        <v>63.8</v>
      </c>
      <c r="E7" s="17">
        <v>65.8</v>
      </c>
      <c r="F7" s="17">
        <v>64.8</v>
      </c>
      <c r="G7" s="15">
        <f t="shared" si="0"/>
        <v>13.461772052699427</v>
      </c>
    </row>
    <row r="8" spans="1:12" x14ac:dyDescent="0.2">
      <c r="A8" s="16" t="s">
        <v>11</v>
      </c>
      <c r="B8" s="17">
        <v>15</v>
      </c>
      <c r="C8" s="17">
        <v>14.7</v>
      </c>
      <c r="D8" s="17">
        <v>15.3</v>
      </c>
      <c r="E8" s="17">
        <v>15.2</v>
      </c>
      <c r="F8" s="17">
        <v>16.399999999999999</v>
      </c>
      <c r="G8" s="15">
        <f t="shared" si="0"/>
        <v>2.2558462594620909</v>
      </c>
    </row>
    <row r="9" spans="1:12" x14ac:dyDescent="0.2">
      <c r="A9" s="16" t="s">
        <v>40</v>
      </c>
      <c r="B9" s="17">
        <v>311.89999999999998</v>
      </c>
      <c r="C9" s="17">
        <v>304.60000000000002</v>
      </c>
      <c r="D9" s="17">
        <v>307.3</v>
      </c>
      <c r="E9" s="17">
        <v>303.89999999999998</v>
      </c>
      <c r="F9" s="17">
        <v>286.39999999999998</v>
      </c>
      <c r="G9" s="15">
        <f t="shared" si="0"/>
        <v>-2.1097562944230708</v>
      </c>
    </row>
    <row r="10" spans="1:12" x14ac:dyDescent="0.2">
      <c r="A10" s="16" t="s">
        <v>6</v>
      </c>
      <c r="B10" s="17">
        <v>4.8</v>
      </c>
      <c r="C10" s="17">
        <v>4.3</v>
      </c>
      <c r="D10" s="17">
        <v>5.2</v>
      </c>
      <c r="E10" s="17">
        <v>4.5</v>
      </c>
      <c r="F10" s="17">
        <v>4.2</v>
      </c>
      <c r="G10" s="15">
        <f t="shared" si="0"/>
        <v>-3.2831789866165306</v>
      </c>
    </row>
    <row r="11" spans="1:12" x14ac:dyDescent="0.2">
      <c r="A11" s="16" t="s">
        <v>12</v>
      </c>
      <c r="B11" s="17">
        <v>12.4</v>
      </c>
      <c r="C11" s="17">
        <v>11.4</v>
      </c>
      <c r="D11" s="17">
        <v>12.5</v>
      </c>
      <c r="E11" s="17">
        <v>12.4</v>
      </c>
      <c r="F11" s="17">
        <v>12.6</v>
      </c>
      <c r="G11" s="15">
        <f>(POWER(F11/B11,1/4)-1)*100</f>
        <v>0.40080963559858684</v>
      </c>
    </row>
    <row r="12" spans="1:12" x14ac:dyDescent="0.2">
      <c r="A12" s="16" t="s">
        <v>13</v>
      </c>
      <c r="B12" s="17">
        <v>21.8</v>
      </c>
      <c r="C12" s="17">
        <v>21.2</v>
      </c>
      <c r="D12" s="17">
        <v>21.1</v>
      </c>
      <c r="E12" s="17">
        <v>21.2</v>
      </c>
      <c r="F12" s="17">
        <v>20</v>
      </c>
      <c r="G12" s="15">
        <f t="shared" si="0"/>
        <v>-2.1314000702395197</v>
      </c>
    </row>
    <row r="13" spans="1:12" x14ac:dyDescent="0.2">
      <c r="A13" s="16" t="s">
        <v>19</v>
      </c>
      <c r="B13" s="17">
        <v>249.6</v>
      </c>
      <c r="C13" s="17">
        <v>242.3</v>
      </c>
      <c r="D13" s="17">
        <v>270.2</v>
      </c>
      <c r="E13" s="17">
        <v>266.7</v>
      </c>
      <c r="F13" s="17">
        <v>263.39999999999998</v>
      </c>
      <c r="G13" s="15">
        <f t="shared" si="0"/>
        <v>1.3544444260484401</v>
      </c>
    </row>
    <row r="14" spans="1:12" x14ac:dyDescent="0.2">
      <c r="A14" s="18" t="s">
        <v>16</v>
      </c>
      <c r="B14" s="19">
        <v>174.1</v>
      </c>
      <c r="C14" s="19">
        <v>169.7</v>
      </c>
      <c r="D14" s="19">
        <v>174.9</v>
      </c>
      <c r="E14" s="19">
        <v>173.4</v>
      </c>
      <c r="F14" s="19">
        <v>169.2</v>
      </c>
      <c r="G14" s="15">
        <f t="shared" si="0"/>
        <v>-0.71116912868829374</v>
      </c>
    </row>
    <row r="15" spans="1:12" x14ac:dyDescent="0.2">
      <c r="A15" s="20" t="s">
        <v>8</v>
      </c>
      <c r="B15" s="21">
        <v>12.5</v>
      </c>
      <c r="C15" s="21">
        <v>12.3</v>
      </c>
      <c r="D15" s="21">
        <v>13.6</v>
      </c>
      <c r="E15" s="21">
        <v>13.7</v>
      </c>
      <c r="F15" s="21">
        <v>14.3</v>
      </c>
      <c r="G15" s="15">
        <f t="shared" si="0"/>
        <v>3.4204697615358493</v>
      </c>
    </row>
    <row r="16" spans="1:12" x14ac:dyDescent="0.2">
      <c r="A16" s="22" t="s">
        <v>14</v>
      </c>
      <c r="B16" s="23">
        <v>138</v>
      </c>
      <c r="C16" s="23">
        <v>133.19999999999999</v>
      </c>
      <c r="D16" s="23">
        <v>145</v>
      </c>
      <c r="E16" s="23">
        <v>151.1</v>
      </c>
      <c r="F16" s="23">
        <v>145.19999999999999</v>
      </c>
      <c r="G16" s="15">
        <f t="shared" si="0"/>
        <v>1.2795778557723514</v>
      </c>
    </row>
    <row r="17" spans="1:7" x14ac:dyDescent="0.2">
      <c r="A17" s="16" t="s">
        <v>18</v>
      </c>
      <c r="B17" s="17">
        <v>0.9</v>
      </c>
      <c r="C17" s="17">
        <v>0.7</v>
      </c>
      <c r="D17" s="17">
        <v>0.7</v>
      </c>
      <c r="E17" s="17">
        <v>0.9</v>
      </c>
      <c r="F17" s="17">
        <v>1</v>
      </c>
      <c r="G17" s="15">
        <f t="shared" si="0"/>
        <v>2.6690096080340897</v>
      </c>
    </row>
    <row r="18" spans="1:7" x14ac:dyDescent="0.2">
      <c r="A18" s="16" t="s">
        <v>5</v>
      </c>
      <c r="B18" s="17">
        <v>15</v>
      </c>
      <c r="C18" s="17">
        <v>13.7</v>
      </c>
      <c r="D18" s="17">
        <v>15.1</v>
      </c>
      <c r="E18" s="17">
        <v>14.6</v>
      </c>
      <c r="F18" s="17">
        <v>13.2</v>
      </c>
      <c r="G18" s="15">
        <f t="shared" si="0"/>
        <v>-3.145307188309876</v>
      </c>
    </row>
    <row r="19" spans="1:7" x14ac:dyDescent="0.2">
      <c r="A19" s="16" t="s">
        <v>20</v>
      </c>
      <c r="B19" s="17">
        <v>53.1</v>
      </c>
      <c r="C19" s="17">
        <v>55.3</v>
      </c>
      <c r="D19" s="17">
        <v>57.8</v>
      </c>
      <c r="E19" s="17">
        <v>53.8</v>
      </c>
      <c r="F19" s="17">
        <v>63.1</v>
      </c>
      <c r="G19" s="15">
        <f t="shared" si="0"/>
        <v>4.4079838635029844</v>
      </c>
    </row>
    <row r="20" spans="1:7" x14ac:dyDescent="0.2">
      <c r="A20" s="16" t="s">
        <v>3</v>
      </c>
      <c r="B20" s="17">
        <v>7.4</v>
      </c>
      <c r="C20" s="17">
        <v>6.2</v>
      </c>
      <c r="D20" s="17">
        <v>6.9</v>
      </c>
      <c r="E20" s="17">
        <v>7.4</v>
      </c>
      <c r="F20" s="17">
        <v>7</v>
      </c>
      <c r="G20" s="15">
        <f t="shared" si="0"/>
        <v>-1.3796407855216408</v>
      </c>
    </row>
    <row r="21" spans="1:7" x14ac:dyDescent="0.2">
      <c r="A21" s="16" t="s">
        <v>21</v>
      </c>
      <c r="B21" s="17">
        <v>37</v>
      </c>
      <c r="C21" s="17">
        <v>32.200000000000003</v>
      </c>
      <c r="D21" s="17">
        <v>37.1</v>
      </c>
      <c r="E21" s="17">
        <v>37.4</v>
      </c>
      <c r="F21" s="17">
        <v>33.4</v>
      </c>
      <c r="G21" s="15">
        <f t="shared" si="0"/>
        <v>-2.5265841553072321</v>
      </c>
    </row>
    <row r="22" spans="1:7" x14ac:dyDescent="0.2">
      <c r="A22" s="16" t="s">
        <v>39</v>
      </c>
      <c r="B22" s="24" t="s">
        <v>38</v>
      </c>
      <c r="C22" s="24" t="s">
        <v>38</v>
      </c>
      <c r="D22" s="24" t="s">
        <v>38</v>
      </c>
      <c r="E22" s="24" t="s">
        <v>38</v>
      </c>
      <c r="F22" s="24" t="s">
        <v>38</v>
      </c>
      <c r="G22" s="25" t="s">
        <v>38</v>
      </c>
    </row>
    <row r="23" spans="1:7" x14ac:dyDescent="0.2">
      <c r="A23" s="16" t="s">
        <v>22</v>
      </c>
      <c r="B23" s="17">
        <v>68.900000000000006</v>
      </c>
      <c r="C23" s="17">
        <v>67.599999999999994</v>
      </c>
      <c r="D23" s="17">
        <v>69.599999999999994</v>
      </c>
      <c r="E23" s="17">
        <v>65.5</v>
      </c>
      <c r="F23" s="17">
        <v>62.6</v>
      </c>
      <c r="G23" s="15">
        <f t="shared" si="0"/>
        <v>-2.3687661665113713</v>
      </c>
    </row>
    <row r="24" spans="1:7" x14ac:dyDescent="0.2">
      <c r="A24" s="16" t="s">
        <v>9</v>
      </c>
      <c r="B24" s="17">
        <v>26.4</v>
      </c>
      <c r="C24" s="17">
        <v>25.9</v>
      </c>
      <c r="D24" s="17">
        <v>27.3</v>
      </c>
      <c r="E24" s="17">
        <v>26.8</v>
      </c>
      <c r="F24" s="17">
        <v>25.4</v>
      </c>
      <c r="G24" s="15">
        <f t="shared" si="0"/>
        <v>-0.9607261566509262</v>
      </c>
    </row>
    <row r="25" spans="1:7" x14ac:dyDescent="0.2">
      <c r="A25" s="16" t="s">
        <v>23</v>
      </c>
      <c r="B25" s="17">
        <v>349</v>
      </c>
      <c r="C25" s="17">
        <v>354.9</v>
      </c>
      <c r="D25" s="17">
        <v>379.8</v>
      </c>
      <c r="E25" s="17">
        <v>385.1</v>
      </c>
      <c r="F25" s="17">
        <v>377.9</v>
      </c>
      <c r="G25" s="15">
        <f t="shared" si="0"/>
        <v>2.0088534479023812</v>
      </c>
    </row>
    <row r="26" spans="1:7" x14ac:dyDescent="0.2">
      <c r="A26" s="16" t="s">
        <v>24</v>
      </c>
      <c r="B26" s="17">
        <v>31</v>
      </c>
      <c r="C26" s="17">
        <v>24.2</v>
      </c>
      <c r="D26" s="17">
        <v>32.1</v>
      </c>
      <c r="E26" s="17">
        <v>32</v>
      </c>
      <c r="F26" s="17">
        <v>26.8</v>
      </c>
      <c r="G26" s="15">
        <f t="shared" si="0"/>
        <v>-3.574194592194635</v>
      </c>
    </row>
    <row r="27" spans="1:7" x14ac:dyDescent="0.2">
      <c r="A27" s="16" t="s">
        <v>25</v>
      </c>
      <c r="B27" s="17">
        <v>61</v>
      </c>
      <c r="C27" s="17">
        <v>55</v>
      </c>
      <c r="D27" s="17">
        <v>61.8</v>
      </c>
      <c r="E27" s="17">
        <v>64.400000000000006</v>
      </c>
      <c r="F27" s="17">
        <v>65.2</v>
      </c>
      <c r="G27" s="15">
        <f t="shared" si="0"/>
        <v>1.6785724529913448</v>
      </c>
    </row>
    <row r="28" spans="1:7" x14ac:dyDescent="0.2">
      <c r="A28" s="18" t="s">
        <v>4</v>
      </c>
      <c r="B28" s="26">
        <v>24</v>
      </c>
      <c r="C28" s="26">
        <v>22.7</v>
      </c>
      <c r="D28" s="26">
        <v>25</v>
      </c>
      <c r="E28" s="26">
        <v>24.3</v>
      </c>
      <c r="F28" s="26">
        <v>22.5</v>
      </c>
      <c r="G28" s="27">
        <f>(POWER(F28/B28,1/4)-1)*100</f>
        <v>-1.600516436728483</v>
      </c>
    </row>
    <row r="29" spans="1:7" x14ac:dyDescent="0.2">
      <c r="A29" s="16" t="s">
        <v>26</v>
      </c>
      <c r="B29" s="28">
        <v>33.9</v>
      </c>
      <c r="C29" s="28">
        <v>31.6</v>
      </c>
      <c r="D29" s="28">
        <v>30.2</v>
      </c>
      <c r="E29" s="28">
        <v>31.5</v>
      </c>
      <c r="F29" s="28">
        <v>26.4</v>
      </c>
      <c r="G29" s="29">
        <f t="shared" si="0"/>
        <v>-6.0598915621106304</v>
      </c>
    </row>
    <row r="30" spans="1:7" x14ac:dyDescent="0.2">
      <c r="A30" s="16" t="s">
        <v>15</v>
      </c>
      <c r="B30" s="17">
        <v>28.8</v>
      </c>
      <c r="C30" s="17">
        <v>29.7</v>
      </c>
      <c r="D30" s="17">
        <v>29.6</v>
      </c>
      <c r="E30" s="17">
        <v>30.6</v>
      </c>
      <c r="F30" s="17">
        <v>28.3</v>
      </c>
      <c r="G30" s="30">
        <f t="shared" si="0"/>
        <v>-0.43688244229894702</v>
      </c>
    </row>
    <row r="31" spans="1:7" x14ac:dyDescent="0.2">
      <c r="A31" s="31" t="s">
        <v>17</v>
      </c>
      <c r="B31" s="32">
        <v>42.6</v>
      </c>
      <c r="C31" s="32">
        <v>43.2</v>
      </c>
      <c r="D31" s="32">
        <v>47.5</v>
      </c>
      <c r="E31" s="32">
        <v>47.9</v>
      </c>
      <c r="F31" s="32">
        <v>42.4</v>
      </c>
      <c r="G31" s="33">
        <f t="shared" si="0"/>
        <v>-0.11757809865869939</v>
      </c>
    </row>
    <row r="32" spans="1:7" x14ac:dyDescent="0.2">
      <c r="A32" s="34" t="s">
        <v>27</v>
      </c>
      <c r="B32" s="35">
        <v>21.5</v>
      </c>
      <c r="C32" s="35">
        <v>21.4</v>
      </c>
      <c r="D32" s="35">
        <v>22.6</v>
      </c>
      <c r="E32" s="35">
        <v>24.4</v>
      </c>
      <c r="F32" s="35">
        <v>24.4</v>
      </c>
      <c r="G32" s="36">
        <f t="shared" si="0"/>
        <v>3.2138175712868255</v>
      </c>
    </row>
    <row r="33" spans="1:8" x14ac:dyDescent="0.2">
      <c r="A33" s="37" t="s">
        <v>28</v>
      </c>
      <c r="B33" s="38">
        <v>12.4</v>
      </c>
      <c r="C33" s="38">
        <v>12.5</v>
      </c>
      <c r="D33" s="38">
        <v>12.7</v>
      </c>
      <c r="E33" s="38">
        <v>13</v>
      </c>
      <c r="F33" s="38">
        <v>11.9</v>
      </c>
      <c r="G33" s="39">
        <f t="shared" si="0"/>
        <v>-1.0236762131395905</v>
      </c>
    </row>
    <row r="34" spans="1:8" ht="15.75" customHeight="1" x14ac:dyDescent="0.2">
      <c r="A34" s="3" t="s">
        <v>46</v>
      </c>
      <c r="B34" s="41"/>
      <c r="C34" s="41"/>
      <c r="D34" s="41"/>
      <c r="E34" s="41"/>
      <c r="F34" s="41"/>
      <c r="G34" s="42"/>
    </row>
    <row r="35" spans="1:8" ht="15.75" customHeight="1" x14ac:dyDescent="0.2">
      <c r="A35" s="3" t="s">
        <v>42</v>
      </c>
      <c r="B35" s="43"/>
      <c r="C35" s="43"/>
      <c r="D35" s="43"/>
      <c r="E35" s="43"/>
      <c r="F35" s="43"/>
      <c r="G35" s="43"/>
      <c r="H35" s="44"/>
    </row>
    <row r="36" spans="1:8" ht="15.75" customHeight="1" x14ac:dyDescent="0.2">
      <c r="A36" s="221" t="s">
        <v>91</v>
      </c>
      <c r="B36" s="43"/>
      <c r="C36" s="43"/>
      <c r="D36" s="43"/>
      <c r="E36" s="43"/>
      <c r="F36" s="43"/>
      <c r="H36" s="44"/>
    </row>
    <row r="37" spans="1:8" x14ac:dyDescent="0.2">
      <c r="B37" s="45"/>
      <c r="C37" s="45"/>
      <c r="D37" s="45"/>
      <c r="E37" s="45"/>
      <c r="F37" s="45"/>
      <c r="G37" s="43"/>
      <c r="H37" s="45"/>
    </row>
    <row r="38" spans="1:8" x14ac:dyDescent="0.2">
      <c r="G38" s="43"/>
    </row>
  </sheetData>
  <phoneticPr fontId="0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L60"/>
  <sheetViews>
    <sheetView showGridLines="0" zoomScaleNormal="100" zoomScalePageLayoutView="125" workbookViewId="0"/>
  </sheetViews>
  <sheetFormatPr defaultColWidth="8.85546875" defaultRowHeight="12.75" customHeight="1" x14ac:dyDescent="0.2"/>
  <cols>
    <col min="1" max="1" width="10.85546875" style="2" customWidth="1"/>
    <col min="2" max="6" width="9.5703125" style="2" bestFit="1" customWidth="1"/>
    <col min="7" max="7" width="8.85546875" style="2"/>
    <col min="8" max="8" width="8.85546875" style="2" customWidth="1"/>
    <col min="9" max="11" width="8.85546875" style="2"/>
    <col min="12" max="12" width="8" style="2" customWidth="1"/>
    <col min="13" max="16384" width="8.85546875" style="2"/>
  </cols>
  <sheetData>
    <row r="1" spans="1:8" ht="15.75" x14ac:dyDescent="0.25">
      <c r="A1" s="187" t="s">
        <v>73</v>
      </c>
    </row>
    <row r="2" spans="1:8" ht="12.75" customHeight="1" x14ac:dyDescent="0.2">
      <c r="A2" s="222" t="s">
        <v>74</v>
      </c>
    </row>
    <row r="3" spans="1:8" ht="12.75" customHeight="1" x14ac:dyDescent="0.2">
      <c r="G3" s="47"/>
      <c r="H3" s="47"/>
    </row>
    <row r="4" spans="1:8" ht="12.75" customHeight="1" x14ac:dyDescent="0.2">
      <c r="G4" s="47"/>
      <c r="H4" s="47"/>
    </row>
    <row r="5" spans="1:8" ht="12.75" customHeight="1" x14ac:dyDescent="0.2">
      <c r="G5" s="47"/>
      <c r="H5" s="47"/>
    </row>
    <row r="6" spans="1:8" ht="12.75" customHeight="1" x14ac:dyDescent="0.2">
      <c r="G6" s="47"/>
      <c r="H6" s="47"/>
    </row>
    <row r="7" spans="1:8" x14ac:dyDescent="0.2">
      <c r="G7" s="47"/>
      <c r="H7" s="47"/>
    </row>
    <row r="22" spans="2:10" ht="12.75" customHeight="1" x14ac:dyDescent="0.2">
      <c r="C22" s="48"/>
    </row>
    <row r="30" spans="2:10" ht="12.75" customHeight="1" x14ac:dyDescent="0.2">
      <c r="B30" s="45"/>
      <c r="C30" s="45"/>
      <c r="D30" s="45"/>
      <c r="E30" s="45"/>
      <c r="F30" s="45"/>
      <c r="G30" s="45"/>
      <c r="H30" s="45"/>
      <c r="I30" s="45"/>
      <c r="J30" s="45"/>
    </row>
    <row r="31" spans="2:10" ht="12.75" customHeight="1" x14ac:dyDescent="0.2">
      <c r="B31" s="45"/>
      <c r="C31" s="45"/>
      <c r="D31" s="45"/>
      <c r="E31" s="45"/>
      <c r="F31" s="45"/>
      <c r="G31" s="45"/>
      <c r="H31" s="45"/>
      <c r="I31" s="45"/>
      <c r="J31" s="45"/>
    </row>
    <row r="32" spans="2:10" ht="12.75" customHeight="1" x14ac:dyDescent="0.2">
      <c r="B32" s="45"/>
      <c r="C32" s="45"/>
      <c r="D32" s="45"/>
      <c r="E32" s="45"/>
      <c r="F32" s="45"/>
      <c r="G32" s="45"/>
      <c r="H32" s="45"/>
      <c r="I32" s="45"/>
      <c r="J32" s="45"/>
    </row>
    <row r="33" spans="1:12" ht="12.75" customHeight="1" x14ac:dyDescent="0.2">
      <c r="B33" s="45"/>
      <c r="C33" s="45"/>
      <c r="D33" s="45"/>
      <c r="E33" s="45"/>
      <c r="F33" s="45"/>
      <c r="G33" s="45"/>
      <c r="H33" s="45"/>
      <c r="I33" s="45"/>
      <c r="J33" s="45"/>
    </row>
    <row r="34" spans="1:12" ht="12.75" customHeight="1" x14ac:dyDescent="0.2">
      <c r="B34" s="45"/>
      <c r="C34" s="45"/>
      <c r="D34" s="45"/>
      <c r="E34" s="45"/>
      <c r="F34" s="45"/>
      <c r="G34" s="45"/>
      <c r="H34" s="45"/>
      <c r="I34" s="45"/>
      <c r="J34" s="45"/>
    </row>
    <row r="35" spans="1:12" ht="12.75" customHeight="1" x14ac:dyDescent="0.2">
      <c r="B35" s="45"/>
      <c r="C35" s="45"/>
      <c r="D35" s="45"/>
      <c r="E35" s="45"/>
      <c r="F35" s="45"/>
      <c r="G35" s="45"/>
      <c r="H35" s="45"/>
      <c r="I35" s="45"/>
      <c r="J35" s="45"/>
    </row>
    <row r="36" spans="1:12" ht="12.75" customHeight="1" x14ac:dyDescent="0.2">
      <c r="B36" s="45"/>
      <c r="C36" s="45"/>
      <c r="D36" s="45"/>
      <c r="E36" s="45"/>
      <c r="F36" s="45"/>
      <c r="G36" s="45"/>
      <c r="H36" s="45"/>
      <c r="I36" s="45"/>
      <c r="J36" s="45"/>
    </row>
    <row r="37" spans="1:12" ht="12.75" customHeight="1" x14ac:dyDescent="0.2">
      <c r="B37" s="45"/>
      <c r="C37" s="45"/>
      <c r="D37" s="45"/>
      <c r="E37" s="45"/>
      <c r="F37" s="45"/>
      <c r="G37" s="45"/>
      <c r="H37" s="45"/>
      <c r="I37" s="45"/>
      <c r="J37" s="45"/>
    </row>
    <row r="38" spans="1:12" ht="12.75" customHeight="1" x14ac:dyDescent="0.2">
      <c r="B38" s="45"/>
      <c r="C38" s="45"/>
      <c r="D38" s="45"/>
      <c r="E38" s="45"/>
      <c r="F38" s="45"/>
      <c r="G38" s="45"/>
      <c r="H38" s="45"/>
      <c r="I38" s="45"/>
      <c r="J38" s="45"/>
    </row>
    <row r="39" spans="1:12" ht="12.75" customHeight="1" x14ac:dyDescent="0.2">
      <c r="B39" s="45"/>
      <c r="C39" s="45"/>
      <c r="D39" s="45"/>
      <c r="E39" s="45"/>
      <c r="F39" s="45"/>
      <c r="G39" s="45"/>
      <c r="H39" s="45"/>
      <c r="I39" s="45"/>
      <c r="J39" s="45"/>
    </row>
    <row r="40" spans="1:12" ht="12.7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</row>
    <row r="41" spans="1:12" ht="15.75" customHeight="1" x14ac:dyDescent="0.2">
      <c r="A41" s="3" t="s">
        <v>43</v>
      </c>
    </row>
    <row r="42" spans="1:12" ht="15.75" customHeight="1" x14ac:dyDescent="0.2">
      <c r="A42" s="221" t="s">
        <v>91</v>
      </c>
      <c r="H42" s="49"/>
      <c r="I42" s="49"/>
      <c r="J42" s="49"/>
      <c r="K42" s="49"/>
      <c r="L42" s="49"/>
    </row>
    <row r="44" spans="1:12" ht="12.75" customHeight="1" x14ac:dyDescent="0.2">
      <c r="A44" s="50" t="s">
        <v>2</v>
      </c>
      <c r="B44" s="51">
        <v>2019</v>
      </c>
      <c r="C44" s="51">
        <v>2020</v>
      </c>
      <c r="D44" s="51">
        <v>2021</v>
      </c>
      <c r="E44" s="51">
        <v>2022</v>
      </c>
      <c r="F44" s="51">
        <v>2023</v>
      </c>
      <c r="G44" s="52"/>
    </row>
    <row r="45" spans="1:12" ht="12.75" customHeight="1" x14ac:dyDescent="0.2">
      <c r="A45" s="53" t="s">
        <v>34</v>
      </c>
      <c r="B45" s="54">
        <f>(B53/$B53)*100</f>
        <v>100</v>
      </c>
      <c r="C45" s="54">
        <f t="shared" ref="C45:F45" si="0">(C53/$B53)*100</f>
        <v>99.233526330300521</v>
      </c>
      <c r="D45" s="54">
        <f t="shared" si="0"/>
        <v>105.90019299696718</v>
      </c>
      <c r="E45" s="54">
        <f t="shared" si="0"/>
        <v>105.79542321477804</v>
      </c>
      <c r="F45" s="54">
        <f t="shared" si="0"/>
        <v>102.39867659222497</v>
      </c>
      <c r="G45" s="55"/>
      <c r="H45" s="139"/>
      <c r="K45" s="56"/>
    </row>
    <row r="46" spans="1:12" ht="12.75" customHeight="1" x14ac:dyDescent="0.2">
      <c r="A46" s="57" t="s">
        <v>52</v>
      </c>
      <c r="B46" s="58">
        <f>(B54/$B54)*100</f>
        <v>100</v>
      </c>
      <c r="C46" s="58">
        <f t="shared" ref="C46:F46" si="1">(C54/$B54)*100</f>
        <v>99.115834598553178</v>
      </c>
      <c r="D46" s="58">
        <f t="shared" si="1"/>
        <v>105.19782084486917</v>
      </c>
      <c r="E46" s="58">
        <f t="shared" si="1"/>
        <v>105.11744217201036</v>
      </c>
      <c r="F46" s="58">
        <f t="shared" si="1"/>
        <v>101.625435384478</v>
      </c>
      <c r="G46" s="55"/>
      <c r="H46" s="139"/>
      <c r="K46" s="190"/>
    </row>
    <row r="47" spans="1:12" ht="12.75" customHeight="1" x14ac:dyDescent="0.2">
      <c r="A47" s="59" t="s">
        <v>51</v>
      </c>
      <c r="B47" s="38">
        <f>(B55/$B55)*100</f>
        <v>100</v>
      </c>
      <c r="C47" s="38">
        <f t="shared" ref="C47:F47" si="2">(C55/$B55)*100</f>
        <v>99.423464975497268</v>
      </c>
      <c r="D47" s="38">
        <f t="shared" si="2"/>
        <v>107.03372729893341</v>
      </c>
      <c r="E47" s="38">
        <f t="shared" si="2"/>
        <v>106.88959354280773</v>
      </c>
      <c r="F47" s="38">
        <f t="shared" si="2"/>
        <v>103.64658402997983</v>
      </c>
      <c r="G47" s="55"/>
      <c r="H47" s="139"/>
      <c r="K47" s="190"/>
    </row>
    <row r="49" spans="1:7" ht="12.75" customHeight="1" x14ac:dyDescent="0.2">
      <c r="A49" s="60"/>
      <c r="B49" s="48"/>
      <c r="C49" s="48"/>
      <c r="D49" s="48"/>
      <c r="E49" s="48"/>
      <c r="F49" s="48"/>
    </row>
    <row r="50" spans="1:7" ht="12.75" customHeight="1" x14ac:dyDescent="0.2">
      <c r="A50" s="61"/>
      <c r="B50" s="62"/>
      <c r="C50" s="62"/>
      <c r="D50" s="62"/>
      <c r="E50" s="62"/>
      <c r="F50" s="62"/>
    </row>
    <row r="51" spans="1:7" ht="12.75" customHeight="1" x14ac:dyDescent="0.2">
      <c r="A51" s="61"/>
      <c r="B51" s="62"/>
      <c r="C51" s="62"/>
      <c r="D51" s="62"/>
      <c r="E51" s="62"/>
      <c r="F51" s="62"/>
    </row>
    <row r="52" spans="1:7" ht="12.75" customHeight="1" x14ac:dyDescent="0.2">
      <c r="A52" s="50" t="s">
        <v>2</v>
      </c>
      <c r="B52" s="51">
        <v>2019</v>
      </c>
      <c r="C52" s="51">
        <v>2020</v>
      </c>
      <c r="D52" s="51">
        <v>2021</v>
      </c>
      <c r="E52" s="51">
        <v>2022</v>
      </c>
      <c r="F52" s="51">
        <v>2023</v>
      </c>
    </row>
    <row r="53" spans="1:7" ht="12.75" customHeight="1" x14ac:dyDescent="0.2">
      <c r="A53" s="53" t="s">
        <v>35</v>
      </c>
      <c r="B53" s="63">
        <v>1813.5</v>
      </c>
      <c r="C53" s="63">
        <v>1799.6</v>
      </c>
      <c r="D53" s="63">
        <v>1920.5</v>
      </c>
      <c r="E53" s="63">
        <v>1918.6</v>
      </c>
      <c r="F53" s="63">
        <v>1857</v>
      </c>
      <c r="G53" s="62"/>
    </row>
    <row r="54" spans="1:7" ht="12.75" customHeight="1" x14ac:dyDescent="0.2">
      <c r="A54" s="57" t="s">
        <v>36</v>
      </c>
      <c r="B54" s="64">
        <v>1119.7</v>
      </c>
      <c r="C54" s="64">
        <v>1109.8</v>
      </c>
      <c r="D54" s="64">
        <v>1177.9000000000001</v>
      </c>
      <c r="E54" s="64">
        <v>1177</v>
      </c>
      <c r="F54" s="64">
        <v>1137.9000000000001</v>
      </c>
      <c r="G54" s="62"/>
    </row>
    <row r="55" spans="1:7" ht="12.75" customHeight="1" x14ac:dyDescent="0.2">
      <c r="A55" s="59" t="s">
        <v>37</v>
      </c>
      <c r="B55" s="65">
        <v>693.8</v>
      </c>
      <c r="C55" s="65">
        <v>689.8</v>
      </c>
      <c r="D55" s="65">
        <v>742.6</v>
      </c>
      <c r="E55" s="65">
        <v>741.6</v>
      </c>
      <c r="F55" s="65">
        <v>719.1</v>
      </c>
      <c r="G55" s="62"/>
    </row>
    <row r="56" spans="1:7" ht="12.75" customHeight="1" x14ac:dyDescent="0.2">
      <c r="B56" s="47"/>
      <c r="C56" s="47"/>
      <c r="D56" s="47"/>
      <c r="E56" s="47"/>
      <c r="F56" s="47"/>
    </row>
    <row r="57" spans="1:7" ht="12.75" customHeight="1" x14ac:dyDescent="0.2">
      <c r="B57" s="66"/>
      <c r="C57" s="66"/>
      <c r="D57" s="66"/>
      <c r="E57" s="66"/>
      <c r="F57" s="66"/>
    </row>
    <row r="58" spans="1:7" ht="12.75" customHeight="1" x14ac:dyDescent="0.2">
      <c r="B58" s="66"/>
      <c r="C58" s="66"/>
      <c r="D58" s="66"/>
      <c r="E58" s="66"/>
      <c r="F58" s="66"/>
    </row>
    <row r="59" spans="1:7" ht="12.75" customHeight="1" x14ac:dyDescent="0.2">
      <c r="B59" s="66"/>
      <c r="C59" s="66"/>
      <c r="D59" s="66"/>
      <c r="E59" s="66"/>
      <c r="F59" s="66"/>
    </row>
    <row r="60" spans="1:7" ht="12.75" customHeight="1" x14ac:dyDescent="0.2">
      <c r="B60" s="66"/>
      <c r="C60" s="66"/>
      <c r="D60" s="66"/>
      <c r="E60" s="66"/>
      <c r="F60" s="66"/>
    </row>
  </sheetData>
  <phoneticPr fontId="0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M37"/>
  <sheetViews>
    <sheetView showGridLines="0" zoomScaleNormal="100" zoomScalePageLayoutView="125" workbookViewId="0"/>
  </sheetViews>
  <sheetFormatPr defaultColWidth="8.85546875" defaultRowHeight="12.75" x14ac:dyDescent="0.2"/>
  <cols>
    <col min="1" max="1" width="13.7109375" style="2" customWidth="1"/>
    <col min="2" max="6" width="9.42578125" style="2" customWidth="1"/>
    <col min="7" max="7" width="11.85546875" style="2" customWidth="1"/>
    <col min="8" max="8" width="9.5703125" style="2" customWidth="1"/>
    <col min="9" max="12" width="8.7109375" style="2" customWidth="1"/>
    <col min="13" max="13" width="8.42578125" style="2" customWidth="1"/>
    <col min="14" max="16384" width="8.85546875" style="2"/>
  </cols>
  <sheetData>
    <row r="1" spans="1:13" ht="15.75" x14ac:dyDescent="0.25">
      <c r="A1" s="187" t="s">
        <v>75</v>
      </c>
    </row>
    <row r="2" spans="1:13" ht="14.25" x14ac:dyDescent="0.2">
      <c r="A2" s="220" t="s">
        <v>63</v>
      </c>
      <c r="G2" s="5"/>
      <c r="H2" s="5"/>
    </row>
    <row r="3" spans="1:13" ht="63.75" x14ac:dyDescent="0.2">
      <c r="A3" s="67"/>
      <c r="B3" s="7">
        <v>2019</v>
      </c>
      <c r="C3" s="7">
        <v>2020</v>
      </c>
      <c r="D3" s="7">
        <v>2021</v>
      </c>
      <c r="E3" s="7">
        <v>2022</v>
      </c>
      <c r="F3" s="7">
        <v>2023</v>
      </c>
      <c r="G3" s="8" t="s">
        <v>72</v>
      </c>
      <c r="H3" s="68"/>
      <c r="I3" s="68"/>
      <c r="J3" s="68"/>
      <c r="K3" s="68"/>
      <c r="M3" s="68"/>
    </row>
    <row r="4" spans="1:13" x14ac:dyDescent="0.2">
      <c r="A4" s="69" t="s">
        <v>48</v>
      </c>
      <c r="B4" s="10">
        <f>SUM(B5:B31)</f>
        <v>1119.7</v>
      </c>
      <c r="C4" s="10">
        <f>SUM(C5:C31)</f>
        <v>1110.0000000000002</v>
      </c>
      <c r="D4" s="10">
        <f>SUM(D5:D31)</f>
        <v>1178.2</v>
      </c>
      <c r="E4" s="10">
        <f>SUM(E5:E31)</f>
        <v>1177.2999999999997</v>
      </c>
      <c r="F4" s="10">
        <f>SUM(F5:F31)</f>
        <v>1137.8</v>
      </c>
      <c r="G4" s="11">
        <f>(POWER(F4/B4,1/4)-1)*100</f>
        <v>0.40169918328181176</v>
      </c>
      <c r="H4" s="70"/>
      <c r="I4" s="12"/>
      <c r="J4" s="12"/>
      <c r="K4" s="12"/>
      <c r="L4" s="12"/>
      <c r="M4" s="71"/>
    </row>
    <row r="5" spans="1:13" x14ac:dyDescent="0.2">
      <c r="A5" s="13" t="s">
        <v>10</v>
      </c>
      <c r="B5" s="14">
        <v>21.7</v>
      </c>
      <c r="C5" s="14">
        <v>21.5</v>
      </c>
      <c r="D5" s="14">
        <v>23.3</v>
      </c>
      <c r="E5" s="14">
        <v>22.1</v>
      </c>
      <c r="F5" s="14">
        <v>21.5</v>
      </c>
      <c r="G5" s="15">
        <f t="shared" ref="G5:G33" si="0">(POWER(F5/B5,1/4)-1)*100</f>
        <v>-0.23121541972223048</v>
      </c>
      <c r="H5" s="72"/>
      <c r="I5" s="73"/>
      <c r="J5" s="73"/>
      <c r="K5" s="73"/>
      <c r="L5" s="73"/>
      <c r="M5" s="73"/>
    </row>
    <row r="6" spans="1:13" x14ac:dyDescent="0.2">
      <c r="A6" s="16" t="s">
        <v>7</v>
      </c>
      <c r="B6" s="17">
        <v>5.7</v>
      </c>
      <c r="C6" s="17">
        <v>7.4</v>
      </c>
      <c r="D6" s="17">
        <v>9</v>
      </c>
      <c r="E6" s="17">
        <v>8.8000000000000007</v>
      </c>
      <c r="F6" s="17">
        <v>9.9</v>
      </c>
      <c r="G6" s="15">
        <f t="shared" si="0"/>
        <v>14.799523314382213</v>
      </c>
      <c r="H6" s="72"/>
      <c r="I6" s="73"/>
      <c r="J6" s="73"/>
      <c r="K6" s="73"/>
      <c r="L6" s="73"/>
      <c r="M6" s="73"/>
    </row>
    <row r="7" spans="1:13" x14ac:dyDescent="0.2">
      <c r="A7" s="16" t="s">
        <v>47</v>
      </c>
      <c r="B7" s="17">
        <v>25</v>
      </c>
      <c r="C7" s="17">
        <v>28.3</v>
      </c>
      <c r="D7" s="17">
        <v>29.8</v>
      </c>
      <c r="E7" s="17">
        <v>30.8</v>
      </c>
      <c r="F7" s="17">
        <v>28.6</v>
      </c>
      <c r="G7" s="15">
        <f t="shared" si="0"/>
        <v>3.4204697615358493</v>
      </c>
      <c r="H7" s="72"/>
      <c r="I7" s="73"/>
      <c r="J7" s="73"/>
      <c r="K7" s="73"/>
      <c r="L7" s="73"/>
      <c r="M7" s="73"/>
    </row>
    <row r="8" spans="1:13" x14ac:dyDescent="0.2">
      <c r="A8" s="16" t="s">
        <v>11</v>
      </c>
      <c r="B8" s="17">
        <v>12.2</v>
      </c>
      <c r="C8" s="17">
        <v>12.4</v>
      </c>
      <c r="D8" s="17">
        <v>12.9</v>
      </c>
      <c r="E8" s="17">
        <v>12.8</v>
      </c>
      <c r="F8" s="17">
        <v>13.9</v>
      </c>
      <c r="G8" s="15">
        <f t="shared" si="0"/>
        <v>3.3150862031669837</v>
      </c>
      <c r="H8" s="72"/>
      <c r="I8" s="73"/>
      <c r="J8" s="73"/>
      <c r="K8" s="73"/>
      <c r="L8" s="73"/>
      <c r="M8" s="73"/>
    </row>
    <row r="9" spans="1:13" x14ac:dyDescent="0.2">
      <c r="A9" s="16" t="s">
        <v>40</v>
      </c>
      <c r="B9" s="17">
        <v>274</v>
      </c>
      <c r="C9" s="17">
        <v>269.89999999999998</v>
      </c>
      <c r="D9" s="17">
        <v>272</v>
      </c>
      <c r="E9" s="17">
        <v>268.60000000000002</v>
      </c>
      <c r="F9" s="17">
        <v>253.6</v>
      </c>
      <c r="G9" s="15">
        <f t="shared" si="0"/>
        <v>-1.91566056587259</v>
      </c>
      <c r="H9" s="72"/>
      <c r="I9" s="73"/>
      <c r="J9" s="73"/>
      <c r="K9" s="73"/>
      <c r="L9" s="73"/>
      <c r="M9" s="73"/>
    </row>
    <row r="10" spans="1:13" x14ac:dyDescent="0.2">
      <c r="A10" s="16" t="s">
        <v>6</v>
      </c>
      <c r="B10" s="17">
        <v>1.7</v>
      </c>
      <c r="C10" s="17">
        <v>1.3</v>
      </c>
      <c r="D10" s="17">
        <v>1.8</v>
      </c>
      <c r="E10" s="17">
        <v>1.8</v>
      </c>
      <c r="F10" s="17">
        <v>1.5</v>
      </c>
      <c r="G10" s="15">
        <f t="shared" si="0"/>
        <v>-3.0806295610766865</v>
      </c>
      <c r="H10" s="72"/>
      <c r="I10" s="73"/>
      <c r="J10" s="73"/>
      <c r="K10" s="73"/>
      <c r="L10" s="73"/>
      <c r="M10" s="73"/>
    </row>
    <row r="11" spans="1:13" x14ac:dyDescent="0.2">
      <c r="A11" s="16" t="s">
        <v>12</v>
      </c>
      <c r="B11" s="17">
        <v>10</v>
      </c>
      <c r="C11" s="17">
        <v>9.1</v>
      </c>
      <c r="D11" s="17">
        <v>10.199999999999999</v>
      </c>
      <c r="E11" s="17">
        <v>10.199999999999999</v>
      </c>
      <c r="F11" s="17">
        <v>10.4</v>
      </c>
      <c r="G11" s="15">
        <f t="shared" si="0"/>
        <v>0.98534065489688238</v>
      </c>
      <c r="H11" s="72"/>
      <c r="I11" s="73"/>
      <c r="J11" s="73"/>
      <c r="K11" s="73"/>
      <c r="L11" s="73"/>
      <c r="M11" s="73"/>
    </row>
    <row r="12" spans="1:13" x14ac:dyDescent="0.2">
      <c r="A12" s="16" t="s">
        <v>13</v>
      </c>
      <c r="B12" s="17">
        <v>17.399999999999999</v>
      </c>
      <c r="C12" s="17">
        <v>14.4</v>
      </c>
      <c r="D12" s="17">
        <v>16.5</v>
      </c>
      <c r="E12" s="17">
        <v>16.2</v>
      </c>
      <c r="F12" s="17">
        <v>14.8</v>
      </c>
      <c r="G12" s="15">
        <f t="shared" si="0"/>
        <v>-3.9653148724468346</v>
      </c>
      <c r="H12" s="72"/>
      <c r="I12" s="73"/>
      <c r="J12" s="73"/>
      <c r="K12" s="73"/>
      <c r="L12" s="73"/>
      <c r="M12" s="73"/>
    </row>
    <row r="13" spans="1:13" x14ac:dyDescent="0.2">
      <c r="A13" s="16" t="s">
        <v>19</v>
      </c>
      <c r="B13" s="17">
        <v>165.9</v>
      </c>
      <c r="C13" s="17">
        <v>163.69999999999999</v>
      </c>
      <c r="D13" s="17">
        <v>182.5</v>
      </c>
      <c r="E13" s="17">
        <v>178</v>
      </c>
      <c r="F13" s="17">
        <v>178.2</v>
      </c>
      <c r="G13" s="15">
        <f t="shared" si="0"/>
        <v>1.8041139566964626</v>
      </c>
      <c r="H13" s="72"/>
      <c r="I13" s="73"/>
      <c r="J13" s="73"/>
      <c r="K13" s="73"/>
      <c r="L13" s="73"/>
      <c r="M13" s="73"/>
    </row>
    <row r="14" spans="1:13" x14ac:dyDescent="0.2">
      <c r="A14" s="18" t="s">
        <v>16</v>
      </c>
      <c r="B14" s="19">
        <v>162.5</v>
      </c>
      <c r="C14" s="19">
        <v>158.19999999999999</v>
      </c>
      <c r="D14" s="19">
        <v>162.6</v>
      </c>
      <c r="E14" s="19">
        <v>160.5</v>
      </c>
      <c r="F14" s="19">
        <v>157.30000000000001</v>
      </c>
      <c r="G14" s="15">
        <f t="shared" si="0"/>
        <v>-0.80978323947933362</v>
      </c>
      <c r="H14" s="72"/>
      <c r="I14" s="73"/>
      <c r="J14" s="73"/>
      <c r="K14" s="73"/>
      <c r="L14" s="73"/>
      <c r="M14" s="73"/>
    </row>
    <row r="15" spans="1:13" x14ac:dyDescent="0.2">
      <c r="A15" s="20" t="s">
        <v>8</v>
      </c>
      <c r="B15" s="21">
        <v>4.3</v>
      </c>
      <c r="C15" s="21">
        <v>4.5</v>
      </c>
      <c r="D15" s="21">
        <v>4.8</v>
      </c>
      <c r="E15" s="21">
        <v>4.9000000000000004</v>
      </c>
      <c r="F15" s="21">
        <v>5.2</v>
      </c>
      <c r="G15" s="15">
        <f t="shared" si="0"/>
        <v>4.8657632184267996</v>
      </c>
      <c r="H15" s="72"/>
      <c r="I15" s="73"/>
      <c r="J15" s="73"/>
      <c r="K15" s="73"/>
      <c r="L15" s="73"/>
      <c r="M15" s="73"/>
    </row>
    <row r="16" spans="1:13" x14ac:dyDescent="0.2">
      <c r="A16" s="22" t="s">
        <v>14</v>
      </c>
      <c r="B16" s="23">
        <v>122.5</v>
      </c>
      <c r="C16" s="23">
        <v>118.2</v>
      </c>
      <c r="D16" s="23">
        <v>128.5</v>
      </c>
      <c r="E16" s="23">
        <v>132.30000000000001</v>
      </c>
      <c r="F16" s="23">
        <v>128.80000000000001</v>
      </c>
      <c r="G16" s="15">
        <f t="shared" si="0"/>
        <v>1.2616369183635845</v>
      </c>
      <c r="H16" s="72"/>
      <c r="I16" s="73"/>
      <c r="J16" s="73"/>
      <c r="K16" s="73"/>
      <c r="L16" s="73"/>
      <c r="M16" s="73"/>
    </row>
    <row r="17" spans="1:13" x14ac:dyDescent="0.2">
      <c r="A17" s="16" t="s">
        <v>18</v>
      </c>
      <c r="B17" s="17">
        <v>0.8</v>
      </c>
      <c r="C17" s="17">
        <v>0.7</v>
      </c>
      <c r="D17" s="17">
        <v>0.7</v>
      </c>
      <c r="E17" s="17">
        <v>0.9</v>
      </c>
      <c r="F17" s="17">
        <v>1</v>
      </c>
      <c r="G17" s="15">
        <f t="shared" si="0"/>
        <v>5.7371263440564091</v>
      </c>
      <c r="H17" s="72"/>
      <c r="I17" s="73"/>
      <c r="J17" s="73"/>
      <c r="K17" s="73"/>
      <c r="L17" s="73"/>
      <c r="M17" s="73"/>
    </row>
    <row r="18" spans="1:13" x14ac:dyDescent="0.2">
      <c r="A18" s="16" t="s">
        <v>5</v>
      </c>
      <c r="B18" s="17">
        <v>3.4</v>
      </c>
      <c r="C18" s="17">
        <v>3.7</v>
      </c>
      <c r="D18" s="17">
        <v>4.0999999999999996</v>
      </c>
      <c r="E18" s="17">
        <v>4</v>
      </c>
      <c r="F18" s="17">
        <v>4.0999999999999996</v>
      </c>
      <c r="G18" s="15">
        <f t="shared" si="0"/>
        <v>4.7915429417583866</v>
      </c>
      <c r="H18" s="72"/>
      <c r="I18" s="73"/>
      <c r="J18" s="73"/>
      <c r="K18" s="73"/>
      <c r="L18" s="73"/>
      <c r="M18" s="73"/>
    </row>
    <row r="19" spans="1:13" x14ac:dyDescent="0.2">
      <c r="A19" s="16" t="s">
        <v>20</v>
      </c>
      <c r="B19" s="17">
        <v>3.6</v>
      </c>
      <c r="C19" s="17">
        <v>4</v>
      </c>
      <c r="D19" s="17">
        <v>3.9</v>
      </c>
      <c r="E19" s="17">
        <v>3.2</v>
      </c>
      <c r="F19" s="17">
        <v>4.2</v>
      </c>
      <c r="G19" s="15">
        <f t="shared" si="0"/>
        <v>3.9289877625411807</v>
      </c>
      <c r="H19" s="72"/>
      <c r="I19" s="73"/>
      <c r="J19" s="73"/>
      <c r="K19" s="73"/>
      <c r="L19" s="73"/>
      <c r="M19" s="73"/>
    </row>
    <row r="20" spans="1:13" x14ac:dyDescent="0.2">
      <c r="A20" s="16" t="s">
        <v>3</v>
      </c>
      <c r="B20" s="17">
        <v>0.7</v>
      </c>
      <c r="C20" s="17">
        <v>0.5</v>
      </c>
      <c r="D20" s="17">
        <v>0.6</v>
      </c>
      <c r="E20" s="17">
        <v>0.6</v>
      </c>
      <c r="F20" s="17">
        <v>0.5</v>
      </c>
      <c r="G20" s="15">
        <f t="shared" si="0"/>
        <v>-8.067728477508151</v>
      </c>
      <c r="H20" s="72"/>
      <c r="I20" s="73"/>
      <c r="J20" s="73"/>
      <c r="K20" s="73"/>
      <c r="L20" s="73"/>
      <c r="M20" s="73"/>
    </row>
    <row r="21" spans="1:13" x14ac:dyDescent="0.2">
      <c r="A21" s="16" t="s">
        <v>21</v>
      </c>
      <c r="B21" s="17">
        <v>13.4</v>
      </c>
      <c r="C21" s="17">
        <v>12.9</v>
      </c>
      <c r="D21" s="17">
        <v>14.8</v>
      </c>
      <c r="E21" s="17">
        <v>13.9</v>
      </c>
      <c r="F21" s="17">
        <v>14.1</v>
      </c>
      <c r="G21" s="15">
        <f t="shared" si="0"/>
        <v>1.281139426568112</v>
      </c>
      <c r="H21" s="72"/>
      <c r="I21" s="73"/>
      <c r="J21" s="73"/>
      <c r="K21" s="73"/>
      <c r="L21" s="73"/>
      <c r="M21" s="73"/>
    </row>
    <row r="22" spans="1:13" x14ac:dyDescent="0.2">
      <c r="A22" s="16" t="s">
        <v>39</v>
      </c>
      <c r="B22" s="17" t="s">
        <v>38</v>
      </c>
      <c r="C22" s="17" t="s">
        <v>38</v>
      </c>
      <c r="D22" s="17" t="s">
        <v>38</v>
      </c>
      <c r="E22" s="17" t="s">
        <v>38</v>
      </c>
      <c r="F22" s="17" t="s">
        <v>38</v>
      </c>
      <c r="G22" s="25" t="s">
        <v>38</v>
      </c>
      <c r="H22" s="72"/>
      <c r="I22" s="73"/>
      <c r="J22" s="73"/>
      <c r="K22" s="73"/>
      <c r="L22" s="73"/>
      <c r="M22" s="73"/>
    </row>
    <row r="23" spans="1:13" x14ac:dyDescent="0.2">
      <c r="A23" s="16" t="s">
        <v>22</v>
      </c>
      <c r="B23" s="17">
        <v>35.4</v>
      </c>
      <c r="C23" s="17">
        <v>35</v>
      </c>
      <c r="D23" s="17">
        <v>36.299999999999997</v>
      </c>
      <c r="E23" s="17">
        <v>35.4</v>
      </c>
      <c r="F23" s="17">
        <v>33.1</v>
      </c>
      <c r="G23" s="15">
        <f t="shared" si="0"/>
        <v>-1.6654390777458117</v>
      </c>
      <c r="H23" s="72"/>
      <c r="I23" s="73"/>
      <c r="J23" s="73"/>
      <c r="K23" s="73"/>
      <c r="L23" s="73"/>
      <c r="M23" s="73"/>
    </row>
    <row r="24" spans="1:13" x14ac:dyDescent="0.2">
      <c r="A24" s="16" t="s">
        <v>9</v>
      </c>
      <c r="B24" s="17">
        <v>17.2</v>
      </c>
      <c r="C24" s="17">
        <v>17.100000000000001</v>
      </c>
      <c r="D24" s="17">
        <v>18</v>
      </c>
      <c r="E24" s="17">
        <v>17.600000000000001</v>
      </c>
      <c r="F24" s="17">
        <v>16.600000000000001</v>
      </c>
      <c r="G24" s="15">
        <f t="shared" si="0"/>
        <v>-0.88373907754303316</v>
      </c>
      <c r="H24" s="72"/>
      <c r="I24" s="73"/>
      <c r="J24" s="73"/>
      <c r="K24" s="73"/>
      <c r="L24" s="73"/>
      <c r="M24" s="73"/>
    </row>
    <row r="25" spans="1:13" x14ac:dyDescent="0.2">
      <c r="A25" s="16" t="s">
        <v>23</v>
      </c>
      <c r="B25" s="17">
        <v>119.4</v>
      </c>
      <c r="C25" s="17">
        <v>123.8</v>
      </c>
      <c r="D25" s="17">
        <v>134.69999999999999</v>
      </c>
      <c r="E25" s="17">
        <v>140</v>
      </c>
      <c r="F25" s="17">
        <v>134.80000000000001</v>
      </c>
      <c r="G25" s="15">
        <f t="shared" si="0"/>
        <v>3.0792835535933927</v>
      </c>
      <c r="H25" s="72"/>
      <c r="I25" s="73"/>
      <c r="J25" s="73"/>
      <c r="K25" s="73"/>
      <c r="L25" s="73"/>
      <c r="M25" s="73"/>
    </row>
    <row r="26" spans="1:13" x14ac:dyDescent="0.2">
      <c r="A26" s="16" t="s">
        <v>24</v>
      </c>
      <c r="B26" s="17">
        <v>10.4</v>
      </c>
      <c r="C26" s="17">
        <v>8.6999999999999993</v>
      </c>
      <c r="D26" s="17">
        <v>9.4</v>
      </c>
      <c r="E26" s="17">
        <v>9.1</v>
      </c>
      <c r="F26" s="17">
        <v>7.6</v>
      </c>
      <c r="G26" s="15">
        <f t="shared" si="0"/>
        <v>-7.5418789794476577</v>
      </c>
      <c r="H26" s="72"/>
      <c r="I26" s="73"/>
      <c r="J26" s="73"/>
      <c r="K26" s="73"/>
      <c r="L26" s="73"/>
      <c r="M26" s="73"/>
    </row>
    <row r="27" spans="1:13" x14ac:dyDescent="0.2">
      <c r="A27" s="16" t="s">
        <v>25</v>
      </c>
      <c r="B27" s="17">
        <v>16.7</v>
      </c>
      <c r="C27" s="17">
        <v>17.3</v>
      </c>
      <c r="D27" s="17">
        <v>20.5</v>
      </c>
      <c r="E27" s="17">
        <v>22</v>
      </c>
      <c r="F27" s="17">
        <v>22.3</v>
      </c>
      <c r="G27" s="15">
        <f t="shared" si="0"/>
        <v>7.4971865662970982</v>
      </c>
      <c r="H27" s="72"/>
      <c r="I27" s="73"/>
      <c r="J27" s="73"/>
      <c r="K27" s="73"/>
      <c r="L27" s="73"/>
      <c r="M27" s="73"/>
    </row>
    <row r="28" spans="1:13" x14ac:dyDescent="0.2">
      <c r="A28" s="18" t="s">
        <v>4</v>
      </c>
      <c r="B28" s="26">
        <v>2.2999999999999998</v>
      </c>
      <c r="C28" s="26">
        <v>2.2999999999999998</v>
      </c>
      <c r="D28" s="26">
        <v>2.5</v>
      </c>
      <c r="E28" s="26">
        <v>2.6</v>
      </c>
      <c r="F28" s="26">
        <v>3.1</v>
      </c>
      <c r="G28" s="27">
        <f>(POWER(F28/B28,1/4)-1)*100</f>
        <v>7.7478131436255371</v>
      </c>
      <c r="H28" s="72"/>
      <c r="I28" s="73"/>
      <c r="J28" s="73"/>
      <c r="K28" s="73"/>
      <c r="L28" s="73"/>
      <c r="M28" s="73"/>
    </row>
    <row r="29" spans="1:13" x14ac:dyDescent="0.2">
      <c r="A29" s="16" t="s">
        <v>26</v>
      </c>
      <c r="B29" s="28">
        <v>6.7</v>
      </c>
      <c r="C29" s="28">
        <v>6.5</v>
      </c>
      <c r="D29" s="28">
        <v>6.3</v>
      </c>
      <c r="E29" s="28">
        <v>6.2</v>
      </c>
      <c r="F29" s="28">
        <v>5.9</v>
      </c>
      <c r="G29" s="29">
        <f t="shared" si="0"/>
        <v>-3.1288841791886624</v>
      </c>
      <c r="H29" s="72"/>
      <c r="I29" s="73"/>
      <c r="J29" s="73"/>
      <c r="K29" s="73"/>
      <c r="L29" s="73"/>
      <c r="M29" s="73"/>
    </row>
    <row r="30" spans="1:13" x14ac:dyDescent="0.2">
      <c r="A30" s="16" t="s">
        <v>15</v>
      </c>
      <c r="B30" s="17">
        <v>26.7</v>
      </c>
      <c r="C30" s="17">
        <v>27.9</v>
      </c>
      <c r="D30" s="17">
        <v>27.7</v>
      </c>
      <c r="E30" s="17">
        <v>29</v>
      </c>
      <c r="F30" s="17">
        <v>26.5</v>
      </c>
      <c r="G30" s="30">
        <f t="shared" si="0"/>
        <v>-0.18779425586392673</v>
      </c>
      <c r="H30" s="72"/>
      <c r="I30" s="73"/>
      <c r="J30" s="73"/>
      <c r="K30" s="73"/>
      <c r="L30" s="73"/>
      <c r="M30" s="73"/>
    </row>
    <row r="31" spans="1:13" x14ac:dyDescent="0.2">
      <c r="A31" s="31" t="s">
        <v>17</v>
      </c>
      <c r="B31" s="32">
        <v>40.1</v>
      </c>
      <c r="C31" s="32">
        <v>40.700000000000003</v>
      </c>
      <c r="D31" s="32">
        <v>44.8</v>
      </c>
      <c r="E31" s="32">
        <v>45.8</v>
      </c>
      <c r="F31" s="32">
        <v>40.299999999999997</v>
      </c>
      <c r="G31" s="33">
        <f t="shared" si="0"/>
        <v>0.12445574797130821</v>
      </c>
      <c r="H31" s="72"/>
      <c r="I31" s="73"/>
      <c r="J31" s="73"/>
      <c r="K31" s="73"/>
      <c r="L31" s="73"/>
      <c r="M31" s="73"/>
    </row>
    <row r="32" spans="1:13" x14ac:dyDescent="0.2">
      <c r="A32" s="34" t="s">
        <v>27</v>
      </c>
      <c r="B32" s="35">
        <v>19.399999999999999</v>
      </c>
      <c r="C32" s="35">
        <v>19.2</v>
      </c>
      <c r="D32" s="35">
        <v>20.399999999999999</v>
      </c>
      <c r="E32" s="35">
        <v>22.3</v>
      </c>
      <c r="F32" s="35">
        <v>22.6</v>
      </c>
      <c r="G32" s="36">
        <f t="shared" si="0"/>
        <v>3.8907011516012613</v>
      </c>
      <c r="H32" s="72"/>
      <c r="I32" s="73"/>
      <c r="J32" s="73"/>
      <c r="K32" s="73"/>
      <c r="L32" s="73"/>
      <c r="M32" s="73"/>
    </row>
    <row r="33" spans="1:13" x14ac:dyDescent="0.2">
      <c r="A33" s="37" t="s">
        <v>28</v>
      </c>
      <c r="B33" s="38">
        <v>10.6</v>
      </c>
      <c r="C33" s="38">
        <v>10.6</v>
      </c>
      <c r="D33" s="38">
        <v>10.8</v>
      </c>
      <c r="E33" s="38">
        <v>10.9</v>
      </c>
      <c r="F33" s="38">
        <v>10.3</v>
      </c>
      <c r="G33" s="39">
        <f t="shared" si="0"/>
        <v>-0.71518295443677715</v>
      </c>
      <c r="H33" s="72"/>
      <c r="I33" s="73"/>
      <c r="J33" s="73"/>
      <c r="K33" s="73"/>
      <c r="L33" s="73"/>
      <c r="M33" s="73"/>
    </row>
    <row r="34" spans="1:13" ht="15.75" customHeight="1" x14ac:dyDescent="0.2">
      <c r="A34" s="3" t="s">
        <v>46</v>
      </c>
      <c r="B34" s="41"/>
      <c r="C34" s="41"/>
      <c r="D34" s="41"/>
      <c r="E34" s="41"/>
      <c r="F34" s="41"/>
      <c r="G34" s="42"/>
    </row>
    <row r="35" spans="1:13" ht="15.75" customHeight="1" x14ac:dyDescent="0.2">
      <c r="A35" s="3" t="s">
        <v>42</v>
      </c>
      <c r="B35" s="43"/>
      <c r="C35" s="43"/>
      <c r="D35" s="43"/>
      <c r="E35" s="43"/>
      <c r="F35" s="43"/>
      <c r="G35" s="43"/>
      <c r="H35" s="44"/>
    </row>
    <row r="36" spans="1:13" ht="15.75" customHeight="1" x14ac:dyDescent="0.2">
      <c r="A36" s="221" t="s">
        <v>91</v>
      </c>
    </row>
    <row r="37" spans="1:13" x14ac:dyDescent="0.2">
      <c r="B37" s="45"/>
      <c r="C37" s="45"/>
      <c r="D37" s="45"/>
      <c r="E37" s="45"/>
      <c r="F37" s="45"/>
      <c r="G37" s="45"/>
      <c r="H37" s="45"/>
    </row>
  </sheetData>
  <phoneticPr fontId="0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M37"/>
  <sheetViews>
    <sheetView showGridLines="0" zoomScaleNormal="100" zoomScalePageLayoutView="125" workbookViewId="0"/>
  </sheetViews>
  <sheetFormatPr defaultColWidth="8.85546875" defaultRowHeight="12.75" x14ac:dyDescent="0.2"/>
  <cols>
    <col min="1" max="1" width="13.7109375" style="2" customWidth="1"/>
    <col min="2" max="6" width="9.42578125" style="2" customWidth="1"/>
    <col min="7" max="7" width="11.85546875" style="2" customWidth="1"/>
    <col min="8" max="8" width="9.85546875" style="2" customWidth="1"/>
    <col min="9" max="9" width="8.42578125" style="2" customWidth="1"/>
    <col min="10" max="12" width="8.7109375" style="2" customWidth="1"/>
    <col min="13" max="13" width="8.42578125" style="49" customWidth="1"/>
    <col min="14" max="14" width="8.85546875" style="2"/>
    <col min="15" max="15" width="8.85546875" style="2" customWidth="1"/>
    <col min="16" max="16384" width="8.85546875" style="2"/>
  </cols>
  <sheetData>
    <row r="1" spans="1:13" ht="15.75" x14ac:dyDescent="0.25">
      <c r="A1" s="187" t="s">
        <v>76</v>
      </c>
    </row>
    <row r="2" spans="1:13" ht="14.25" x14ac:dyDescent="0.2">
      <c r="A2" s="220" t="s">
        <v>63</v>
      </c>
      <c r="G2" s="5"/>
      <c r="H2" s="5"/>
    </row>
    <row r="3" spans="1:13" ht="63.75" x14ac:dyDescent="0.2">
      <c r="A3" s="74"/>
      <c r="B3" s="75">
        <v>2019</v>
      </c>
      <c r="C3" s="75">
        <v>2020</v>
      </c>
      <c r="D3" s="75">
        <v>2021</v>
      </c>
      <c r="E3" s="75">
        <v>2022</v>
      </c>
      <c r="F3" s="75">
        <v>2023</v>
      </c>
      <c r="G3" s="76" t="s">
        <v>72</v>
      </c>
      <c r="H3" s="68"/>
      <c r="I3" s="68"/>
      <c r="J3" s="68"/>
      <c r="K3" s="68"/>
      <c r="M3" s="2"/>
    </row>
    <row r="4" spans="1:13" x14ac:dyDescent="0.2">
      <c r="A4" s="69" t="s">
        <v>48</v>
      </c>
      <c r="B4" s="77">
        <f>SUM(B5:B31)</f>
        <v>693.7</v>
      </c>
      <c r="C4" s="77">
        <f>SUM(C5:C31)</f>
        <v>690</v>
      </c>
      <c r="D4" s="77">
        <f>SUM(D5:D31)</f>
        <v>742.70000000000016</v>
      </c>
      <c r="E4" s="77">
        <f>SUM(E5:E31)</f>
        <v>741.50000000000011</v>
      </c>
      <c r="F4" s="77">
        <f>SUM(F5:F31)</f>
        <v>718.99999999999989</v>
      </c>
      <c r="G4" s="78">
        <f>(POWER(F4/B4,1/4)-1)*100</f>
        <v>0.89956617744508804</v>
      </c>
      <c r="H4" s="70"/>
      <c r="I4" s="12"/>
      <c r="J4" s="12"/>
      <c r="K4" s="12"/>
      <c r="L4" s="12"/>
      <c r="M4" s="79"/>
    </row>
    <row r="5" spans="1:13" x14ac:dyDescent="0.2">
      <c r="A5" s="13" t="s">
        <v>10</v>
      </c>
      <c r="B5" s="14">
        <v>13.1</v>
      </c>
      <c r="C5" s="14">
        <v>12.8</v>
      </c>
      <c r="D5" s="14">
        <v>12.9</v>
      </c>
      <c r="E5" s="14">
        <v>11.4</v>
      </c>
      <c r="F5" s="14">
        <v>10.7</v>
      </c>
      <c r="G5" s="15">
        <f t="shared" ref="G5:G33" si="0">(POWER(F5/B5,1/4)-1)*100</f>
        <v>-4.9333652822639129</v>
      </c>
      <c r="H5" s="80"/>
      <c r="I5" s="73"/>
      <c r="J5" s="73"/>
      <c r="K5" s="73"/>
      <c r="L5" s="73"/>
      <c r="M5" s="73"/>
    </row>
    <row r="6" spans="1:13" x14ac:dyDescent="0.2">
      <c r="A6" s="16" t="s">
        <v>7</v>
      </c>
      <c r="B6" s="17">
        <v>14.8</v>
      </c>
      <c r="C6" s="17">
        <v>25.2</v>
      </c>
      <c r="D6" s="17">
        <v>26.1</v>
      </c>
      <c r="E6" s="17">
        <v>26.3</v>
      </c>
      <c r="F6" s="17">
        <v>23.2</v>
      </c>
      <c r="G6" s="15">
        <f t="shared" si="0"/>
        <v>11.893940235894895</v>
      </c>
      <c r="H6" s="80"/>
      <c r="I6" s="73"/>
      <c r="J6" s="73"/>
      <c r="K6" s="73"/>
      <c r="L6" s="73"/>
      <c r="M6" s="73"/>
    </row>
    <row r="7" spans="1:13" x14ac:dyDescent="0.2">
      <c r="A7" s="16" t="s">
        <v>47</v>
      </c>
      <c r="B7" s="17">
        <v>14</v>
      </c>
      <c r="C7" s="17">
        <v>27.8</v>
      </c>
      <c r="D7" s="17">
        <v>34</v>
      </c>
      <c r="E7" s="17">
        <v>35</v>
      </c>
      <c r="F7" s="17">
        <v>36.200000000000003</v>
      </c>
      <c r="G7" s="15">
        <f>(POWER(F7/B7,1/4)-1)*100</f>
        <v>26.807556400601264</v>
      </c>
      <c r="H7" s="80"/>
      <c r="I7" s="73"/>
      <c r="J7" s="73"/>
      <c r="K7" s="73"/>
      <c r="L7" s="73"/>
      <c r="M7" s="73"/>
    </row>
    <row r="8" spans="1:13" x14ac:dyDescent="0.2">
      <c r="A8" s="16" t="s">
        <v>11</v>
      </c>
      <c r="B8" s="17">
        <v>2.8</v>
      </c>
      <c r="C8" s="17">
        <v>2.2999999999999998</v>
      </c>
      <c r="D8" s="17">
        <v>2.5</v>
      </c>
      <c r="E8" s="17">
        <v>2.4</v>
      </c>
      <c r="F8" s="17">
        <v>2.5</v>
      </c>
      <c r="G8" s="15">
        <f t="shared" si="0"/>
        <v>-2.7934579093017997</v>
      </c>
      <c r="H8" s="80"/>
      <c r="I8" s="73"/>
      <c r="J8" s="73"/>
      <c r="K8" s="73"/>
      <c r="L8" s="73"/>
      <c r="M8" s="73"/>
    </row>
    <row r="9" spans="1:13" x14ac:dyDescent="0.2">
      <c r="A9" s="16" t="s">
        <v>40</v>
      </c>
      <c r="B9" s="17">
        <v>37.799999999999997</v>
      </c>
      <c r="C9" s="17">
        <v>34.700000000000003</v>
      </c>
      <c r="D9" s="17">
        <v>35.299999999999997</v>
      </c>
      <c r="E9" s="17">
        <v>35.4</v>
      </c>
      <c r="F9" s="17">
        <v>32.799999999999997</v>
      </c>
      <c r="G9" s="15">
        <f t="shared" si="0"/>
        <v>-3.4848453346472685</v>
      </c>
      <c r="H9" s="80"/>
      <c r="I9" s="73"/>
      <c r="J9" s="73"/>
      <c r="K9" s="73"/>
      <c r="L9" s="73"/>
      <c r="M9" s="73"/>
    </row>
    <row r="10" spans="1:13" x14ac:dyDescent="0.2">
      <c r="A10" s="16" t="s">
        <v>6</v>
      </c>
      <c r="B10" s="17">
        <v>3.1</v>
      </c>
      <c r="C10" s="17">
        <v>3</v>
      </c>
      <c r="D10" s="17">
        <v>3.4</v>
      </c>
      <c r="E10" s="17">
        <v>2.7</v>
      </c>
      <c r="F10" s="17">
        <v>2.7</v>
      </c>
      <c r="G10" s="15">
        <f t="shared" si="0"/>
        <v>-3.394796969449787</v>
      </c>
      <c r="H10" s="80"/>
      <c r="I10" s="73"/>
      <c r="J10" s="73"/>
      <c r="K10" s="73"/>
      <c r="L10" s="73"/>
      <c r="M10" s="73"/>
    </row>
    <row r="11" spans="1:13" x14ac:dyDescent="0.2">
      <c r="A11" s="16" t="s">
        <v>12</v>
      </c>
      <c r="B11" s="17">
        <v>2.4</v>
      </c>
      <c r="C11" s="17">
        <v>2.4</v>
      </c>
      <c r="D11" s="17">
        <v>2.2999999999999998</v>
      </c>
      <c r="E11" s="17">
        <v>2.2000000000000002</v>
      </c>
      <c r="F11" s="17">
        <v>2.1</v>
      </c>
      <c r="G11" s="15">
        <f t="shared" si="0"/>
        <v>-3.2831789866165306</v>
      </c>
      <c r="H11" s="80"/>
      <c r="I11" s="73"/>
      <c r="J11" s="73"/>
      <c r="K11" s="73"/>
      <c r="L11" s="73"/>
      <c r="M11" s="73"/>
    </row>
    <row r="12" spans="1:13" x14ac:dyDescent="0.2">
      <c r="A12" s="16" t="s">
        <v>13</v>
      </c>
      <c r="B12" s="17">
        <v>4.5</v>
      </c>
      <c r="C12" s="17">
        <v>6.8</v>
      </c>
      <c r="D12" s="17">
        <v>4.5999999999999996</v>
      </c>
      <c r="E12" s="17">
        <v>5</v>
      </c>
      <c r="F12" s="17">
        <v>5.2</v>
      </c>
      <c r="G12" s="15">
        <f>(POWER(F12/B12,1/4)-1)*100</f>
        <v>3.6806490996820429</v>
      </c>
      <c r="H12" s="80"/>
      <c r="I12" s="73"/>
      <c r="J12" s="73"/>
      <c r="K12" s="73"/>
      <c r="L12" s="73"/>
      <c r="M12" s="73"/>
    </row>
    <row r="13" spans="1:13" x14ac:dyDescent="0.2">
      <c r="A13" s="16" t="s">
        <v>19</v>
      </c>
      <c r="B13" s="17">
        <v>83.6</v>
      </c>
      <c r="C13" s="17">
        <v>78.599999999999994</v>
      </c>
      <c r="D13" s="17">
        <v>87.7</v>
      </c>
      <c r="E13" s="17">
        <v>88.7</v>
      </c>
      <c r="F13" s="17">
        <v>85.2</v>
      </c>
      <c r="G13" s="15">
        <f t="shared" si="0"/>
        <v>0.4750727528666232</v>
      </c>
      <c r="H13" s="80"/>
      <c r="I13" s="73"/>
      <c r="J13" s="73"/>
      <c r="K13" s="73"/>
      <c r="L13" s="73"/>
      <c r="M13" s="73"/>
    </row>
    <row r="14" spans="1:13" x14ac:dyDescent="0.2">
      <c r="A14" s="18" t="s">
        <v>16</v>
      </c>
      <c r="B14" s="19">
        <v>11.6</v>
      </c>
      <c r="C14" s="19">
        <v>11.5</v>
      </c>
      <c r="D14" s="19">
        <v>12.3</v>
      </c>
      <c r="E14" s="19">
        <v>12.8</v>
      </c>
      <c r="F14" s="19">
        <v>11.9</v>
      </c>
      <c r="G14" s="15">
        <f t="shared" si="0"/>
        <v>0.64037423428486839</v>
      </c>
      <c r="H14" s="80"/>
      <c r="I14" s="73"/>
      <c r="J14" s="73"/>
      <c r="K14" s="73"/>
      <c r="L14" s="73"/>
      <c r="M14" s="73"/>
    </row>
    <row r="15" spans="1:13" x14ac:dyDescent="0.2">
      <c r="A15" s="20" t="s">
        <v>8</v>
      </c>
      <c r="B15" s="21">
        <v>8.1999999999999993</v>
      </c>
      <c r="C15" s="21">
        <v>7.8</v>
      </c>
      <c r="D15" s="21">
        <v>8.8000000000000007</v>
      </c>
      <c r="E15" s="21">
        <v>8.8000000000000007</v>
      </c>
      <c r="F15" s="21">
        <v>9.1999999999999993</v>
      </c>
      <c r="G15" s="15">
        <f t="shared" si="0"/>
        <v>2.9185108634282253</v>
      </c>
      <c r="H15" s="80"/>
      <c r="I15" s="73"/>
      <c r="J15" s="73"/>
      <c r="K15" s="73"/>
      <c r="L15" s="73"/>
      <c r="M15" s="73"/>
    </row>
    <row r="16" spans="1:13" x14ac:dyDescent="0.2">
      <c r="A16" s="22" t="s">
        <v>14</v>
      </c>
      <c r="B16" s="23">
        <v>15.5</v>
      </c>
      <c r="C16" s="23">
        <v>15.1</v>
      </c>
      <c r="D16" s="23">
        <v>16.399999999999999</v>
      </c>
      <c r="E16" s="23">
        <v>18.8</v>
      </c>
      <c r="F16" s="23">
        <v>16.399999999999999</v>
      </c>
      <c r="G16" s="15">
        <f t="shared" si="0"/>
        <v>1.4210348287783559</v>
      </c>
      <c r="H16" s="80"/>
      <c r="I16" s="73"/>
      <c r="J16" s="73"/>
      <c r="K16" s="73"/>
      <c r="L16" s="73"/>
      <c r="M16" s="73"/>
    </row>
    <row r="17" spans="1:13" x14ac:dyDescent="0.2">
      <c r="A17" s="16" t="s">
        <v>18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5" t="s">
        <v>38</v>
      </c>
      <c r="H17" s="80"/>
      <c r="I17" s="73"/>
      <c r="J17" s="73"/>
      <c r="K17" s="73"/>
      <c r="L17" s="73"/>
      <c r="M17" s="73"/>
    </row>
    <row r="18" spans="1:13" x14ac:dyDescent="0.2">
      <c r="A18" s="16" t="s">
        <v>5</v>
      </c>
      <c r="B18" s="17">
        <v>11.6</v>
      </c>
      <c r="C18" s="17">
        <v>10</v>
      </c>
      <c r="D18" s="17">
        <v>11</v>
      </c>
      <c r="E18" s="17">
        <v>10.6</v>
      </c>
      <c r="F18" s="17">
        <v>9.1</v>
      </c>
      <c r="G18" s="15">
        <f t="shared" si="0"/>
        <v>-5.8878162490460291</v>
      </c>
      <c r="H18" s="80"/>
      <c r="I18" s="73"/>
      <c r="J18" s="73"/>
      <c r="K18" s="73"/>
      <c r="L18" s="73"/>
      <c r="M18" s="73"/>
    </row>
    <row r="19" spans="1:13" x14ac:dyDescent="0.2">
      <c r="A19" s="16" t="s">
        <v>20</v>
      </c>
      <c r="B19" s="17">
        <v>49.6</v>
      </c>
      <c r="C19" s="17">
        <v>51.3</v>
      </c>
      <c r="D19" s="17">
        <v>53.9</v>
      </c>
      <c r="E19" s="17">
        <v>50.6</v>
      </c>
      <c r="F19" s="17">
        <v>58.9</v>
      </c>
      <c r="G19" s="15">
        <f t="shared" si="0"/>
        <v>4.3898814964921984</v>
      </c>
      <c r="H19" s="80"/>
      <c r="I19" s="73"/>
      <c r="J19" s="73"/>
      <c r="K19" s="73"/>
      <c r="L19" s="73"/>
      <c r="M19" s="73"/>
    </row>
    <row r="20" spans="1:13" x14ac:dyDescent="0.2">
      <c r="A20" s="16" t="s">
        <v>3</v>
      </c>
      <c r="B20" s="17">
        <v>6.7</v>
      </c>
      <c r="C20" s="17">
        <v>5.7</v>
      </c>
      <c r="D20" s="17">
        <v>6.3</v>
      </c>
      <c r="E20" s="17">
        <v>6.8</v>
      </c>
      <c r="F20" s="17">
        <v>6.5</v>
      </c>
      <c r="G20" s="15">
        <f t="shared" si="0"/>
        <v>-0.75477092741684793</v>
      </c>
      <c r="H20" s="80"/>
      <c r="I20" s="73"/>
      <c r="J20" s="73"/>
      <c r="K20" s="73"/>
      <c r="L20" s="73"/>
      <c r="M20" s="73"/>
    </row>
    <row r="21" spans="1:13" x14ac:dyDescent="0.2">
      <c r="A21" s="16" t="s">
        <v>21</v>
      </c>
      <c r="B21" s="17">
        <v>23.6</v>
      </c>
      <c r="C21" s="17">
        <v>19.399999999999999</v>
      </c>
      <c r="D21" s="17">
        <v>22.3</v>
      </c>
      <c r="E21" s="17">
        <v>23.5</v>
      </c>
      <c r="F21" s="17">
        <v>19.3</v>
      </c>
      <c r="G21" s="15">
        <f t="shared" si="0"/>
        <v>-4.9042021472935353</v>
      </c>
      <c r="H21" s="80"/>
      <c r="I21" s="73"/>
      <c r="J21" s="73"/>
      <c r="K21" s="73"/>
      <c r="L21" s="73"/>
      <c r="M21" s="73"/>
    </row>
    <row r="22" spans="1:13" x14ac:dyDescent="0.2">
      <c r="A22" s="16" t="s">
        <v>39</v>
      </c>
      <c r="B22" s="17" t="s">
        <v>38</v>
      </c>
      <c r="C22" s="17" t="s">
        <v>38</v>
      </c>
      <c r="D22" s="17" t="s">
        <v>38</v>
      </c>
      <c r="E22" s="17" t="s">
        <v>38</v>
      </c>
      <c r="F22" s="17" t="s">
        <v>38</v>
      </c>
      <c r="G22" s="25" t="s">
        <v>38</v>
      </c>
      <c r="H22" s="80"/>
      <c r="I22" s="73"/>
      <c r="J22" s="73"/>
      <c r="K22" s="73"/>
      <c r="L22" s="73"/>
      <c r="M22" s="73"/>
    </row>
    <row r="23" spans="1:13" x14ac:dyDescent="0.2">
      <c r="A23" s="16" t="s">
        <v>22</v>
      </c>
      <c r="B23" s="17">
        <v>33.5</v>
      </c>
      <c r="C23" s="17">
        <v>32.6</v>
      </c>
      <c r="D23" s="17">
        <v>33.299999999999997</v>
      </c>
      <c r="E23" s="17">
        <v>30</v>
      </c>
      <c r="F23" s="17">
        <v>29.4</v>
      </c>
      <c r="G23" s="15">
        <f t="shared" si="0"/>
        <v>-3.2110829089668891</v>
      </c>
      <c r="H23" s="80"/>
      <c r="I23" s="73"/>
      <c r="J23" s="73"/>
      <c r="K23" s="73"/>
      <c r="L23" s="73"/>
      <c r="M23" s="73"/>
    </row>
    <row r="24" spans="1:13" x14ac:dyDescent="0.2">
      <c r="A24" s="16" t="s">
        <v>9</v>
      </c>
      <c r="B24" s="17">
        <v>9.1999999999999993</v>
      </c>
      <c r="C24" s="17">
        <v>8.8000000000000007</v>
      </c>
      <c r="D24" s="17">
        <v>9.3000000000000007</v>
      </c>
      <c r="E24" s="17">
        <v>9.3000000000000007</v>
      </c>
      <c r="F24" s="17">
        <v>8.9</v>
      </c>
      <c r="G24" s="15">
        <f>(POWER(F24/B24,1/4)-1)*100</f>
        <v>-0.82538006182525381</v>
      </c>
      <c r="H24" s="80"/>
      <c r="I24" s="73"/>
      <c r="J24" s="73"/>
      <c r="K24" s="73"/>
      <c r="L24" s="73"/>
      <c r="M24" s="73"/>
    </row>
    <row r="25" spans="1:13" x14ac:dyDescent="0.2">
      <c r="A25" s="16" t="s">
        <v>23</v>
      </c>
      <c r="B25" s="17">
        <v>229.6</v>
      </c>
      <c r="C25" s="17">
        <v>231.1</v>
      </c>
      <c r="D25" s="17">
        <v>245.1</v>
      </c>
      <c r="E25" s="17">
        <v>245.1</v>
      </c>
      <c r="F25" s="17">
        <v>243.1</v>
      </c>
      <c r="G25" s="15">
        <f t="shared" si="0"/>
        <v>1.4386051607305106</v>
      </c>
      <c r="H25" s="80"/>
      <c r="I25" s="73"/>
      <c r="J25" s="73"/>
      <c r="K25" s="73"/>
      <c r="L25" s="73"/>
      <c r="M25" s="73"/>
    </row>
    <row r="26" spans="1:13" x14ac:dyDescent="0.2">
      <c r="A26" s="16" t="s">
        <v>24</v>
      </c>
      <c r="B26" s="17">
        <v>20.6</v>
      </c>
      <c r="C26" s="17">
        <v>15.5</v>
      </c>
      <c r="D26" s="17">
        <v>22.7</v>
      </c>
      <c r="E26" s="17">
        <v>23</v>
      </c>
      <c r="F26" s="17">
        <v>19.100000000000001</v>
      </c>
      <c r="G26" s="15">
        <f t="shared" si="0"/>
        <v>-1.8723187272016606</v>
      </c>
      <c r="H26" s="80"/>
      <c r="I26" s="73"/>
      <c r="J26" s="73"/>
      <c r="K26" s="73"/>
      <c r="L26" s="73"/>
      <c r="M26" s="73"/>
    </row>
    <row r="27" spans="1:13" x14ac:dyDescent="0.2">
      <c r="A27" s="16" t="s">
        <v>25</v>
      </c>
      <c r="B27" s="17">
        <v>44.4</v>
      </c>
      <c r="C27" s="17">
        <v>37.700000000000003</v>
      </c>
      <c r="D27" s="17">
        <v>41.4</v>
      </c>
      <c r="E27" s="17">
        <v>42.4</v>
      </c>
      <c r="F27" s="17">
        <v>42.9</v>
      </c>
      <c r="G27" s="15">
        <f t="shared" si="0"/>
        <v>-0.85551058936056412</v>
      </c>
      <c r="H27" s="80"/>
      <c r="I27" s="73"/>
      <c r="J27" s="73"/>
      <c r="K27" s="73"/>
      <c r="L27" s="73"/>
      <c r="M27" s="73"/>
    </row>
    <row r="28" spans="1:13" x14ac:dyDescent="0.2">
      <c r="A28" s="16" t="s">
        <v>4</v>
      </c>
      <c r="B28" s="28">
        <v>21.7</v>
      </c>
      <c r="C28" s="28">
        <v>20.399999999999999</v>
      </c>
      <c r="D28" s="28">
        <v>22.5</v>
      </c>
      <c r="E28" s="28">
        <v>21.7</v>
      </c>
      <c r="F28" s="28">
        <v>19.399999999999999</v>
      </c>
      <c r="G28" s="27">
        <f>(POWER(F28/B28,1/4)-1)*100</f>
        <v>-2.7621161215473644</v>
      </c>
      <c r="H28" s="80"/>
      <c r="I28" s="73"/>
      <c r="J28" s="73"/>
      <c r="K28" s="73"/>
      <c r="L28" s="73"/>
      <c r="M28" s="73"/>
    </row>
    <row r="29" spans="1:13" x14ac:dyDescent="0.2">
      <c r="A29" s="16" t="s">
        <v>26</v>
      </c>
      <c r="B29" s="28">
        <v>27.2</v>
      </c>
      <c r="C29" s="28">
        <v>25.2</v>
      </c>
      <c r="D29" s="28">
        <v>23.9</v>
      </c>
      <c r="E29" s="28">
        <v>25.3</v>
      </c>
      <c r="F29" s="28">
        <v>20.399999999999999</v>
      </c>
      <c r="G29" s="29">
        <f t="shared" si="0"/>
        <v>-6.9395140897900447</v>
      </c>
      <c r="H29" s="80"/>
      <c r="I29" s="73"/>
      <c r="J29" s="73"/>
      <c r="K29" s="73"/>
      <c r="L29" s="73"/>
      <c r="M29" s="73"/>
    </row>
    <row r="30" spans="1:13" x14ac:dyDescent="0.2">
      <c r="A30" s="18" t="s">
        <v>15</v>
      </c>
      <c r="B30" s="19">
        <v>2.1</v>
      </c>
      <c r="C30" s="19">
        <v>1.8</v>
      </c>
      <c r="D30" s="19">
        <v>2</v>
      </c>
      <c r="E30" s="19">
        <v>1.6</v>
      </c>
      <c r="F30" s="19">
        <v>1.8</v>
      </c>
      <c r="G30" s="30">
        <f>(POWER(F30/B30,1/4)-1)*100</f>
        <v>-3.7804541804238534</v>
      </c>
      <c r="H30" s="80"/>
      <c r="I30" s="73"/>
      <c r="J30" s="73"/>
      <c r="K30" s="73"/>
      <c r="L30" s="73"/>
      <c r="M30" s="73"/>
    </row>
    <row r="31" spans="1:13" x14ac:dyDescent="0.2">
      <c r="A31" s="31" t="s">
        <v>17</v>
      </c>
      <c r="B31" s="32">
        <v>2.5</v>
      </c>
      <c r="C31" s="32">
        <v>2.5</v>
      </c>
      <c r="D31" s="32">
        <v>2.7</v>
      </c>
      <c r="E31" s="32">
        <v>2.1</v>
      </c>
      <c r="F31" s="32">
        <v>2.1</v>
      </c>
      <c r="G31" s="33">
        <f t="shared" si="0"/>
        <v>-4.2652028261840442</v>
      </c>
      <c r="H31" s="80"/>
      <c r="I31" s="73"/>
      <c r="J31" s="73"/>
      <c r="K31" s="73"/>
      <c r="L31" s="73"/>
      <c r="M31" s="73"/>
    </row>
    <row r="32" spans="1:13" x14ac:dyDescent="0.2">
      <c r="A32" s="34" t="s">
        <v>27</v>
      </c>
      <c r="B32" s="35">
        <v>2.1</v>
      </c>
      <c r="C32" s="35">
        <v>2.2000000000000002</v>
      </c>
      <c r="D32" s="35">
        <v>2.1</v>
      </c>
      <c r="E32" s="35">
        <v>2.1</v>
      </c>
      <c r="F32" s="35">
        <v>1.8</v>
      </c>
      <c r="G32" s="36">
        <f t="shared" si="0"/>
        <v>-3.7804541804238534</v>
      </c>
      <c r="H32" s="80"/>
      <c r="I32" s="73"/>
      <c r="J32" s="73"/>
      <c r="K32" s="73"/>
      <c r="L32" s="73"/>
      <c r="M32" s="73"/>
    </row>
    <row r="33" spans="1:13" x14ac:dyDescent="0.2">
      <c r="A33" s="37" t="s">
        <v>28</v>
      </c>
      <c r="B33" s="38">
        <v>1.8</v>
      </c>
      <c r="C33" s="38">
        <v>1.8</v>
      </c>
      <c r="D33" s="38">
        <v>1.8</v>
      </c>
      <c r="E33" s="38">
        <v>2.1</v>
      </c>
      <c r="F33" s="38">
        <v>1.6</v>
      </c>
      <c r="G33" s="39">
        <f t="shared" si="0"/>
        <v>-2.9016456585353123</v>
      </c>
      <c r="H33" s="80"/>
      <c r="I33" s="73"/>
      <c r="J33" s="73"/>
      <c r="K33" s="73"/>
      <c r="L33" s="73"/>
      <c r="M33" s="73"/>
    </row>
    <row r="34" spans="1:13" ht="15.75" customHeight="1" x14ac:dyDescent="0.2">
      <c r="A34" s="3" t="s">
        <v>46</v>
      </c>
      <c r="B34" s="41"/>
      <c r="C34" s="41"/>
      <c r="D34" s="41"/>
      <c r="E34" s="41"/>
      <c r="F34" s="41"/>
      <c r="G34" s="42"/>
      <c r="M34" s="2"/>
    </row>
    <row r="35" spans="1:13" ht="15.75" customHeight="1" x14ac:dyDescent="0.2">
      <c r="A35" s="3" t="s">
        <v>42</v>
      </c>
      <c r="B35" s="43"/>
      <c r="C35" s="43"/>
      <c r="D35" s="43"/>
      <c r="E35" s="43"/>
      <c r="F35" s="43"/>
      <c r="G35" s="43"/>
      <c r="H35" s="44"/>
    </row>
    <row r="36" spans="1:13" ht="15.75" customHeight="1" x14ac:dyDescent="0.2">
      <c r="A36" s="221" t="s">
        <v>91</v>
      </c>
    </row>
    <row r="37" spans="1:13" x14ac:dyDescent="0.2">
      <c r="B37" s="45"/>
      <c r="C37" s="45"/>
      <c r="D37" s="45"/>
      <c r="E37" s="45"/>
      <c r="F37" s="45"/>
      <c r="G37" s="45"/>
      <c r="H37" s="45"/>
    </row>
  </sheetData>
  <phoneticPr fontId="0" type="noConversion"/>
  <pageMargins left="0.7" right="0.7" top="0.75" bottom="0.75" header="0.3" footer="0.3"/>
  <pageSetup paperSize="9" orientation="portrait" verticalDpi="0" r:id="rId1"/>
  <ignoredErrors>
    <ignoredError sqref="B4:E4 F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M114"/>
  <sheetViews>
    <sheetView showGridLines="0" zoomScaleNormal="100" zoomScalePageLayoutView="125" workbookViewId="0"/>
  </sheetViews>
  <sheetFormatPr defaultColWidth="8.85546875" defaultRowHeight="12.75" x14ac:dyDescent="0.2"/>
  <cols>
    <col min="1" max="1" width="8.140625" style="190" customWidth="1"/>
    <col min="2" max="2" width="7.7109375" style="190" customWidth="1"/>
    <col min="3" max="12" width="8.85546875" style="190"/>
    <col min="13" max="13" width="9.140625" style="190" customWidth="1"/>
    <col min="14" max="16384" width="8.85546875" style="190"/>
  </cols>
  <sheetData>
    <row r="1" spans="1:4" ht="15.75" x14ac:dyDescent="0.25">
      <c r="A1" s="186" t="s">
        <v>77</v>
      </c>
    </row>
    <row r="2" spans="1:4" ht="14.25" x14ac:dyDescent="0.2">
      <c r="A2" s="223" t="s">
        <v>64</v>
      </c>
    </row>
    <row r="3" spans="1:4" x14ac:dyDescent="0.2">
      <c r="A3" s="81"/>
    </row>
    <row r="4" spans="1:4" x14ac:dyDescent="0.2">
      <c r="A4" s="81"/>
    </row>
    <row r="7" spans="1:4" x14ac:dyDescent="0.2">
      <c r="B7" s="192"/>
      <c r="C7" s="192"/>
      <c r="D7" s="192"/>
    </row>
    <row r="8" spans="1:4" x14ac:dyDescent="0.2">
      <c r="B8" s="192"/>
      <c r="C8" s="192"/>
      <c r="D8" s="192"/>
    </row>
    <row r="9" spans="1:4" x14ac:dyDescent="0.2">
      <c r="B9" s="192"/>
      <c r="C9" s="192"/>
      <c r="D9" s="192"/>
    </row>
    <row r="10" spans="1:4" x14ac:dyDescent="0.2">
      <c r="B10" s="192"/>
      <c r="C10" s="192"/>
      <c r="D10" s="192"/>
    </row>
    <row r="11" spans="1:4" x14ac:dyDescent="0.2">
      <c r="B11" s="192"/>
      <c r="C11" s="192"/>
      <c r="D11" s="192"/>
    </row>
    <row r="12" spans="1:4" x14ac:dyDescent="0.2">
      <c r="B12" s="192"/>
      <c r="C12" s="192"/>
      <c r="D12" s="192"/>
    </row>
    <row r="13" spans="1:4" x14ac:dyDescent="0.2">
      <c r="B13" s="192"/>
      <c r="C13" s="192"/>
      <c r="D13" s="192"/>
    </row>
    <row r="14" spans="1:4" x14ac:dyDescent="0.2">
      <c r="B14" s="192"/>
      <c r="C14" s="192"/>
      <c r="D14" s="192"/>
    </row>
    <row r="15" spans="1:4" x14ac:dyDescent="0.2">
      <c r="B15" s="192"/>
      <c r="C15" s="192"/>
      <c r="D15" s="192"/>
    </row>
    <row r="16" spans="1:4" x14ac:dyDescent="0.2">
      <c r="B16" s="192"/>
      <c r="C16" s="192"/>
      <c r="D16" s="192"/>
    </row>
    <row r="17" spans="2:4" x14ac:dyDescent="0.2">
      <c r="B17" s="192"/>
      <c r="C17" s="192"/>
      <c r="D17" s="192"/>
    </row>
    <row r="18" spans="2:4" x14ac:dyDescent="0.2">
      <c r="B18" s="192"/>
      <c r="C18" s="192"/>
      <c r="D18" s="192"/>
    </row>
    <row r="19" spans="2:4" x14ac:dyDescent="0.2">
      <c r="B19" s="192"/>
      <c r="C19" s="192"/>
      <c r="D19" s="192"/>
    </row>
    <row r="20" spans="2:4" x14ac:dyDescent="0.2">
      <c r="B20" s="192"/>
      <c r="C20" s="192"/>
      <c r="D20" s="192"/>
    </row>
    <row r="21" spans="2:4" x14ac:dyDescent="0.2">
      <c r="B21" s="192"/>
      <c r="C21" s="192"/>
      <c r="D21" s="192"/>
    </row>
    <row r="22" spans="2:4" x14ac:dyDescent="0.2">
      <c r="B22" s="192"/>
      <c r="C22" s="192"/>
      <c r="D22" s="192"/>
    </row>
    <row r="23" spans="2:4" x14ac:dyDescent="0.2">
      <c r="B23" s="82"/>
      <c r="C23" s="192"/>
      <c r="D23" s="192"/>
    </row>
    <row r="24" spans="2:4" x14ac:dyDescent="0.2">
      <c r="B24" s="192"/>
      <c r="C24" s="192"/>
      <c r="D24" s="192"/>
    </row>
    <row r="25" spans="2:4" x14ac:dyDescent="0.2">
      <c r="B25" s="192"/>
      <c r="C25" s="192"/>
      <c r="D25" s="192"/>
    </row>
    <row r="26" spans="2:4" x14ac:dyDescent="0.2">
      <c r="B26" s="192"/>
      <c r="C26" s="192"/>
      <c r="D26" s="192"/>
    </row>
    <row r="27" spans="2:4" x14ac:dyDescent="0.2">
      <c r="B27" s="192"/>
      <c r="C27" s="192"/>
      <c r="D27" s="192"/>
    </row>
    <row r="28" spans="2:4" x14ac:dyDescent="0.2">
      <c r="B28" s="192"/>
      <c r="C28" s="192"/>
      <c r="D28" s="192"/>
    </row>
    <row r="29" spans="2:4" x14ac:dyDescent="0.2">
      <c r="B29" s="192"/>
      <c r="C29" s="192"/>
      <c r="D29" s="192"/>
    </row>
    <row r="30" spans="2:4" x14ac:dyDescent="0.2">
      <c r="B30" s="192"/>
      <c r="C30" s="192"/>
      <c r="D30" s="192"/>
    </row>
    <row r="31" spans="2:4" x14ac:dyDescent="0.2">
      <c r="B31" s="192"/>
      <c r="C31" s="192"/>
      <c r="D31" s="192"/>
    </row>
    <row r="32" spans="2:4" x14ac:dyDescent="0.2">
      <c r="B32" s="192"/>
      <c r="C32" s="192"/>
      <c r="D32" s="192"/>
    </row>
    <row r="33" spans="1:12" x14ac:dyDescent="0.2">
      <c r="B33" s="192"/>
      <c r="C33" s="192"/>
      <c r="D33" s="192"/>
    </row>
    <row r="34" spans="1:12" x14ac:dyDescent="0.2">
      <c r="B34" s="192"/>
      <c r="C34" s="192"/>
      <c r="D34" s="192"/>
    </row>
    <row r="35" spans="1:12" x14ac:dyDescent="0.2">
      <c r="B35" s="192"/>
      <c r="C35" s="192"/>
      <c r="D35" s="192"/>
    </row>
    <row r="36" spans="1:12" x14ac:dyDescent="0.2">
      <c r="B36" s="192"/>
      <c r="C36" s="192"/>
      <c r="D36" s="192"/>
    </row>
    <row r="37" spans="1:12" x14ac:dyDescent="0.2">
      <c r="B37" s="192"/>
      <c r="C37" s="192"/>
      <c r="D37" s="192"/>
    </row>
    <row r="38" spans="1:12" x14ac:dyDescent="0.2">
      <c r="B38" s="192"/>
      <c r="C38" s="192"/>
      <c r="D38" s="192"/>
    </row>
    <row r="39" spans="1:12" x14ac:dyDescent="0.2">
      <c r="B39" s="192"/>
      <c r="C39" s="192"/>
      <c r="D39" s="192"/>
    </row>
    <row r="40" spans="1:12" x14ac:dyDescent="0.2">
      <c r="B40" s="192"/>
      <c r="C40" s="192"/>
      <c r="D40" s="192"/>
    </row>
    <row r="41" spans="1:12" x14ac:dyDescent="0.2">
      <c r="B41" s="192"/>
      <c r="C41" s="192"/>
      <c r="D41" s="192"/>
    </row>
    <row r="42" spans="1:12" ht="15.75" customHeight="1" x14ac:dyDescent="0.2">
      <c r="A42" s="3" t="s">
        <v>93</v>
      </c>
      <c r="B42" s="192"/>
      <c r="C42" s="192"/>
      <c r="D42" s="192"/>
    </row>
    <row r="43" spans="1:12" ht="15.75" customHeight="1" x14ac:dyDescent="0.2">
      <c r="A43" s="3" t="s">
        <v>44</v>
      </c>
      <c r="B43" s="192"/>
      <c r="C43" s="192"/>
      <c r="D43" s="192"/>
    </row>
    <row r="44" spans="1:12" ht="15.75" customHeight="1" x14ac:dyDescent="0.2">
      <c r="A44" s="221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B45" s="2"/>
      <c r="C45" s="2"/>
      <c r="D45" s="2"/>
      <c r="E45" s="2"/>
      <c r="F45" s="2"/>
      <c r="G45" s="2"/>
      <c r="H45" s="84"/>
      <c r="I45" s="84"/>
      <c r="J45" s="84"/>
      <c r="K45" s="84"/>
      <c r="L45" s="84"/>
    </row>
    <row r="46" spans="1:12" x14ac:dyDescent="0.2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 x14ac:dyDescent="0.2">
      <c r="A47" s="85"/>
      <c r="B47" s="85">
        <v>2022</v>
      </c>
      <c r="C47" s="85">
        <v>2023</v>
      </c>
      <c r="D47" s="86"/>
      <c r="E47" s="86"/>
      <c r="F47" s="84"/>
      <c r="G47" s="84"/>
      <c r="H47" s="3"/>
      <c r="I47" s="3"/>
      <c r="J47" s="3"/>
      <c r="K47" s="3"/>
    </row>
    <row r="48" spans="1:12" x14ac:dyDescent="0.2">
      <c r="A48" s="87" t="s">
        <v>49</v>
      </c>
      <c r="B48" s="193">
        <v>38.700000000000003</v>
      </c>
      <c r="C48" s="193">
        <v>38.700000000000003</v>
      </c>
      <c r="D48" s="55"/>
      <c r="E48" s="55"/>
      <c r="G48" s="84"/>
      <c r="H48" s="3"/>
      <c r="I48" s="3"/>
      <c r="J48" s="3"/>
      <c r="K48" s="3"/>
    </row>
    <row r="49" spans="1:11" x14ac:dyDescent="0.2">
      <c r="A49" s="88"/>
      <c r="B49" s="194"/>
      <c r="C49" s="194"/>
      <c r="D49" s="55"/>
      <c r="E49" s="55"/>
      <c r="G49" s="84"/>
      <c r="H49" s="3"/>
      <c r="I49" s="3"/>
      <c r="J49" s="3"/>
      <c r="K49" s="3"/>
    </row>
    <row r="50" spans="1:11" x14ac:dyDescent="0.2">
      <c r="A50" s="89" t="s">
        <v>20</v>
      </c>
      <c r="B50" s="195">
        <v>94.1</v>
      </c>
      <c r="C50" s="195">
        <v>93.4</v>
      </c>
      <c r="D50" s="55"/>
      <c r="E50" s="55"/>
      <c r="G50" s="84"/>
    </row>
    <row r="51" spans="1:11" x14ac:dyDescent="0.2">
      <c r="A51" s="89" t="s">
        <v>3</v>
      </c>
      <c r="B51" s="195">
        <v>92</v>
      </c>
      <c r="C51" s="195">
        <v>92.9</v>
      </c>
      <c r="D51" s="55"/>
      <c r="E51" s="55"/>
      <c r="G51" s="84"/>
    </row>
    <row r="52" spans="1:11" x14ac:dyDescent="0.2">
      <c r="A52" s="89" t="s">
        <v>4</v>
      </c>
      <c r="B52" s="195">
        <v>89.4</v>
      </c>
      <c r="C52" s="195">
        <v>86.3</v>
      </c>
      <c r="D52" s="55"/>
      <c r="E52" s="55"/>
      <c r="G52" s="84"/>
    </row>
    <row r="53" spans="1:11" x14ac:dyDescent="0.2">
      <c r="A53" s="89" t="s">
        <v>26</v>
      </c>
      <c r="B53" s="195">
        <v>80.3</v>
      </c>
      <c r="C53" s="195">
        <v>77.5</v>
      </c>
      <c r="D53" s="55"/>
      <c r="E53" s="55"/>
      <c r="G53" s="84"/>
    </row>
    <row r="54" spans="1:11" x14ac:dyDescent="0.2">
      <c r="A54" s="89" t="s">
        <v>24</v>
      </c>
      <c r="B54" s="195">
        <v>71.7</v>
      </c>
      <c r="C54" s="195">
        <v>71.5</v>
      </c>
      <c r="D54" s="55"/>
      <c r="E54" s="55"/>
      <c r="G54" s="84"/>
      <c r="H54" s="192"/>
    </row>
    <row r="55" spans="1:11" x14ac:dyDescent="0.2">
      <c r="A55" s="89" t="s">
        <v>7</v>
      </c>
      <c r="B55" s="195">
        <v>74.900000000000006</v>
      </c>
      <c r="C55" s="195">
        <v>70.099999999999994</v>
      </c>
      <c r="D55" s="55"/>
      <c r="E55" s="55"/>
      <c r="G55" s="84"/>
    </row>
    <row r="56" spans="1:11" x14ac:dyDescent="0.2">
      <c r="A56" s="89" t="s">
        <v>5</v>
      </c>
      <c r="B56" s="195">
        <v>72.599999999999994</v>
      </c>
      <c r="C56" s="195">
        <v>69.3</v>
      </c>
      <c r="D56" s="55"/>
      <c r="E56" s="55"/>
      <c r="G56" s="84"/>
    </row>
    <row r="57" spans="1:11" x14ac:dyDescent="0.2">
      <c r="A57" s="89" t="s">
        <v>25</v>
      </c>
      <c r="B57" s="195">
        <v>65.8</v>
      </c>
      <c r="C57" s="195">
        <v>65.8</v>
      </c>
      <c r="D57" s="55"/>
      <c r="E57" s="55"/>
      <c r="G57" s="84"/>
    </row>
    <row r="58" spans="1:11" x14ac:dyDescent="0.2">
      <c r="A58" s="89" t="s">
        <v>23</v>
      </c>
      <c r="B58" s="195">
        <v>63.6</v>
      </c>
      <c r="C58" s="195">
        <v>64.3</v>
      </c>
      <c r="D58" s="55"/>
      <c r="E58" s="55"/>
      <c r="G58" s="84"/>
    </row>
    <row r="59" spans="1:11" x14ac:dyDescent="0.2">
      <c r="A59" s="89" t="s">
        <v>8</v>
      </c>
      <c r="B59" s="195">
        <v>64.5</v>
      </c>
      <c r="C59" s="195">
        <v>63.9</v>
      </c>
      <c r="D59" s="55"/>
      <c r="E59" s="55"/>
      <c r="G59" s="84"/>
    </row>
    <row r="60" spans="1:11" x14ac:dyDescent="0.2">
      <c r="A60" s="89" t="s">
        <v>6</v>
      </c>
      <c r="B60" s="195">
        <v>60.4</v>
      </c>
      <c r="C60" s="195">
        <v>63.4</v>
      </c>
      <c r="D60" s="55"/>
      <c r="E60" s="55"/>
      <c r="G60" s="84"/>
    </row>
    <row r="61" spans="1:11" x14ac:dyDescent="0.2">
      <c r="A61" s="89" t="s">
        <v>21</v>
      </c>
      <c r="B61" s="195">
        <v>62.8</v>
      </c>
      <c r="C61" s="195">
        <v>57.9</v>
      </c>
      <c r="D61" s="55"/>
      <c r="E61" s="55"/>
      <c r="G61" s="84"/>
    </row>
    <row r="62" spans="1:11" x14ac:dyDescent="0.2">
      <c r="A62" s="89" t="s">
        <v>47</v>
      </c>
      <c r="B62" s="195">
        <v>53.2</v>
      </c>
      <c r="C62" s="195">
        <v>55.8</v>
      </c>
      <c r="D62" s="55"/>
      <c r="E62" s="55"/>
      <c r="G62" s="84"/>
    </row>
    <row r="63" spans="1:11" x14ac:dyDescent="0.2">
      <c r="A63" s="89" t="s">
        <v>22</v>
      </c>
      <c r="B63" s="195">
        <v>45.9</v>
      </c>
      <c r="C63" s="195">
        <v>47.1</v>
      </c>
      <c r="D63" s="55"/>
      <c r="E63" s="55"/>
      <c r="G63" s="84"/>
    </row>
    <row r="64" spans="1:11" x14ac:dyDescent="0.2">
      <c r="A64" s="89" t="s">
        <v>9</v>
      </c>
      <c r="B64" s="195">
        <v>34.5</v>
      </c>
      <c r="C64" s="195">
        <v>34.799999999999997</v>
      </c>
      <c r="D64" s="55"/>
      <c r="E64" s="55"/>
      <c r="G64" s="84"/>
    </row>
    <row r="65" spans="1:13" x14ac:dyDescent="0.2">
      <c r="A65" s="89" t="s">
        <v>10</v>
      </c>
      <c r="B65" s="195">
        <v>34.1</v>
      </c>
      <c r="C65" s="195">
        <v>33.200000000000003</v>
      </c>
      <c r="D65" s="55"/>
      <c r="E65" s="55"/>
      <c r="G65" s="84"/>
    </row>
    <row r="66" spans="1:13" x14ac:dyDescent="0.2">
      <c r="A66" s="89" t="s">
        <v>19</v>
      </c>
      <c r="B66" s="195">
        <v>33.299999999999997</v>
      </c>
      <c r="C66" s="195">
        <v>32.299999999999997</v>
      </c>
      <c r="D66" s="55"/>
      <c r="E66" s="55"/>
      <c r="G66" s="84"/>
    </row>
    <row r="67" spans="1:13" x14ac:dyDescent="0.2">
      <c r="A67" s="89" t="s">
        <v>13</v>
      </c>
      <c r="B67" s="195">
        <v>23.6</v>
      </c>
      <c r="C67" s="195">
        <v>26</v>
      </c>
      <c r="D67" s="55"/>
      <c r="E67" s="55"/>
      <c r="G67" s="84"/>
    </row>
    <row r="68" spans="1:13" x14ac:dyDescent="0.2">
      <c r="A68" s="89" t="s">
        <v>12</v>
      </c>
      <c r="B68" s="195">
        <v>17.600000000000001</v>
      </c>
      <c r="C68" s="195">
        <v>17</v>
      </c>
      <c r="D68" s="55"/>
      <c r="E68" s="55"/>
      <c r="G68" s="84"/>
    </row>
    <row r="69" spans="1:13" x14ac:dyDescent="0.2">
      <c r="A69" s="89" t="s">
        <v>11</v>
      </c>
      <c r="B69" s="195">
        <v>15.9</v>
      </c>
      <c r="C69" s="195">
        <v>15.1</v>
      </c>
      <c r="D69" s="55"/>
      <c r="E69" s="55"/>
      <c r="G69" s="84"/>
    </row>
    <row r="70" spans="1:13" x14ac:dyDescent="0.2">
      <c r="A70" s="89" t="s">
        <v>40</v>
      </c>
      <c r="B70" s="195">
        <v>11.6</v>
      </c>
      <c r="C70" s="195">
        <v>11.5</v>
      </c>
      <c r="D70" s="55"/>
      <c r="E70" s="55"/>
      <c r="G70" s="84"/>
    </row>
    <row r="71" spans="1:13" x14ac:dyDescent="0.2">
      <c r="A71" s="89" t="s">
        <v>14</v>
      </c>
      <c r="B71" s="195">
        <v>12.5</v>
      </c>
      <c r="C71" s="195">
        <v>11.3</v>
      </c>
      <c r="D71" s="55"/>
      <c r="E71" s="55"/>
      <c r="G71" s="84"/>
    </row>
    <row r="72" spans="1:13" x14ac:dyDescent="0.2">
      <c r="A72" s="89" t="s">
        <v>16</v>
      </c>
      <c r="B72" s="195">
        <v>7.4</v>
      </c>
      <c r="C72" s="195">
        <v>7</v>
      </c>
      <c r="D72" s="55"/>
      <c r="E72" s="55"/>
      <c r="G72" s="84"/>
    </row>
    <row r="73" spans="1:13" x14ac:dyDescent="0.2">
      <c r="A73" s="89" t="s">
        <v>15</v>
      </c>
      <c r="B73" s="195">
        <v>5.0999999999999996</v>
      </c>
      <c r="C73" s="195">
        <v>6.2</v>
      </c>
      <c r="D73" s="55"/>
      <c r="E73" s="55"/>
      <c r="G73" s="84"/>
    </row>
    <row r="74" spans="1:13" x14ac:dyDescent="0.2">
      <c r="A74" s="90" t="s">
        <v>17</v>
      </c>
      <c r="B74" s="196">
        <v>4.4000000000000004</v>
      </c>
      <c r="C74" s="196">
        <v>5</v>
      </c>
      <c r="D74" s="55"/>
      <c r="E74" s="55"/>
      <c r="G74" s="84"/>
    </row>
    <row r="75" spans="1:13" x14ac:dyDescent="0.2">
      <c r="A75" s="91" t="s">
        <v>18</v>
      </c>
      <c r="B75" s="197">
        <v>2.7</v>
      </c>
      <c r="C75" s="197">
        <v>3.6</v>
      </c>
      <c r="D75" s="55"/>
      <c r="E75" s="55"/>
      <c r="G75" s="84"/>
    </row>
    <row r="76" spans="1:13" x14ac:dyDescent="0.2">
      <c r="A76" s="198"/>
      <c r="B76" s="199"/>
      <c r="C76" s="199"/>
      <c r="D76" s="55"/>
      <c r="E76" s="55"/>
      <c r="G76" s="84"/>
    </row>
    <row r="77" spans="1:13" x14ac:dyDescent="0.2">
      <c r="A77" s="89" t="s">
        <v>28</v>
      </c>
      <c r="B77" s="195">
        <v>16.3</v>
      </c>
      <c r="C77" s="195">
        <v>13.3</v>
      </c>
      <c r="D77" s="55"/>
      <c r="E77" s="55"/>
      <c r="G77" s="84"/>
    </row>
    <row r="78" spans="1:13" x14ac:dyDescent="0.2">
      <c r="A78" s="91" t="s">
        <v>27</v>
      </c>
      <c r="B78" s="197">
        <v>8.6</v>
      </c>
      <c r="C78" s="197">
        <v>7.4</v>
      </c>
      <c r="D78" s="55"/>
      <c r="E78" s="55"/>
      <c r="G78" s="84"/>
    </row>
    <row r="79" spans="1:13" x14ac:dyDescent="0.2">
      <c r="A79" s="56"/>
      <c r="B79" s="192"/>
      <c r="D79" s="84"/>
      <c r="E79" s="84"/>
      <c r="F79" s="84"/>
      <c r="G79" s="84"/>
      <c r="K79" s="82"/>
      <c r="L79" s="192"/>
      <c r="M79" s="192"/>
    </row>
    <row r="80" spans="1:13" x14ac:dyDescent="0.2">
      <c r="A80" s="56"/>
      <c r="B80" s="192"/>
      <c r="D80" s="84"/>
      <c r="E80" s="84"/>
      <c r="F80" s="84"/>
      <c r="G80" s="84"/>
      <c r="K80" s="82"/>
      <c r="L80" s="192"/>
      <c r="M80" s="192"/>
    </row>
    <row r="81" spans="1:13" x14ac:dyDescent="0.2">
      <c r="A81" s="56"/>
      <c r="B81" s="192"/>
      <c r="D81" s="84"/>
      <c r="E81" s="84"/>
      <c r="F81" s="84"/>
      <c r="G81" s="84"/>
      <c r="K81" s="82"/>
      <c r="L81" s="192"/>
      <c r="M81" s="192"/>
    </row>
    <row r="82" spans="1:13" x14ac:dyDescent="0.2">
      <c r="A82" s="56"/>
      <c r="B82" s="192"/>
      <c r="D82" s="84"/>
      <c r="K82" s="82"/>
      <c r="L82" s="192"/>
      <c r="M82" s="192"/>
    </row>
    <row r="83" spans="1:13" x14ac:dyDescent="0.2">
      <c r="A83" s="56"/>
      <c r="B83" s="192"/>
      <c r="D83" s="84"/>
      <c r="K83" s="82"/>
      <c r="L83" s="192"/>
      <c r="M83" s="192"/>
    </row>
    <row r="84" spans="1:13" x14ac:dyDescent="0.2">
      <c r="A84" s="56"/>
      <c r="B84" s="192"/>
      <c r="D84" s="84"/>
    </row>
    <row r="85" spans="1:13" x14ac:dyDescent="0.2">
      <c r="A85" s="56"/>
      <c r="B85" s="192"/>
      <c r="D85" s="84"/>
    </row>
    <row r="86" spans="1:13" x14ac:dyDescent="0.2">
      <c r="A86" s="56"/>
      <c r="B86" s="192"/>
      <c r="D86" s="84"/>
    </row>
    <row r="87" spans="1:13" x14ac:dyDescent="0.2">
      <c r="A87" s="56"/>
      <c r="B87" s="192"/>
      <c r="D87" s="84"/>
    </row>
    <row r="88" spans="1:13" x14ac:dyDescent="0.2">
      <c r="A88" s="56"/>
      <c r="B88" s="192"/>
      <c r="D88" s="84"/>
    </row>
    <row r="89" spans="1:13" x14ac:dyDescent="0.2">
      <c r="A89" s="56"/>
      <c r="B89" s="192"/>
      <c r="D89" s="84"/>
    </row>
    <row r="90" spans="1:13" x14ac:dyDescent="0.2">
      <c r="A90" s="56"/>
      <c r="B90" s="192"/>
      <c r="D90" s="84"/>
    </row>
    <row r="91" spans="1:13" x14ac:dyDescent="0.2">
      <c r="A91" s="56"/>
      <c r="B91" s="192"/>
      <c r="D91" s="84"/>
    </row>
    <row r="92" spans="1:13" x14ac:dyDescent="0.2">
      <c r="A92" s="56"/>
      <c r="B92" s="192"/>
      <c r="D92" s="84"/>
    </row>
    <row r="93" spans="1:13" x14ac:dyDescent="0.2">
      <c r="A93" s="56"/>
      <c r="B93" s="192"/>
      <c r="D93" s="84"/>
    </row>
    <row r="94" spans="1:13" x14ac:dyDescent="0.2">
      <c r="A94" s="56"/>
      <c r="B94" s="192"/>
      <c r="D94" s="84"/>
    </row>
    <row r="95" spans="1:13" x14ac:dyDescent="0.2">
      <c r="A95" s="56"/>
      <c r="B95" s="192"/>
      <c r="D95" s="84"/>
    </row>
    <row r="96" spans="1:13" x14ac:dyDescent="0.2">
      <c r="A96" s="56"/>
      <c r="B96" s="192"/>
      <c r="D96" s="84"/>
    </row>
    <row r="97" spans="1:4" x14ac:dyDescent="0.2">
      <c r="A97" s="56"/>
      <c r="B97" s="192"/>
      <c r="D97" s="84"/>
    </row>
    <row r="98" spans="1:4" x14ac:dyDescent="0.2">
      <c r="A98" s="56"/>
      <c r="B98" s="192"/>
      <c r="D98" s="84"/>
    </row>
    <row r="99" spans="1:4" x14ac:dyDescent="0.2">
      <c r="A99" s="56"/>
      <c r="B99" s="192"/>
      <c r="D99" s="84"/>
    </row>
    <row r="100" spans="1:4" x14ac:dyDescent="0.2">
      <c r="A100" s="56"/>
      <c r="B100" s="192"/>
      <c r="D100" s="84"/>
    </row>
    <row r="101" spans="1:4" x14ac:dyDescent="0.2">
      <c r="A101" s="56"/>
      <c r="B101" s="192"/>
      <c r="D101" s="84"/>
    </row>
    <row r="102" spans="1:4" x14ac:dyDescent="0.2">
      <c r="A102" s="56"/>
      <c r="B102" s="192"/>
      <c r="D102" s="84"/>
    </row>
    <row r="103" spans="1:4" x14ac:dyDescent="0.2">
      <c r="A103" s="56"/>
      <c r="B103" s="192"/>
      <c r="D103" s="84"/>
    </row>
    <row r="104" spans="1:4" x14ac:dyDescent="0.2">
      <c r="A104" s="56"/>
      <c r="B104" s="192"/>
      <c r="D104" s="84"/>
    </row>
    <row r="105" spans="1:4" x14ac:dyDescent="0.2">
      <c r="A105" s="56"/>
      <c r="B105" s="192"/>
      <c r="D105" s="84"/>
    </row>
    <row r="106" spans="1:4" x14ac:dyDescent="0.2">
      <c r="A106" s="56"/>
      <c r="B106" s="192"/>
      <c r="D106" s="84"/>
    </row>
    <row r="107" spans="1:4" x14ac:dyDescent="0.2">
      <c r="A107" s="56"/>
      <c r="B107" s="192"/>
      <c r="D107" s="84"/>
    </row>
    <row r="108" spans="1:4" x14ac:dyDescent="0.2">
      <c r="A108" s="56"/>
      <c r="B108" s="192"/>
      <c r="D108" s="84"/>
    </row>
    <row r="109" spans="1:4" x14ac:dyDescent="0.2">
      <c r="A109" s="56"/>
      <c r="B109" s="192"/>
      <c r="D109" s="84"/>
    </row>
    <row r="110" spans="1:4" x14ac:dyDescent="0.2">
      <c r="A110" s="56"/>
      <c r="B110" s="192"/>
      <c r="D110" s="84"/>
    </row>
    <row r="111" spans="1:4" x14ac:dyDescent="0.2">
      <c r="A111" s="56"/>
      <c r="B111" s="192"/>
      <c r="D111" s="84"/>
    </row>
    <row r="112" spans="1:4" x14ac:dyDescent="0.2">
      <c r="A112" s="56"/>
      <c r="B112" s="192"/>
      <c r="D112" s="84"/>
    </row>
    <row r="113" spans="1:4" x14ac:dyDescent="0.2">
      <c r="A113" s="56"/>
      <c r="B113" s="192"/>
      <c r="D113" s="84"/>
    </row>
    <row r="114" spans="1:4" x14ac:dyDescent="0.2">
      <c r="A114" s="56"/>
      <c r="B114" s="192"/>
      <c r="D114" s="84"/>
    </row>
  </sheetData>
  <sortState xmlns:xlrd2="http://schemas.microsoft.com/office/spreadsheetml/2017/richdata2" ref="A76:B77">
    <sortCondition descending="1" ref="B76:B77"/>
  </sortState>
  <phoneticPr fontId="0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E72"/>
  <sheetViews>
    <sheetView showGridLines="0" zoomScaleNormal="100" zoomScalePageLayoutView="125" workbookViewId="0"/>
  </sheetViews>
  <sheetFormatPr defaultColWidth="8.85546875" defaultRowHeight="12.75" customHeight="1" x14ac:dyDescent="0.2"/>
  <cols>
    <col min="1" max="16384" width="8.85546875" style="2"/>
  </cols>
  <sheetData>
    <row r="1" spans="1:1" ht="15.75" x14ac:dyDescent="0.25">
      <c r="A1" s="188" t="s">
        <v>78</v>
      </c>
    </row>
    <row r="2" spans="1:1" ht="12.75" customHeight="1" x14ac:dyDescent="0.2">
      <c r="A2" s="222" t="s">
        <v>65</v>
      </c>
    </row>
    <row r="3" spans="1:1" x14ac:dyDescent="0.2"/>
    <row r="4" spans="1:1" x14ac:dyDescent="0.2"/>
    <row r="5" spans="1:1" x14ac:dyDescent="0.2"/>
    <row r="6" spans="1:1" x14ac:dyDescent="0.2"/>
    <row r="7" spans="1:1" x14ac:dyDescent="0.2"/>
    <row r="8" spans="1:1" x14ac:dyDescent="0.2"/>
    <row r="9" spans="1:1" x14ac:dyDescent="0.2"/>
    <row r="10" spans="1:1" x14ac:dyDescent="0.2"/>
    <row r="40" spans="1:5" ht="15.75" customHeight="1" x14ac:dyDescent="0.2">
      <c r="A40" s="3" t="s">
        <v>43</v>
      </c>
    </row>
    <row r="41" spans="1:5" ht="15.75" customHeight="1" x14ac:dyDescent="0.2">
      <c r="A41" s="221" t="s">
        <v>91</v>
      </c>
    </row>
    <row r="44" spans="1:5" ht="12.75" customHeight="1" x14ac:dyDescent="0.2">
      <c r="B44" s="92"/>
      <c r="C44" s="92">
        <v>2023</v>
      </c>
      <c r="D44" s="92" t="s">
        <v>53</v>
      </c>
      <c r="E44" s="93"/>
    </row>
    <row r="45" spans="1:5" ht="12.75" customHeight="1" x14ac:dyDescent="0.2">
      <c r="B45" s="53" t="s">
        <v>23</v>
      </c>
      <c r="C45" s="94">
        <v>243065</v>
      </c>
      <c r="D45" s="95">
        <v>33.799999999999997</v>
      </c>
      <c r="E45" s="12"/>
    </row>
    <row r="46" spans="1:5" ht="12.75" customHeight="1" x14ac:dyDescent="0.2">
      <c r="B46" s="57" t="s">
        <v>19</v>
      </c>
      <c r="C46" s="96">
        <v>85169</v>
      </c>
      <c r="D46" s="97">
        <v>11.8</v>
      </c>
      <c r="E46" s="12"/>
    </row>
    <row r="47" spans="1:5" ht="12.75" customHeight="1" x14ac:dyDescent="0.2">
      <c r="B47" s="57" t="s">
        <v>20</v>
      </c>
      <c r="C47" s="96">
        <v>58923</v>
      </c>
      <c r="D47" s="97">
        <v>8.1999999999999993</v>
      </c>
      <c r="E47" s="12"/>
    </row>
    <row r="48" spans="1:5" ht="12.75" customHeight="1" x14ac:dyDescent="0.2">
      <c r="B48" s="57" t="s">
        <v>25</v>
      </c>
      <c r="C48" s="96">
        <v>42935</v>
      </c>
      <c r="D48" s="97">
        <v>6</v>
      </c>
      <c r="E48" s="12"/>
    </row>
    <row r="49" spans="2:5" ht="12.75" customHeight="1" x14ac:dyDescent="0.2">
      <c r="B49" s="57" t="s">
        <v>47</v>
      </c>
      <c r="C49" s="96">
        <v>36173</v>
      </c>
      <c r="D49" s="97">
        <v>5</v>
      </c>
      <c r="E49" s="12"/>
    </row>
    <row r="50" spans="2:5" ht="12.75" customHeight="1" x14ac:dyDescent="0.2">
      <c r="B50" s="57" t="s">
        <v>40</v>
      </c>
      <c r="C50" s="96">
        <v>32812</v>
      </c>
      <c r="D50" s="97">
        <v>4.5999999999999996</v>
      </c>
      <c r="E50" s="12"/>
    </row>
    <row r="51" spans="2:5" ht="12.75" customHeight="1" x14ac:dyDescent="0.2">
      <c r="B51" s="57" t="s">
        <v>22</v>
      </c>
      <c r="C51" s="96">
        <v>29445</v>
      </c>
      <c r="D51" s="97">
        <v>4.0999999999999996</v>
      </c>
      <c r="E51" s="12"/>
    </row>
    <row r="52" spans="2:5" ht="12.75" customHeight="1" x14ac:dyDescent="0.2">
      <c r="B52" s="57" t="s">
        <v>7</v>
      </c>
      <c r="C52" s="96">
        <v>23223</v>
      </c>
      <c r="D52" s="97">
        <v>3.2</v>
      </c>
      <c r="E52" s="12"/>
    </row>
    <row r="53" spans="2:5" ht="12.75" customHeight="1" x14ac:dyDescent="0.2">
      <c r="B53" s="98" t="s">
        <v>41</v>
      </c>
      <c r="C53" s="99">
        <f>SUM(C54:C71)</f>
        <v>167348</v>
      </c>
      <c r="D53" s="100">
        <f t="shared" ref="D53" si="0">C53/$C$72*100</f>
        <v>23.272094151938621</v>
      </c>
      <c r="E53" s="12"/>
    </row>
    <row r="54" spans="2:5" ht="12.75" customHeight="1" x14ac:dyDescent="0.2">
      <c r="B54" s="53" t="s">
        <v>26</v>
      </c>
      <c r="C54" s="94">
        <v>20440</v>
      </c>
      <c r="D54" s="95">
        <v>2.8</v>
      </c>
      <c r="E54" s="101"/>
    </row>
    <row r="55" spans="2:5" ht="12.75" customHeight="1" x14ac:dyDescent="0.2">
      <c r="B55" s="57" t="s">
        <v>4</v>
      </c>
      <c r="C55" s="96">
        <v>19431</v>
      </c>
      <c r="D55" s="97">
        <v>2.7</v>
      </c>
      <c r="E55" s="101"/>
    </row>
    <row r="56" spans="2:5" ht="12.75" customHeight="1" x14ac:dyDescent="0.2">
      <c r="B56" s="57" t="s">
        <v>21</v>
      </c>
      <c r="C56" s="102">
        <v>19303</v>
      </c>
      <c r="D56" s="97">
        <v>2.7</v>
      </c>
      <c r="E56" s="101"/>
    </row>
    <row r="57" spans="2:5" ht="12.75" customHeight="1" x14ac:dyDescent="0.2">
      <c r="B57" s="57" t="s">
        <v>24</v>
      </c>
      <c r="C57" s="102">
        <v>19137</v>
      </c>
      <c r="D57" s="97">
        <v>2.7</v>
      </c>
      <c r="E57" s="101"/>
    </row>
    <row r="58" spans="2:5" ht="12.75" customHeight="1" x14ac:dyDescent="0.2">
      <c r="B58" s="57" t="s">
        <v>14</v>
      </c>
      <c r="C58" s="102">
        <v>16368</v>
      </c>
      <c r="D58" s="97">
        <v>2.2999999999999998</v>
      </c>
      <c r="E58" s="101"/>
    </row>
    <row r="59" spans="2:5" ht="12.75" customHeight="1" x14ac:dyDescent="0.2">
      <c r="B59" s="57" t="s">
        <v>16</v>
      </c>
      <c r="C59" s="102">
        <v>11927</v>
      </c>
      <c r="D59" s="97">
        <v>1.7</v>
      </c>
      <c r="E59" s="101"/>
    </row>
    <row r="60" spans="2:5" ht="12.75" customHeight="1" x14ac:dyDescent="0.2">
      <c r="B60" s="57" t="s">
        <v>10</v>
      </c>
      <c r="C60" s="102">
        <v>10709</v>
      </c>
      <c r="D60" s="97">
        <v>1.5</v>
      </c>
      <c r="E60" s="101"/>
    </row>
    <row r="61" spans="2:5" ht="12.75" customHeight="1" x14ac:dyDescent="0.2">
      <c r="B61" s="57" t="s">
        <v>8</v>
      </c>
      <c r="C61" s="102">
        <v>9160</v>
      </c>
      <c r="D61" s="97">
        <v>1.3</v>
      </c>
      <c r="E61" s="101"/>
    </row>
    <row r="62" spans="2:5" ht="12.75" customHeight="1" x14ac:dyDescent="0.2">
      <c r="B62" s="57" t="s">
        <v>5</v>
      </c>
      <c r="C62" s="102">
        <v>9145</v>
      </c>
      <c r="D62" s="97">
        <v>1.3</v>
      </c>
      <c r="E62" s="101"/>
    </row>
    <row r="63" spans="2:5" ht="12.75" customHeight="1" x14ac:dyDescent="0.2">
      <c r="B63" s="57" t="s">
        <v>9</v>
      </c>
      <c r="C63" s="102">
        <v>8854</v>
      </c>
      <c r="D63" s="97">
        <v>1.2</v>
      </c>
      <c r="E63" s="101"/>
    </row>
    <row r="64" spans="2:5" ht="12.75" customHeight="1" x14ac:dyDescent="0.2">
      <c r="B64" s="57" t="s">
        <v>3</v>
      </c>
      <c r="C64" s="102">
        <v>6471</v>
      </c>
      <c r="D64" s="97">
        <v>0.9</v>
      </c>
      <c r="E64" s="101"/>
    </row>
    <row r="65" spans="2:5" ht="12.75" customHeight="1" x14ac:dyDescent="0.2">
      <c r="B65" s="57" t="s">
        <v>13</v>
      </c>
      <c r="C65" s="102">
        <v>5196</v>
      </c>
      <c r="D65" s="97">
        <v>0.7</v>
      </c>
      <c r="E65" s="101"/>
    </row>
    <row r="66" spans="2:5" ht="12.75" customHeight="1" x14ac:dyDescent="0.2">
      <c r="B66" s="57" t="s">
        <v>6</v>
      </c>
      <c r="C66" s="102">
        <v>2657</v>
      </c>
      <c r="D66" s="97">
        <v>0.4</v>
      </c>
      <c r="E66" s="101"/>
    </row>
    <row r="67" spans="2:5" ht="12.75" customHeight="1" x14ac:dyDescent="0.2">
      <c r="B67" s="57" t="s">
        <v>11</v>
      </c>
      <c r="C67" s="102">
        <v>2485</v>
      </c>
      <c r="D67" s="97">
        <v>0.3</v>
      </c>
      <c r="E67" s="101"/>
    </row>
    <row r="68" spans="2:5" ht="12.75" customHeight="1" x14ac:dyDescent="0.2">
      <c r="B68" s="57" t="s">
        <v>12</v>
      </c>
      <c r="C68" s="102">
        <v>2143</v>
      </c>
      <c r="D68" s="97">
        <v>0.3</v>
      </c>
      <c r="E68" s="101"/>
    </row>
    <row r="69" spans="2:5" ht="12.75" customHeight="1" x14ac:dyDescent="0.2">
      <c r="B69" s="57" t="s">
        <v>17</v>
      </c>
      <c r="C69" s="102">
        <v>2103</v>
      </c>
      <c r="D69" s="97">
        <v>0.3</v>
      </c>
      <c r="E69" s="101"/>
    </row>
    <row r="70" spans="2:5" ht="12.75" customHeight="1" x14ac:dyDescent="0.2">
      <c r="B70" s="98" t="s">
        <v>15</v>
      </c>
      <c r="C70" s="103">
        <v>1782</v>
      </c>
      <c r="D70" s="100">
        <v>0.2</v>
      </c>
    </row>
    <row r="71" spans="2:5" ht="12.75" customHeight="1" x14ac:dyDescent="0.2">
      <c r="B71" s="59" t="s">
        <v>18</v>
      </c>
      <c r="C71" s="104">
        <v>37</v>
      </c>
      <c r="D71" s="105">
        <v>0</v>
      </c>
    </row>
    <row r="72" spans="2:5" ht="12.75" customHeight="1" x14ac:dyDescent="0.2">
      <c r="B72" s="106" t="s">
        <v>0</v>
      </c>
      <c r="C72" s="107">
        <f>SUM(C45:C52)+SUM(C54:C71)</f>
        <v>719093</v>
      </c>
      <c r="D72" s="108"/>
    </row>
  </sheetData>
  <phoneticPr fontId="0" type="noConversion"/>
  <pageMargins left="0.7" right="0.7" top="0.75" bottom="0.75" header="0.3" footer="0.3"/>
  <pageSetup paperSize="9" orientation="portrait" verticalDpi="0" r:id="rId1"/>
  <ignoredErrors>
    <ignoredError sqref="C7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U116"/>
  <sheetViews>
    <sheetView showGridLines="0" zoomScaleNormal="100" zoomScalePageLayoutView="125" workbookViewId="0"/>
  </sheetViews>
  <sheetFormatPr defaultColWidth="8.85546875" defaultRowHeight="12.75" x14ac:dyDescent="0.2"/>
  <cols>
    <col min="1" max="1" width="15.42578125" style="190" customWidth="1"/>
    <col min="2" max="3" width="9.85546875" style="190" customWidth="1"/>
    <col min="4" max="4" width="6.42578125" style="190" customWidth="1"/>
    <col min="5" max="5" width="5.42578125" style="190" customWidth="1"/>
    <col min="6" max="6" width="6.28515625" style="190" customWidth="1"/>
    <col min="7" max="7" width="5.7109375" style="190" customWidth="1"/>
    <col min="8" max="14" width="8.85546875" style="190"/>
    <col min="15" max="15" width="9.7109375" style="190" customWidth="1"/>
    <col min="16" max="16384" width="8.85546875" style="190"/>
  </cols>
  <sheetData>
    <row r="1" spans="1:21" ht="15.75" x14ac:dyDescent="0.25">
      <c r="A1" s="186" t="s">
        <v>79</v>
      </c>
    </row>
    <row r="2" spans="1:21" ht="14.25" x14ac:dyDescent="0.2">
      <c r="A2" s="223" t="s">
        <v>66</v>
      </c>
      <c r="H2" s="109"/>
      <c r="U2" s="109"/>
    </row>
    <row r="3" spans="1:21" x14ac:dyDescent="0.2">
      <c r="A3" s="191"/>
    </row>
    <row r="4" spans="1:21" x14ac:dyDescent="0.2">
      <c r="A4" s="191"/>
    </row>
    <row r="5" spans="1:21" ht="12.75" customHeight="1" x14ac:dyDescent="0.2">
      <c r="A5" s="110"/>
      <c r="B5" s="111"/>
      <c r="C5" s="111"/>
      <c r="D5" s="111"/>
    </row>
    <row r="6" spans="1:21" x14ac:dyDescent="0.2">
      <c r="A6" s="112"/>
      <c r="B6" s="200"/>
      <c r="C6" s="200"/>
      <c r="D6" s="200"/>
    </row>
    <row r="7" spans="1:21" x14ac:dyDescent="0.2">
      <c r="A7" s="112"/>
      <c r="B7" s="200"/>
      <c r="C7" s="200"/>
      <c r="D7" s="200"/>
    </row>
    <row r="8" spans="1:21" x14ac:dyDescent="0.2">
      <c r="A8" s="112"/>
      <c r="B8" s="200"/>
      <c r="C8" s="200"/>
      <c r="D8" s="200"/>
    </row>
    <row r="9" spans="1:21" x14ac:dyDescent="0.2">
      <c r="A9" s="112"/>
      <c r="B9" s="200"/>
      <c r="C9" s="200"/>
      <c r="D9" s="200"/>
    </row>
    <row r="10" spans="1:21" x14ac:dyDescent="0.2">
      <c r="A10" s="112"/>
      <c r="B10" s="200"/>
      <c r="C10" s="200"/>
      <c r="D10" s="200"/>
    </row>
    <row r="11" spans="1:21" x14ac:dyDescent="0.2">
      <c r="A11" s="112"/>
      <c r="B11" s="200"/>
      <c r="C11" s="200"/>
      <c r="D11" s="200"/>
    </row>
    <row r="12" spans="1:21" x14ac:dyDescent="0.2">
      <c r="A12" s="112"/>
      <c r="B12" s="200"/>
      <c r="C12" s="200"/>
      <c r="D12" s="200"/>
    </row>
    <row r="13" spans="1:21" x14ac:dyDescent="0.2">
      <c r="A13" s="112"/>
      <c r="B13" s="200"/>
      <c r="C13" s="200"/>
      <c r="D13" s="200"/>
    </row>
    <row r="14" spans="1:21" x14ac:dyDescent="0.2">
      <c r="A14" s="112"/>
      <c r="B14" s="200"/>
      <c r="C14" s="200"/>
      <c r="D14" s="200"/>
    </row>
    <row r="15" spans="1:21" x14ac:dyDescent="0.2">
      <c r="A15" s="112"/>
      <c r="B15" s="200"/>
      <c r="C15" s="200"/>
      <c r="D15" s="200"/>
    </row>
    <row r="16" spans="1:21" x14ac:dyDescent="0.2">
      <c r="A16" s="112"/>
      <c r="B16" s="200"/>
      <c r="C16" s="200"/>
      <c r="D16" s="113"/>
    </row>
    <row r="17" spans="1:4" x14ac:dyDescent="0.2">
      <c r="A17" s="112"/>
      <c r="B17" s="200"/>
      <c r="C17" s="112"/>
      <c r="D17" s="200"/>
    </row>
    <row r="18" spans="1:4" x14ac:dyDescent="0.2">
      <c r="A18" s="112"/>
      <c r="B18" s="200"/>
      <c r="C18" s="200"/>
      <c r="D18" s="200"/>
    </row>
    <row r="19" spans="1:4" x14ac:dyDescent="0.2">
      <c r="A19" s="112"/>
      <c r="B19" s="200"/>
      <c r="C19" s="200"/>
      <c r="D19" s="200"/>
    </row>
    <row r="20" spans="1:4" x14ac:dyDescent="0.2">
      <c r="A20" s="112"/>
      <c r="B20" s="200"/>
      <c r="C20" s="200"/>
      <c r="D20" s="200"/>
    </row>
    <row r="21" spans="1:4" x14ac:dyDescent="0.2">
      <c r="A21" s="112"/>
      <c r="B21" s="200"/>
      <c r="C21" s="200"/>
      <c r="D21" s="200"/>
    </row>
    <row r="22" spans="1:4" x14ac:dyDescent="0.2">
      <c r="A22" s="112"/>
      <c r="B22" s="200"/>
      <c r="C22" s="200"/>
      <c r="D22" s="200"/>
    </row>
    <row r="23" spans="1:4" x14ac:dyDescent="0.2">
      <c r="A23" s="112"/>
      <c r="B23" s="200"/>
      <c r="C23" s="200"/>
      <c r="D23" s="200"/>
    </row>
    <row r="24" spans="1:4" x14ac:dyDescent="0.2">
      <c r="A24" s="112"/>
      <c r="B24" s="200"/>
      <c r="C24" s="200"/>
      <c r="D24" s="200"/>
    </row>
    <row r="25" spans="1:4" x14ac:dyDescent="0.2">
      <c r="A25" s="112"/>
      <c r="B25" s="200"/>
      <c r="C25" s="200"/>
      <c r="D25" s="200"/>
    </row>
    <row r="26" spans="1:4" x14ac:dyDescent="0.2">
      <c r="A26" s="112"/>
      <c r="B26" s="200"/>
      <c r="C26" s="200"/>
      <c r="D26" s="200"/>
    </row>
    <row r="27" spans="1:4" x14ac:dyDescent="0.2">
      <c r="A27" s="112"/>
      <c r="B27" s="200"/>
      <c r="C27" s="200"/>
      <c r="D27" s="200"/>
    </row>
    <row r="28" spans="1:4" x14ac:dyDescent="0.2">
      <c r="A28" s="112"/>
      <c r="B28" s="200"/>
      <c r="C28" s="200"/>
      <c r="D28" s="200"/>
    </row>
    <row r="29" spans="1:4" x14ac:dyDescent="0.2">
      <c r="A29" s="112"/>
      <c r="B29" s="200"/>
      <c r="C29" s="200"/>
      <c r="D29" s="113"/>
    </row>
    <row r="30" spans="1:4" x14ac:dyDescent="0.2">
      <c r="B30" s="200"/>
      <c r="C30" s="200"/>
      <c r="D30" s="113"/>
    </row>
    <row r="32" spans="1:4" x14ac:dyDescent="0.2">
      <c r="A32" s="114"/>
    </row>
    <row r="33" spans="1:14" x14ac:dyDescent="0.2">
      <c r="A33" s="114"/>
    </row>
    <row r="34" spans="1:14" x14ac:dyDescent="0.2">
      <c r="A34" s="114"/>
    </row>
    <row r="35" spans="1:14" x14ac:dyDescent="0.2">
      <c r="A35" s="114"/>
    </row>
    <row r="36" spans="1:14" x14ac:dyDescent="0.2">
      <c r="A36" s="114"/>
    </row>
    <row r="37" spans="1:14" x14ac:dyDescent="0.2">
      <c r="A37" s="114"/>
    </row>
    <row r="38" spans="1:14" x14ac:dyDescent="0.2">
      <c r="A38" s="114"/>
    </row>
    <row r="39" spans="1:14" x14ac:dyDescent="0.2">
      <c r="A39" s="114"/>
    </row>
    <row r="40" spans="1:14" x14ac:dyDescent="0.2">
      <c r="A40" s="114"/>
    </row>
    <row r="41" spans="1:14" x14ac:dyDescent="0.2">
      <c r="A41" s="114"/>
    </row>
    <row r="42" spans="1:14" x14ac:dyDescent="0.2">
      <c r="A42" s="114"/>
    </row>
    <row r="43" spans="1:14" ht="15.75" customHeight="1" x14ac:dyDescent="0.2">
      <c r="A43" s="3" t="s">
        <v>94</v>
      </c>
    </row>
    <row r="44" spans="1:14" ht="15.75" customHeight="1" x14ac:dyDescent="0.2">
      <c r="A44" s="221" t="s">
        <v>91</v>
      </c>
    </row>
    <row r="45" spans="1:14" ht="15" customHeight="1" x14ac:dyDescent="0.2"/>
    <row r="47" spans="1:14" x14ac:dyDescent="0.2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14" x14ac:dyDescent="0.2">
      <c r="A48" s="56"/>
      <c r="B48" s="200"/>
      <c r="C48" s="200"/>
      <c r="D48" s="60"/>
      <c r="N48" s="114"/>
    </row>
    <row r="49" spans="1:14" ht="38.25" x14ac:dyDescent="0.2">
      <c r="A49" s="85"/>
      <c r="B49" s="115" t="s">
        <v>54</v>
      </c>
      <c r="C49" s="115" t="s">
        <v>55</v>
      </c>
      <c r="D49" s="60"/>
      <c r="N49" s="114"/>
    </row>
    <row r="50" spans="1:14" x14ac:dyDescent="0.2">
      <c r="A50" s="116" t="s">
        <v>49</v>
      </c>
      <c r="B50" s="117">
        <v>28.3</v>
      </c>
      <c r="C50" s="117">
        <v>6.9</v>
      </c>
      <c r="D50" s="60"/>
      <c r="N50" s="114"/>
    </row>
    <row r="51" spans="1:14" x14ac:dyDescent="0.2">
      <c r="A51" s="118"/>
      <c r="B51" s="119"/>
      <c r="C51" s="119"/>
      <c r="D51" s="60"/>
      <c r="N51" s="114"/>
    </row>
    <row r="52" spans="1:14" x14ac:dyDescent="0.2">
      <c r="A52" s="120" t="s">
        <v>10</v>
      </c>
      <c r="B52" s="121">
        <v>9</v>
      </c>
      <c r="C52" s="121">
        <v>10.7</v>
      </c>
      <c r="D52" s="60"/>
      <c r="N52" s="114"/>
    </row>
    <row r="53" spans="1:14" x14ac:dyDescent="0.2">
      <c r="A53" s="120" t="s">
        <v>7</v>
      </c>
      <c r="B53" s="121">
        <v>43</v>
      </c>
      <c r="C53" s="121">
        <v>3.5</v>
      </c>
      <c r="D53" s="60"/>
      <c r="N53" s="114"/>
    </row>
    <row r="54" spans="1:14" x14ac:dyDescent="0.2">
      <c r="A54" s="120" t="s">
        <v>47</v>
      </c>
      <c r="B54" s="121">
        <v>20.2</v>
      </c>
      <c r="C54" s="121">
        <v>3.6</v>
      </c>
      <c r="D54" s="200"/>
      <c r="N54" s="114"/>
    </row>
    <row r="55" spans="1:14" x14ac:dyDescent="0.2">
      <c r="A55" s="120" t="s">
        <v>11</v>
      </c>
      <c r="B55" s="121">
        <v>4.2</v>
      </c>
      <c r="C55" s="121">
        <v>4.0999999999999996</v>
      </c>
      <c r="D55" s="56"/>
      <c r="N55" s="114"/>
    </row>
    <row r="56" spans="1:14" x14ac:dyDescent="0.2">
      <c r="A56" s="120" t="s">
        <v>40</v>
      </c>
      <c r="B56" s="121">
        <v>9.1</v>
      </c>
      <c r="C56" s="121">
        <v>4.4000000000000004</v>
      </c>
      <c r="D56" s="56"/>
      <c r="N56" s="114"/>
    </row>
    <row r="57" spans="1:14" x14ac:dyDescent="0.2">
      <c r="A57" s="120" t="s">
        <v>6</v>
      </c>
      <c r="B57" s="121">
        <v>27</v>
      </c>
      <c r="C57" s="121">
        <v>6.8</v>
      </c>
      <c r="D57" s="56"/>
      <c r="N57" s="114"/>
    </row>
    <row r="58" spans="1:14" x14ac:dyDescent="0.2">
      <c r="A58" s="120" t="s">
        <v>12</v>
      </c>
      <c r="B58" s="121">
        <v>22.2</v>
      </c>
      <c r="C58" s="121">
        <v>16.3</v>
      </c>
      <c r="D58" s="56"/>
      <c r="N58" s="114"/>
    </row>
    <row r="59" spans="1:14" x14ac:dyDescent="0.2">
      <c r="A59" s="120" t="s">
        <v>13</v>
      </c>
      <c r="B59" s="121">
        <v>1.3</v>
      </c>
      <c r="C59" s="121">
        <v>0</v>
      </c>
      <c r="D59" s="56"/>
      <c r="N59" s="114"/>
    </row>
    <row r="60" spans="1:14" x14ac:dyDescent="0.2">
      <c r="A60" s="120" t="s">
        <v>19</v>
      </c>
      <c r="B60" s="121">
        <v>5.4</v>
      </c>
      <c r="C60" s="121">
        <v>3</v>
      </c>
      <c r="D60" s="56"/>
      <c r="N60" s="114"/>
    </row>
    <row r="61" spans="1:14" x14ac:dyDescent="0.2">
      <c r="A61" s="120" t="s">
        <v>16</v>
      </c>
      <c r="B61" s="121">
        <v>2.6</v>
      </c>
      <c r="C61" s="121">
        <v>4</v>
      </c>
      <c r="D61" s="56"/>
      <c r="N61" s="114"/>
    </row>
    <row r="62" spans="1:14" x14ac:dyDescent="0.2">
      <c r="A62" s="120" t="s">
        <v>8</v>
      </c>
      <c r="B62" s="121">
        <v>32.1</v>
      </c>
      <c r="C62" s="121">
        <v>3</v>
      </c>
      <c r="D62" s="56"/>
      <c r="N62" s="114"/>
    </row>
    <row r="63" spans="1:14" x14ac:dyDescent="0.2">
      <c r="A63" s="120" t="s">
        <v>14</v>
      </c>
      <c r="B63" s="121">
        <v>3.9</v>
      </c>
      <c r="C63" s="121">
        <v>4.9000000000000004</v>
      </c>
      <c r="D63" s="56"/>
      <c r="N63" s="114"/>
    </row>
    <row r="64" spans="1:14" x14ac:dyDescent="0.2">
      <c r="A64" s="120" t="s">
        <v>5</v>
      </c>
      <c r="B64" s="121">
        <v>36</v>
      </c>
      <c r="C64" s="121">
        <v>7.1</v>
      </c>
      <c r="D64" s="56"/>
      <c r="N64" s="114"/>
    </row>
    <row r="65" spans="1:14" x14ac:dyDescent="0.2">
      <c r="A65" s="120" t="s">
        <v>20</v>
      </c>
      <c r="B65" s="121">
        <v>70</v>
      </c>
      <c r="C65" s="121">
        <v>11.6</v>
      </c>
      <c r="D65" s="56"/>
      <c r="N65" s="114"/>
    </row>
    <row r="66" spans="1:14" x14ac:dyDescent="0.2">
      <c r="A66" s="120" t="s">
        <v>3</v>
      </c>
      <c r="B66" s="121">
        <v>49.4</v>
      </c>
      <c r="C66" s="121">
        <v>22.2</v>
      </c>
      <c r="D66" s="56"/>
      <c r="N66" s="114"/>
    </row>
    <row r="67" spans="1:14" x14ac:dyDescent="0.2">
      <c r="A67" s="120" t="s">
        <v>21</v>
      </c>
      <c r="B67" s="121">
        <v>21.3</v>
      </c>
      <c r="C67" s="121">
        <v>4</v>
      </c>
      <c r="D67" s="56"/>
      <c r="N67" s="114"/>
    </row>
    <row r="68" spans="1:14" x14ac:dyDescent="0.2">
      <c r="A68" s="120" t="s">
        <v>22</v>
      </c>
      <c r="B68" s="121">
        <v>10.5</v>
      </c>
      <c r="C68" s="121">
        <v>6</v>
      </c>
      <c r="D68" s="56"/>
      <c r="N68" s="114"/>
    </row>
    <row r="69" spans="1:14" x14ac:dyDescent="0.2">
      <c r="A69" s="120" t="s">
        <v>9</v>
      </c>
      <c r="B69" s="121">
        <v>15.7</v>
      </c>
      <c r="C69" s="121">
        <v>6.5</v>
      </c>
      <c r="D69" s="56"/>
      <c r="N69" s="114"/>
    </row>
    <row r="70" spans="1:14" x14ac:dyDescent="0.2">
      <c r="A70" s="120" t="s">
        <v>23</v>
      </c>
      <c r="B70" s="121">
        <v>32.1</v>
      </c>
      <c r="C70" s="121">
        <v>8.9</v>
      </c>
      <c r="D70" s="56"/>
      <c r="N70" s="114"/>
    </row>
    <row r="71" spans="1:14" x14ac:dyDescent="0.2">
      <c r="A71" s="120" t="s">
        <v>24</v>
      </c>
      <c r="B71" s="121">
        <v>29.3</v>
      </c>
      <c r="C71" s="121">
        <v>5</v>
      </c>
      <c r="D71" s="56"/>
      <c r="N71" s="114"/>
    </row>
    <row r="72" spans="1:14" x14ac:dyDescent="0.2">
      <c r="A72" s="120" t="s">
        <v>25</v>
      </c>
      <c r="B72" s="122">
        <v>39.1</v>
      </c>
      <c r="C72" s="122">
        <v>6.7</v>
      </c>
      <c r="D72" s="56"/>
      <c r="N72" s="114"/>
    </row>
    <row r="73" spans="1:14" x14ac:dyDescent="0.2">
      <c r="A73" s="120" t="s">
        <v>4</v>
      </c>
      <c r="B73" s="121">
        <v>43</v>
      </c>
      <c r="C73" s="121">
        <v>6.9</v>
      </c>
      <c r="D73" s="56"/>
      <c r="N73" s="114"/>
    </row>
    <row r="74" spans="1:14" x14ac:dyDescent="0.2">
      <c r="A74" s="120" t="s">
        <v>26</v>
      </c>
      <c r="B74" s="121">
        <v>33.4</v>
      </c>
      <c r="C74" s="121">
        <v>4.5999999999999996</v>
      </c>
      <c r="D74" s="56"/>
      <c r="N74" s="114"/>
    </row>
    <row r="75" spans="1:14" x14ac:dyDescent="0.2">
      <c r="A75" s="123" t="s">
        <v>15</v>
      </c>
      <c r="B75" s="124">
        <v>9.6</v>
      </c>
      <c r="C75" s="124">
        <v>14.2</v>
      </c>
      <c r="D75" s="56"/>
      <c r="N75" s="114"/>
    </row>
    <row r="76" spans="1:14" x14ac:dyDescent="0.2">
      <c r="A76" s="125" t="s">
        <v>17</v>
      </c>
      <c r="B76" s="126">
        <v>6.3</v>
      </c>
      <c r="C76" s="126">
        <v>4.9000000000000004</v>
      </c>
      <c r="D76" s="56"/>
      <c r="N76" s="114"/>
    </row>
    <row r="77" spans="1:14" x14ac:dyDescent="0.2">
      <c r="A77" s="127"/>
      <c r="B77" s="199"/>
      <c r="C77" s="199"/>
      <c r="N77" s="114"/>
    </row>
    <row r="78" spans="1:14" x14ac:dyDescent="0.2">
      <c r="A78" s="120" t="s">
        <v>27</v>
      </c>
      <c r="B78" s="121">
        <v>2.1</v>
      </c>
      <c r="C78" s="121">
        <v>2.5</v>
      </c>
      <c r="N78" s="114"/>
    </row>
    <row r="79" spans="1:14" x14ac:dyDescent="0.2">
      <c r="A79" s="125" t="s">
        <v>28</v>
      </c>
      <c r="B79" s="126">
        <v>7.5</v>
      </c>
      <c r="C79" s="126">
        <v>13.7</v>
      </c>
      <c r="N79" s="114"/>
    </row>
    <row r="80" spans="1:14" x14ac:dyDescent="0.2">
      <c r="N80" s="114"/>
    </row>
    <row r="81" spans="1:14" x14ac:dyDescent="0.2">
      <c r="A81" s="56"/>
      <c r="B81" s="128"/>
      <c r="C81" s="128"/>
      <c r="N81" s="114"/>
    </row>
    <row r="82" spans="1:14" x14ac:dyDescent="0.2">
      <c r="A82" s="56"/>
      <c r="B82" s="128"/>
      <c r="C82" s="128"/>
      <c r="N82" s="114"/>
    </row>
    <row r="83" spans="1:14" x14ac:dyDescent="0.2">
      <c r="A83" s="56"/>
      <c r="B83" s="128"/>
      <c r="C83" s="128"/>
      <c r="N83" s="114"/>
    </row>
    <row r="84" spans="1:14" x14ac:dyDescent="0.2">
      <c r="N84" s="114"/>
    </row>
    <row r="85" spans="1:14" x14ac:dyDescent="0.2">
      <c r="B85" s="111"/>
      <c r="C85" s="111"/>
      <c r="N85" s="114"/>
    </row>
    <row r="86" spans="1:14" x14ac:dyDescent="0.2">
      <c r="A86" s="56"/>
      <c r="B86" s="128"/>
      <c r="C86" s="128"/>
      <c r="N86" s="114"/>
    </row>
    <row r="87" spans="1:14" x14ac:dyDescent="0.2">
      <c r="A87" s="56"/>
      <c r="B87" s="128"/>
      <c r="C87" s="128"/>
      <c r="N87" s="114"/>
    </row>
    <row r="88" spans="1:14" x14ac:dyDescent="0.2">
      <c r="A88" s="56"/>
      <c r="B88" s="128"/>
      <c r="C88" s="128"/>
      <c r="N88" s="114"/>
    </row>
    <row r="89" spans="1:14" x14ac:dyDescent="0.2">
      <c r="A89" s="56"/>
      <c r="B89" s="128"/>
      <c r="C89" s="128"/>
      <c r="N89" s="114"/>
    </row>
    <row r="90" spans="1:14" x14ac:dyDescent="0.2">
      <c r="A90" s="56"/>
      <c r="B90" s="128"/>
      <c r="C90" s="128"/>
      <c r="N90" s="114"/>
    </row>
    <row r="91" spans="1:14" x14ac:dyDescent="0.2">
      <c r="A91" s="56"/>
      <c r="B91" s="128"/>
      <c r="C91" s="128"/>
      <c r="N91" s="114"/>
    </row>
    <row r="92" spans="1:14" x14ac:dyDescent="0.2">
      <c r="A92" s="56"/>
      <c r="B92" s="129"/>
      <c r="C92" s="129"/>
      <c r="N92" s="114"/>
    </row>
    <row r="93" spans="1:14" x14ac:dyDescent="0.2">
      <c r="A93" s="56"/>
      <c r="B93" s="128"/>
      <c r="C93" s="128"/>
      <c r="N93" s="114"/>
    </row>
    <row r="94" spans="1:14" x14ac:dyDescent="0.2">
      <c r="A94" s="56"/>
      <c r="B94" s="128"/>
      <c r="C94" s="128"/>
      <c r="N94" s="114"/>
    </row>
    <row r="95" spans="1:14" x14ac:dyDescent="0.2">
      <c r="A95" s="56"/>
      <c r="B95" s="128"/>
      <c r="C95" s="128"/>
      <c r="N95" s="114"/>
    </row>
    <row r="96" spans="1:14" x14ac:dyDescent="0.2">
      <c r="A96" s="56"/>
      <c r="B96" s="128"/>
      <c r="C96" s="128"/>
    </row>
    <row r="97" spans="1:3" x14ac:dyDescent="0.2">
      <c r="A97" s="56"/>
      <c r="B97" s="128"/>
      <c r="C97" s="128"/>
    </row>
    <row r="98" spans="1:3" x14ac:dyDescent="0.2">
      <c r="A98" s="56"/>
      <c r="B98" s="128"/>
      <c r="C98" s="128"/>
    </row>
    <row r="99" spans="1:3" x14ac:dyDescent="0.2">
      <c r="A99" s="56"/>
      <c r="B99" s="128"/>
      <c r="C99" s="128"/>
    </row>
    <row r="100" spans="1:3" x14ac:dyDescent="0.2">
      <c r="A100" s="56"/>
      <c r="B100" s="128"/>
      <c r="C100" s="128"/>
    </row>
    <row r="101" spans="1:3" x14ac:dyDescent="0.2">
      <c r="A101" s="56"/>
      <c r="B101" s="128"/>
      <c r="C101" s="128"/>
    </row>
    <row r="102" spans="1:3" x14ac:dyDescent="0.2">
      <c r="A102" s="56"/>
      <c r="B102" s="128"/>
      <c r="C102" s="128"/>
    </row>
    <row r="103" spans="1:3" x14ac:dyDescent="0.2">
      <c r="A103" s="56"/>
      <c r="B103" s="128"/>
      <c r="C103" s="128"/>
    </row>
    <row r="104" spans="1:3" x14ac:dyDescent="0.2">
      <c r="A104" s="56"/>
      <c r="B104" s="128"/>
      <c r="C104" s="128"/>
    </row>
    <row r="105" spans="1:3" x14ac:dyDescent="0.2">
      <c r="A105" s="56"/>
      <c r="B105" s="128"/>
      <c r="C105" s="128"/>
    </row>
    <row r="106" spans="1:3" x14ac:dyDescent="0.2">
      <c r="A106" s="56"/>
      <c r="B106" s="128"/>
      <c r="C106" s="128"/>
    </row>
    <row r="107" spans="1:3" x14ac:dyDescent="0.2">
      <c r="A107" s="56"/>
      <c r="B107" s="128"/>
      <c r="C107" s="128"/>
    </row>
    <row r="108" spans="1:3" x14ac:dyDescent="0.2">
      <c r="A108" s="56"/>
      <c r="B108" s="128"/>
      <c r="C108" s="128"/>
    </row>
    <row r="109" spans="1:3" x14ac:dyDescent="0.2">
      <c r="A109" s="56"/>
      <c r="B109" s="128"/>
      <c r="C109" s="128"/>
    </row>
    <row r="110" spans="1:3" x14ac:dyDescent="0.2">
      <c r="A110" s="56"/>
      <c r="B110" s="128"/>
      <c r="C110" s="128"/>
    </row>
    <row r="111" spans="1:3" x14ac:dyDescent="0.2">
      <c r="A111" s="56"/>
      <c r="B111" s="128"/>
      <c r="C111" s="128"/>
    </row>
    <row r="112" spans="1:3" x14ac:dyDescent="0.2">
      <c r="A112" s="56"/>
      <c r="B112" s="128"/>
      <c r="C112" s="128"/>
    </row>
    <row r="113" spans="1:3" x14ac:dyDescent="0.2">
      <c r="A113" s="56"/>
      <c r="B113" s="128"/>
      <c r="C113" s="128"/>
    </row>
    <row r="115" spans="1:3" x14ac:dyDescent="0.2">
      <c r="A115" s="56"/>
      <c r="B115" s="128"/>
      <c r="C115" s="128"/>
    </row>
    <row r="116" spans="1:3" x14ac:dyDescent="0.2">
      <c r="A116" s="56"/>
      <c r="B116" s="128"/>
      <c r="C116" s="128"/>
    </row>
  </sheetData>
  <phoneticPr fontId="0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O37"/>
  <sheetViews>
    <sheetView showGridLines="0" zoomScaleNormal="100" zoomScalePageLayoutView="125" workbookViewId="0"/>
  </sheetViews>
  <sheetFormatPr defaultColWidth="8.85546875" defaultRowHeight="12.75" x14ac:dyDescent="0.2"/>
  <cols>
    <col min="1" max="1" width="13.7109375" style="2" customWidth="1"/>
    <col min="2" max="6" width="10.42578125" style="2" customWidth="1"/>
    <col min="7" max="8" width="11.7109375" style="2" customWidth="1"/>
    <col min="9" max="9" width="16.5703125" style="2" bestFit="1" customWidth="1"/>
    <col min="10" max="10" width="8.85546875" style="2"/>
    <col min="11" max="11" width="8.85546875" style="2" customWidth="1"/>
    <col min="12" max="16384" width="8.85546875" style="2"/>
  </cols>
  <sheetData>
    <row r="1" spans="1:15" ht="15.75" x14ac:dyDescent="0.25">
      <c r="A1" s="188" t="s">
        <v>80</v>
      </c>
    </row>
    <row r="2" spans="1:15" ht="14.25" x14ac:dyDescent="0.2">
      <c r="A2" s="224" t="s">
        <v>67</v>
      </c>
      <c r="G2" s="49"/>
      <c r="H2" s="49"/>
      <c r="I2" s="49"/>
    </row>
    <row r="3" spans="1:15" ht="38.25" x14ac:dyDescent="0.2">
      <c r="A3" s="130"/>
      <c r="B3" s="233">
        <v>2019</v>
      </c>
      <c r="C3" s="233">
        <v>2020</v>
      </c>
      <c r="D3" s="233">
        <v>2021</v>
      </c>
      <c r="E3" s="233">
        <v>2022</v>
      </c>
      <c r="F3" s="235">
        <v>2023</v>
      </c>
      <c r="G3" s="131" t="s">
        <v>82</v>
      </c>
      <c r="H3" s="132" t="s">
        <v>81</v>
      </c>
    </row>
    <row r="4" spans="1:15" ht="25.5" x14ac:dyDescent="0.2">
      <c r="A4" s="133"/>
      <c r="B4" s="234"/>
      <c r="C4" s="234"/>
      <c r="D4" s="234"/>
      <c r="E4" s="234"/>
      <c r="F4" s="236"/>
      <c r="G4" s="134" t="s">
        <v>53</v>
      </c>
      <c r="H4" s="135" t="s">
        <v>61</v>
      </c>
    </row>
    <row r="5" spans="1:15" x14ac:dyDescent="0.2">
      <c r="A5" s="13" t="s">
        <v>10</v>
      </c>
      <c r="B5" s="136">
        <v>0.8</v>
      </c>
      <c r="C5" s="136">
        <v>0.6</v>
      </c>
      <c r="D5" s="136">
        <v>0.6</v>
      </c>
      <c r="E5" s="136">
        <v>0.5</v>
      </c>
      <c r="F5" s="136">
        <v>0.5</v>
      </c>
      <c r="G5" s="137">
        <f>(SUM(B5:F5))/5</f>
        <v>0.6</v>
      </c>
      <c r="H5" s="138">
        <f>F5-E5</f>
        <v>0</v>
      </c>
      <c r="K5" s="139"/>
      <c r="L5" s="139"/>
      <c r="M5" s="139"/>
      <c r="N5" s="139"/>
      <c r="O5" s="139"/>
    </row>
    <row r="6" spans="1:15" x14ac:dyDescent="0.2">
      <c r="A6" s="16" t="s">
        <v>7</v>
      </c>
      <c r="B6" s="140">
        <v>3.8</v>
      </c>
      <c r="C6" s="140">
        <v>7.3</v>
      </c>
      <c r="D6" s="140">
        <v>6.5</v>
      </c>
      <c r="E6" s="140">
        <v>5.7</v>
      </c>
      <c r="F6" s="140">
        <v>4.9000000000000004</v>
      </c>
      <c r="G6" s="141">
        <f t="shared" ref="G6:G31" si="0">(SUM(B6:F6))/5</f>
        <v>5.6400000000000006</v>
      </c>
      <c r="H6" s="21">
        <f t="shared" ref="H6:H31" si="1">F6-E6</f>
        <v>-0.79999999999999982</v>
      </c>
      <c r="K6" s="139"/>
      <c r="L6" s="139"/>
      <c r="M6" s="139"/>
      <c r="N6" s="139"/>
      <c r="O6" s="139"/>
    </row>
    <row r="7" spans="1:15" x14ac:dyDescent="0.2">
      <c r="A7" s="16" t="s">
        <v>47</v>
      </c>
      <c r="B7" s="140">
        <v>1</v>
      </c>
      <c r="C7" s="140">
        <v>2.5</v>
      </c>
      <c r="D7" s="140">
        <v>2.7</v>
      </c>
      <c r="E7" s="140">
        <v>2.7</v>
      </c>
      <c r="F7" s="140">
        <v>3.6</v>
      </c>
      <c r="G7" s="141">
        <f t="shared" si="0"/>
        <v>2.5</v>
      </c>
      <c r="H7" s="21">
        <f t="shared" si="1"/>
        <v>0.89999999999999991</v>
      </c>
      <c r="K7" s="139"/>
      <c r="L7" s="139"/>
      <c r="M7" s="139"/>
      <c r="N7" s="139"/>
      <c r="O7" s="139"/>
    </row>
    <row r="8" spans="1:15" x14ac:dyDescent="0.2">
      <c r="A8" s="16" t="s">
        <v>11</v>
      </c>
      <c r="B8" s="140">
        <v>0.1</v>
      </c>
      <c r="C8" s="140">
        <v>0.1</v>
      </c>
      <c r="D8" s="140">
        <v>0.1</v>
      </c>
      <c r="E8" s="140">
        <v>0.1</v>
      </c>
      <c r="F8" s="140">
        <v>0.1</v>
      </c>
      <c r="G8" s="141">
        <f t="shared" si="0"/>
        <v>0.1</v>
      </c>
      <c r="H8" s="21">
        <f t="shared" si="1"/>
        <v>0</v>
      </c>
      <c r="K8" s="139"/>
      <c r="L8" s="139"/>
      <c r="M8" s="139"/>
      <c r="N8" s="139"/>
      <c r="O8" s="139"/>
    </row>
    <row r="9" spans="1:15" x14ac:dyDescent="0.2">
      <c r="A9" s="16" t="s">
        <v>40</v>
      </c>
      <c r="B9" s="140">
        <v>1.8</v>
      </c>
      <c r="C9" s="140">
        <v>1.4</v>
      </c>
      <c r="D9" s="140">
        <v>1.3</v>
      </c>
      <c r="E9" s="140">
        <v>1.5</v>
      </c>
      <c r="F9" s="140">
        <v>1.5</v>
      </c>
      <c r="G9" s="141">
        <f t="shared" si="0"/>
        <v>1.5</v>
      </c>
      <c r="H9" s="21">
        <f t="shared" si="1"/>
        <v>0</v>
      </c>
      <c r="K9" s="139"/>
      <c r="L9" s="139"/>
      <c r="M9" s="139"/>
      <c r="N9" s="139"/>
      <c r="O9" s="139"/>
    </row>
    <row r="10" spans="1:15" x14ac:dyDescent="0.2">
      <c r="A10" s="16" t="s">
        <v>6</v>
      </c>
      <c r="B10" s="140">
        <v>0.6</v>
      </c>
      <c r="C10" s="140">
        <v>0.6</v>
      </c>
      <c r="D10" s="140">
        <v>0.6</v>
      </c>
      <c r="E10" s="140">
        <v>0.4</v>
      </c>
      <c r="F10" s="140">
        <v>0.4</v>
      </c>
      <c r="G10" s="141">
        <f t="shared" si="0"/>
        <v>0.51999999999999991</v>
      </c>
      <c r="H10" s="21">
        <f t="shared" si="1"/>
        <v>0</v>
      </c>
      <c r="K10" s="139"/>
      <c r="L10" s="139"/>
      <c r="M10" s="139"/>
      <c r="N10" s="139"/>
      <c r="O10" s="139"/>
    </row>
    <row r="11" spans="1:15" x14ac:dyDescent="0.2">
      <c r="A11" s="16" t="s">
        <v>12</v>
      </c>
      <c r="B11" s="140">
        <v>0.3</v>
      </c>
      <c r="C11" s="142">
        <v>0.3</v>
      </c>
      <c r="D11" s="142">
        <v>0.2</v>
      </c>
      <c r="E11" s="140">
        <v>0.2</v>
      </c>
      <c r="F11" s="140">
        <v>0.2</v>
      </c>
      <c r="G11" s="141">
        <f t="shared" si="0"/>
        <v>0.24</v>
      </c>
      <c r="H11" s="21">
        <f t="shared" si="1"/>
        <v>0</v>
      </c>
      <c r="K11" s="139"/>
      <c r="L11" s="139"/>
      <c r="M11" s="139"/>
      <c r="N11" s="139"/>
      <c r="O11" s="139"/>
    </row>
    <row r="12" spans="1:15" x14ac:dyDescent="0.2">
      <c r="A12" s="16" t="s">
        <v>13</v>
      </c>
      <c r="B12" s="140">
        <v>0</v>
      </c>
      <c r="C12" s="140">
        <v>0.1</v>
      </c>
      <c r="D12" s="140">
        <v>0.1</v>
      </c>
      <c r="E12" s="140">
        <v>0.1</v>
      </c>
      <c r="F12" s="140">
        <v>0</v>
      </c>
      <c r="G12" s="141">
        <f t="shared" si="0"/>
        <v>6.0000000000000012E-2</v>
      </c>
      <c r="H12" s="21">
        <f t="shared" si="1"/>
        <v>-0.1</v>
      </c>
      <c r="K12" s="139"/>
      <c r="L12" s="139"/>
      <c r="M12" s="139"/>
      <c r="N12" s="139"/>
      <c r="O12" s="139"/>
    </row>
    <row r="13" spans="1:15" x14ac:dyDescent="0.2">
      <c r="A13" s="16" t="s">
        <v>19</v>
      </c>
      <c r="B13" s="140">
        <v>2.2000000000000002</v>
      </c>
      <c r="C13" s="136">
        <v>1.9</v>
      </c>
      <c r="D13" s="136">
        <v>2.2000000000000002</v>
      </c>
      <c r="E13" s="140">
        <v>2.2000000000000002</v>
      </c>
      <c r="F13" s="140">
        <v>2.2999999999999998</v>
      </c>
      <c r="G13" s="141">
        <f t="shared" si="0"/>
        <v>2.16</v>
      </c>
      <c r="H13" s="21">
        <f t="shared" si="1"/>
        <v>9.9999999999999645E-2</v>
      </c>
      <c r="K13" s="139"/>
      <c r="L13" s="139"/>
      <c r="M13" s="139"/>
      <c r="N13" s="139"/>
      <c r="O13" s="139"/>
    </row>
    <row r="14" spans="1:15" x14ac:dyDescent="0.2">
      <c r="A14" s="18" t="s">
        <v>16</v>
      </c>
      <c r="B14" s="140">
        <v>0.1</v>
      </c>
      <c r="C14" s="140">
        <v>0.1</v>
      </c>
      <c r="D14" s="140">
        <v>0.1</v>
      </c>
      <c r="E14" s="140">
        <v>0.2</v>
      </c>
      <c r="F14" s="140">
        <v>0.2</v>
      </c>
      <c r="G14" s="141">
        <f t="shared" si="0"/>
        <v>0.13999999999999999</v>
      </c>
      <c r="H14" s="21">
        <f t="shared" si="1"/>
        <v>0</v>
      </c>
      <c r="K14" s="139"/>
      <c r="L14" s="139"/>
      <c r="M14" s="139"/>
      <c r="N14" s="139"/>
      <c r="O14" s="139"/>
    </row>
    <row r="15" spans="1:15" x14ac:dyDescent="0.2">
      <c r="A15" s="20" t="s">
        <v>8</v>
      </c>
      <c r="B15" s="142">
        <v>1.3</v>
      </c>
      <c r="C15" s="142">
        <v>1.2</v>
      </c>
      <c r="D15" s="142">
        <v>1.3</v>
      </c>
      <c r="E15" s="142">
        <v>1.3</v>
      </c>
      <c r="F15" s="142">
        <v>1.4</v>
      </c>
      <c r="G15" s="143">
        <f t="shared" si="0"/>
        <v>1.3</v>
      </c>
      <c r="H15" s="144">
        <f t="shared" si="1"/>
        <v>9.9999999999999867E-2</v>
      </c>
      <c r="K15" s="139"/>
      <c r="L15" s="139"/>
      <c r="M15" s="139"/>
      <c r="N15" s="139"/>
      <c r="O15" s="139"/>
    </row>
    <row r="16" spans="1:15" x14ac:dyDescent="0.2">
      <c r="A16" s="22" t="s">
        <v>14</v>
      </c>
      <c r="B16" s="140">
        <v>0.3</v>
      </c>
      <c r="C16" s="140">
        <v>0.3</v>
      </c>
      <c r="D16" s="140">
        <v>0.3</v>
      </c>
      <c r="E16" s="140">
        <v>0.4</v>
      </c>
      <c r="F16" s="140">
        <v>0.3</v>
      </c>
      <c r="G16" s="141">
        <f t="shared" si="0"/>
        <v>0.31999999999999995</v>
      </c>
      <c r="H16" s="21">
        <f t="shared" si="1"/>
        <v>-0.10000000000000003</v>
      </c>
      <c r="K16" s="139"/>
      <c r="L16" s="139"/>
      <c r="M16" s="139"/>
      <c r="N16" s="139"/>
      <c r="O16" s="139"/>
    </row>
    <row r="17" spans="1:15" x14ac:dyDescent="0.2">
      <c r="A17" s="16" t="s">
        <v>18</v>
      </c>
      <c r="B17" s="136" t="s">
        <v>1</v>
      </c>
      <c r="C17" s="136" t="s">
        <v>1</v>
      </c>
      <c r="D17" s="136" t="s">
        <v>1</v>
      </c>
      <c r="E17" s="136" t="s">
        <v>1</v>
      </c>
      <c r="F17" s="136" t="s">
        <v>1</v>
      </c>
      <c r="G17" s="137" t="s">
        <v>38</v>
      </c>
      <c r="H17" s="138" t="s">
        <v>38</v>
      </c>
      <c r="K17" s="139"/>
      <c r="L17" s="139"/>
      <c r="M17" s="139"/>
      <c r="N17" s="139"/>
      <c r="O17" s="139"/>
    </row>
    <row r="18" spans="1:15" x14ac:dyDescent="0.2">
      <c r="A18" s="16" t="s">
        <v>5</v>
      </c>
      <c r="B18" s="140">
        <v>2.5</v>
      </c>
      <c r="C18" s="140">
        <v>1.8</v>
      </c>
      <c r="D18" s="140">
        <v>1.9</v>
      </c>
      <c r="E18" s="140">
        <v>1.7</v>
      </c>
      <c r="F18" s="140">
        <v>1.6</v>
      </c>
      <c r="G18" s="141">
        <f t="shared" si="0"/>
        <v>1.9</v>
      </c>
      <c r="H18" s="21">
        <f t="shared" si="1"/>
        <v>-9.9999999999999867E-2</v>
      </c>
      <c r="K18" s="139"/>
      <c r="L18" s="139"/>
      <c r="M18" s="139"/>
      <c r="N18" s="139"/>
      <c r="O18" s="139"/>
    </row>
    <row r="19" spans="1:15" x14ac:dyDescent="0.2">
      <c r="A19" s="16" t="s">
        <v>20</v>
      </c>
      <c r="B19" s="140">
        <v>16.7</v>
      </c>
      <c r="C19" s="140">
        <v>17.2</v>
      </c>
      <c r="D19" s="140">
        <v>17.7</v>
      </c>
      <c r="E19" s="140">
        <v>17</v>
      </c>
      <c r="F19" s="140">
        <v>20.3</v>
      </c>
      <c r="G19" s="141">
        <f t="shared" si="0"/>
        <v>17.779999999999998</v>
      </c>
      <c r="H19" s="21">
        <f t="shared" si="1"/>
        <v>3.3000000000000007</v>
      </c>
      <c r="K19" s="139"/>
      <c r="L19" s="139"/>
      <c r="M19" s="139"/>
      <c r="N19" s="139"/>
      <c r="O19" s="139"/>
    </row>
    <row r="20" spans="1:15" x14ac:dyDescent="0.2">
      <c r="A20" s="16" t="s">
        <v>3</v>
      </c>
      <c r="B20" s="140">
        <v>1.7</v>
      </c>
      <c r="C20" s="140">
        <v>1.3</v>
      </c>
      <c r="D20" s="140">
        <v>1.4</v>
      </c>
      <c r="E20" s="140">
        <v>1.5</v>
      </c>
      <c r="F20" s="140">
        <v>1.6</v>
      </c>
      <c r="G20" s="141">
        <f t="shared" si="0"/>
        <v>1.5</v>
      </c>
      <c r="H20" s="21">
        <f t="shared" si="1"/>
        <v>0.10000000000000009</v>
      </c>
      <c r="K20" s="139"/>
      <c r="L20" s="139"/>
      <c r="M20" s="139"/>
      <c r="N20" s="139"/>
      <c r="O20" s="139"/>
    </row>
    <row r="21" spans="1:15" x14ac:dyDescent="0.2">
      <c r="A21" s="16" t="s">
        <v>21</v>
      </c>
      <c r="B21" s="140">
        <v>3.8</v>
      </c>
      <c r="C21" s="140">
        <v>2.7</v>
      </c>
      <c r="D21" s="140">
        <v>2.9</v>
      </c>
      <c r="E21" s="140">
        <v>3.2</v>
      </c>
      <c r="F21" s="140">
        <v>2</v>
      </c>
      <c r="G21" s="141">
        <f t="shared" si="0"/>
        <v>2.9200000000000004</v>
      </c>
      <c r="H21" s="21">
        <f t="shared" si="1"/>
        <v>-1.2000000000000002</v>
      </c>
      <c r="K21" s="139"/>
      <c r="L21" s="139"/>
      <c r="M21" s="139"/>
      <c r="N21" s="139"/>
      <c r="O21" s="139"/>
    </row>
    <row r="22" spans="1:15" x14ac:dyDescent="0.2">
      <c r="A22" s="16" t="s">
        <v>39</v>
      </c>
      <c r="B22" s="136" t="s">
        <v>38</v>
      </c>
      <c r="C22" s="136" t="s">
        <v>38</v>
      </c>
      <c r="D22" s="136" t="s">
        <v>38</v>
      </c>
      <c r="E22" s="136" t="s">
        <v>38</v>
      </c>
      <c r="F22" s="136" t="s">
        <v>38</v>
      </c>
      <c r="G22" s="137" t="s">
        <v>38</v>
      </c>
      <c r="H22" s="138" t="s">
        <v>38</v>
      </c>
      <c r="K22" s="139"/>
      <c r="L22" s="139"/>
      <c r="M22" s="139"/>
      <c r="N22" s="139"/>
      <c r="O22" s="139"/>
    </row>
    <row r="23" spans="1:15" x14ac:dyDescent="0.2">
      <c r="A23" s="16" t="s">
        <v>22</v>
      </c>
      <c r="B23" s="140">
        <v>2.1</v>
      </c>
      <c r="C23" s="140">
        <v>1.9</v>
      </c>
      <c r="D23" s="140">
        <v>1.8</v>
      </c>
      <c r="E23" s="140">
        <v>1.6</v>
      </c>
      <c r="F23" s="140">
        <v>1.5</v>
      </c>
      <c r="G23" s="141">
        <f t="shared" si="0"/>
        <v>1.78</v>
      </c>
      <c r="H23" s="21">
        <f t="shared" si="1"/>
        <v>-0.10000000000000009</v>
      </c>
      <c r="K23" s="139"/>
      <c r="L23" s="139"/>
      <c r="M23" s="139"/>
      <c r="N23" s="139"/>
      <c r="O23" s="139"/>
    </row>
    <row r="24" spans="1:15" x14ac:dyDescent="0.2">
      <c r="A24" s="16" t="s">
        <v>9</v>
      </c>
      <c r="B24" s="140">
        <v>0.8</v>
      </c>
      <c r="C24" s="140">
        <v>0.8</v>
      </c>
      <c r="D24" s="140">
        <v>0.8</v>
      </c>
      <c r="E24" s="140">
        <v>0.8</v>
      </c>
      <c r="F24" s="140">
        <v>0.7</v>
      </c>
      <c r="G24" s="141">
        <f t="shared" si="0"/>
        <v>0.78</v>
      </c>
      <c r="H24" s="21">
        <f t="shared" si="1"/>
        <v>-0.10000000000000009</v>
      </c>
      <c r="K24" s="139"/>
      <c r="L24" s="139"/>
      <c r="M24" s="139"/>
      <c r="N24" s="139"/>
      <c r="O24" s="139"/>
    </row>
    <row r="25" spans="1:15" x14ac:dyDescent="0.2">
      <c r="A25" s="16" t="s">
        <v>23</v>
      </c>
      <c r="B25" s="140">
        <v>35.5</v>
      </c>
      <c r="C25" s="140">
        <v>37.4</v>
      </c>
      <c r="D25" s="140">
        <v>36.4</v>
      </c>
      <c r="E25" s="140">
        <v>38.1</v>
      </c>
      <c r="F25" s="140">
        <v>38.4</v>
      </c>
      <c r="G25" s="141">
        <f t="shared" si="0"/>
        <v>37.160000000000004</v>
      </c>
      <c r="H25" s="21">
        <f t="shared" si="1"/>
        <v>0.29999999999999716</v>
      </c>
      <c r="K25" s="139"/>
      <c r="L25" s="139"/>
      <c r="M25" s="139"/>
      <c r="N25" s="139"/>
      <c r="O25" s="139"/>
    </row>
    <row r="26" spans="1:15" x14ac:dyDescent="0.2">
      <c r="A26" s="16" t="s">
        <v>24</v>
      </c>
      <c r="B26" s="140">
        <v>3</v>
      </c>
      <c r="C26" s="140">
        <v>2</v>
      </c>
      <c r="D26" s="140">
        <v>3.3</v>
      </c>
      <c r="E26" s="140">
        <v>3.3</v>
      </c>
      <c r="F26" s="140">
        <v>2.8</v>
      </c>
      <c r="G26" s="141">
        <f t="shared" si="0"/>
        <v>2.8800000000000003</v>
      </c>
      <c r="H26" s="21">
        <f t="shared" si="1"/>
        <v>-0.5</v>
      </c>
      <c r="K26" s="139"/>
      <c r="L26" s="139"/>
      <c r="M26" s="139"/>
      <c r="N26" s="139"/>
      <c r="O26" s="139"/>
    </row>
    <row r="27" spans="1:15" x14ac:dyDescent="0.2">
      <c r="A27" s="16" t="s">
        <v>25</v>
      </c>
      <c r="B27" s="140">
        <v>10.6</v>
      </c>
      <c r="C27" s="140">
        <v>8.4</v>
      </c>
      <c r="D27" s="140">
        <v>8.3000000000000007</v>
      </c>
      <c r="E27" s="140">
        <v>8.1999999999999993</v>
      </c>
      <c r="F27" s="140">
        <v>8.3000000000000007</v>
      </c>
      <c r="G27" s="141">
        <f t="shared" si="0"/>
        <v>8.76</v>
      </c>
      <c r="H27" s="21">
        <f t="shared" si="1"/>
        <v>0.10000000000000142</v>
      </c>
      <c r="K27" s="139"/>
      <c r="L27" s="139"/>
      <c r="M27" s="139"/>
      <c r="N27" s="139"/>
      <c r="O27" s="139"/>
    </row>
    <row r="28" spans="1:15" x14ac:dyDescent="0.2">
      <c r="A28" s="16" t="s">
        <v>4</v>
      </c>
      <c r="B28" s="140">
        <v>5.6</v>
      </c>
      <c r="C28" s="140">
        <v>4.7</v>
      </c>
      <c r="D28" s="140">
        <v>5.0999999999999996</v>
      </c>
      <c r="E28" s="140">
        <v>4.7</v>
      </c>
      <c r="F28" s="140">
        <v>4.0999999999999996</v>
      </c>
      <c r="G28" s="145">
        <f t="shared" si="0"/>
        <v>4.8400000000000007</v>
      </c>
      <c r="H28" s="140">
        <f>F28-E28</f>
        <v>-0.60000000000000053</v>
      </c>
      <c r="K28" s="139"/>
      <c r="L28" s="139"/>
      <c r="M28" s="139"/>
      <c r="N28" s="139"/>
      <c r="O28" s="139"/>
    </row>
    <row r="29" spans="1:15" x14ac:dyDescent="0.2">
      <c r="A29" s="16" t="s">
        <v>26</v>
      </c>
      <c r="B29" s="140">
        <v>5.4</v>
      </c>
      <c r="C29" s="140">
        <v>5</v>
      </c>
      <c r="D29" s="140">
        <v>4.0999999999999996</v>
      </c>
      <c r="E29" s="140">
        <v>4.7</v>
      </c>
      <c r="F29" s="140">
        <v>3.4</v>
      </c>
      <c r="G29" s="145">
        <f t="shared" si="0"/>
        <v>4.5199999999999996</v>
      </c>
      <c r="H29" s="140">
        <f t="shared" si="1"/>
        <v>-1.3000000000000003</v>
      </c>
      <c r="K29" s="139"/>
      <c r="L29" s="139"/>
      <c r="M29" s="139"/>
      <c r="N29" s="139"/>
      <c r="O29" s="139"/>
    </row>
    <row r="30" spans="1:15" x14ac:dyDescent="0.2">
      <c r="A30" s="16" t="s">
        <v>15</v>
      </c>
      <c r="B30" s="140">
        <v>0.2</v>
      </c>
      <c r="C30" s="140">
        <v>0.1</v>
      </c>
      <c r="D30" s="140">
        <v>0.1</v>
      </c>
      <c r="E30" s="140">
        <v>0.1</v>
      </c>
      <c r="F30" s="140">
        <v>0.1</v>
      </c>
      <c r="G30" s="141">
        <f t="shared" si="0"/>
        <v>0.12</v>
      </c>
      <c r="H30" s="21">
        <f t="shared" si="1"/>
        <v>0</v>
      </c>
      <c r="K30" s="139"/>
      <c r="L30" s="139"/>
      <c r="M30" s="139"/>
      <c r="N30" s="139"/>
      <c r="O30" s="139"/>
    </row>
    <row r="31" spans="1:15" x14ac:dyDescent="0.2">
      <c r="A31" s="31" t="s">
        <v>17</v>
      </c>
      <c r="B31" s="146">
        <v>0.1</v>
      </c>
      <c r="C31" s="146">
        <v>0.1</v>
      </c>
      <c r="D31" s="146">
        <v>0.1</v>
      </c>
      <c r="E31" s="146">
        <v>0</v>
      </c>
      <c r="F31" s="146">
        <v>0.1</v>
      </c>
      <c r="G31" s="147">
        <f t="shared" si="0"/>
        <v>0.08</v>
      </c>
      <c r="H31" s="148">
        <f t="shared" si="1"/>
        <v>0.1</v>
      </c>
      <c r="K31" s="139"/>
      <c r="L31" s="139"/>
      <c r="M31" s="139"/>
      <c r="N31" s="139"/>
      <c r="O31" s="139"/>
    </row>
    <row r="32" spans="1:15" ht="15.75" customHeight="1" x14ac:dyDescent="0.2">
      <c r="A32" s="3" t="s">
        <v>46</v>
      </c>
      <c r="B32" s="43"/>
      <c r="C32" s="43"/>
      <c r="D32" s="43"/>
      <c r="E32" s="43"/>
      <c r="F32" s="43"/>
      <c r="G32" s="43"/>
    </row>
    <row r="33" spans="1:8" ht="12" customHeight="1" x14ac:dyDescent="0.2">
      <c r="A33" s="40" t="s">
        <v>45</v>
      </c>
      <c r="B33" s="43"/>
      <c r="C33" s="43"/>
      <c r="D33" s="43"/>
      <c r="E33" s="43"/>
      <c r="F33" s="43"/>
      <c r="G33" s="43"/>
    </row>
    <row r="34" spans="1:8" ht="15.75" customHeight="1" x14ac:dyDescent="0.2">
      <c r="A34" s="3" t="s">
        <v>42</v>
      </c>
    </row>
    <row r="35" spans="1:8" ht="15.75" customHeight="1" x14ac:dyDescent="0.2">
      <c r="A35" s="221" t="s">
        <v>91</v>
      </c>
      <c r="B35" s="45"/>
      <c r="C35" s="45"/>
      <c r="D35" s="45"/>
      <c r="E35" s="45"/>
      <c r="F35" s="45"/>
      <c r="G35" s="45"/>
    </row>
    <row r="37" spans="1:8" x14ac:dyDescent="0.2">
      <c r="B37" s="149"/>
      <c r="C37" s="149"/>
      <c r="D37" s="149"/>
      <c r="E37" s="149"/>
      <c r="F37" s="149"/>
      <c r="G37" s="149"/>
      <c r="H37" s="149"/>
    </row>
  </sheetData>
  <mergeCells count="5"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I37"/>
  <sheetViews>
    <sheetView showGridLines="0" zoomScaleNormal="100" zoomScalePageLayoutView="125" workbookViewId="0"/>
  </sheetViews>
  <sheetFormatPr defaultColWidth="11.42578125" defaultRowHeight="12.75" x14ac:dyDescent="0.2"/>
  <cols>
    <col min="1" max="1" width="13.7109375" style="2" customWidth="1"/>
    <col min="2" max="6" width="10.42578125" style="2" customWidth="1"/>
    <col min="7" max="8" width="11.7109375" style="2" customWidth="1"/>
    <col min="9" max="9" width="10" style="2" customWidth="1"/>
    <col min="10" max="16384" width="11.42578125" style="2"/>
  </cols>
  <sheetData>
    <row r="1" spans="1:9" ht="15.75" x14ac:dyDescent="0.25">
      <c r="A1" s="187" t="s">
        <v>83</v>
      </c>
    </row>
    <row r="2" spans="1:9" ht="14.25" x14ac:dyDescent="0.2">
      <c r="A2" s="220" t="s">
        <v>58</v>
      </c>
      <c r="G2" s="5"/>
      <c r="H2" s="5"/>
      <c r="I2" s="5"/>
    </row>
    <row r="3" spans="1:9" ht="51" x14ac:dyDescent="0.2">
      <c r="A3" s="6"/>
      <c r="B3" s="233">
        <v>2019</v>
      </c>
      <c r="C3" s="233">
        <v>2020</v>
      </c>
      <c r="D3" s="233">
        <v>2021</v>
      </c>
      <c r="E3" s="233">
        <v>2022</v>
      </c>
      <c r="F3" s="235">
        <v>2023</v>
      </c>
      <c r="G3" s="150" t="s">
        <v>84</v>
      </c>
      <c r="H3" s="151" t="s">
        <v>85</v>
      </c>
      <c r="I3" s="68"/>
    </row>
    <row r="4" spans="1:9" x14ac:dyDescent="0.2">
      <c r="A4" s="152"/>
      <c r="B4" s="234"/>
      <c r="C4" s="234"/>
      <c r="D4" s="234"/>
      <c r="E4" s="234"/>
      <c r="F4" s="236"/>
      <c r="G4" s="237" t="s">
        <v>53</v>
      </c>
      <c r="H4" s="238"/>
      <c r="I4" s="68"/>
    </row>
    <row r="5" spans="1:9" x14ac:dyDescent="0.2">
      <c r="A5" s="69" t="s">
        <v>48</v>
      </c>
      <c r="B5" s="77">
        <f>SUM(B6:B32)</f>
        <v>13545.299999999996</v>
      </c>
      <c r="C5" s="77">
        <f>SUM(C6:C32)</f>
        <v>13018.400000000001</v>
      </c>
      <c r="D5" s="77">
        <f>SUM(D6:D32)</f>
        <v>13649</v>
      </c>
      <c r="E5" s="77">
        <f>SUM(E6:E32)</f>
        <v>13585.199999999995</v>
      </c>
      <c r="F5" s="77">
        <f>SUM(F6:F32)</f>
        <v>13117.1</v>
      </c>
      <c r="G5" s="78">
        <f>(POWER(F5/B5,1/4)-1)*100</f>
        <v>-0.79985651698101234</v>
      </c>
      <c r="H5" s="77">
        <f>(F5/E5-1)*100</f>
        <v>-3.4456614551128806</v>
      </c>
      <c r="I5" s="72"/>
    </row>
    <row r="6" spans="1:9" x14ac:dyDescent="0.2">
      <c r="A6" s="13" t="s">
        <v>10</v>
      </c>
      <c r="B6" s="42">
        <v>284</v>
      </c>
      <c r="C6" s="14">
        <v>273.3</v>
      </c>
      <c r="D6" s="14">
        <v>277.8</v>
      </c>
      <c r="E6" s="14">
        <v>273.3</v>
      </c>
      <c r="F6" s="14">
        <v>275.89999999999998</v>
      </c>
      <c r="G6" s="15">
        <f t="shared" ref="G6:G34" si="0">(POWER(F6/B6,1/4)-1)*100</f>
        <v>-0.7207837273989659</v>
      </c>
      <c r="H6" s="23">
        <f t="shared" ref="H6:H34" si="1">(F6/E6-1)*100</f>
        <v>0.95133552872299632</v>
      </c>
      <c r="I6" s="72"/>
    </row>
    <row r="7" spans="1:9" x14ac:dyDescent="0.2">
      <c r="A7" s="16" t="s">
        <v>7</v>
      </c>
      <c r="B7" s="17">
        <v>114.6</v>
      </c>
      <c r="C7" s="17">
        <v>136.19999999999999</v>
      </c>
      <c r="D7" s="17">
        <v>157.4</v>
      </c>
      <c r="E7" s="17">
        <v>160.5</v>
      </c>
      <c r="F7" s="17">
        <v>165.2</v>
      </c>
      <c r="G7" s="15">
        <f t="shared" si="0"/>
        <v>9.5737074482981299</v>
      </c>
      <c r="H7" s="23">
        <f t="shared" si="1"/>
        <v>2.928348909657319</v>
      </c>
      <c r="I7" s="72"/>
    </row>
    <row r="8" spans="1:9" x14ac:dyDescent="0.2">
      <c r="A8" s="16" t="s">
        <v>47</v>
      </c>
      <c r="B8" s="17">
        <v>504.1</v>
      </c>
      <c r="C8" s="17">
        <v>459.7</v>
      </c>
      <c r="D8" s="17">
        <v>500.3</v>
      </c>
      <c r="E8" s="17">
        <v>473.7</v>
      </c>
      <c r="F8" s="17">
        <v>433.7</v>
      </c>
      <c r="G8" s="15">
        <f t="shared" si="0"/>
        <v>-3.6907100088120481</v>
      </c>
      <c r="H8" s="23">
        <f t="shared" si="1"/>
        <v>-8.4441629723453708</v>
      </c>
      <c r="I8" s="72"/>
    </row>
    <row r="9" spans="1:9" x14ac:dyDescent="0.2">
      <c r="A9" s="16" t="s">
        <v>11</v>
      </c>
      <c r="B9" s="17">
        <v>167.7</v>
      </c>
      <c r="C9" s="17">
        <v>178.1</v>
      </c>
      <c r="D9" s="17">
        <v>171.6</v>
      </c>
      <c r="E9" s="17">
        <v>174.8</v>
      </c>
      <c r="F9" s="17">
        <v>169.5</v>
      </c>
      <c r="G9" s="15">
        <f t="shared" si="0"/>
        <v>0.26726296216250667</v>
      </c>
      <c r="H9" s="23">
        <f t="shared" si="1"/>
        <v>-3.0320366132723153</v>
      </c>
      <c r="I9" s="72"/>
    </row>
    <row r="10" spans="1:9" x14ac:dyDescent="0.2">
      <c r="A10" s="16" t="s">
        <v>40</v>
      </c>
      <c r="B10" s="17">
        <v>3208.2</v>
      </c>
      <c r="C10" s="17">
        <v>3119.6</v>
      </c>
      <c r="D10" s="17">
        <v>3108</v>
      </c>
      <c r="E10" s="17">
        <v>3061</v>
      </c>
      <c r="F10" s="17">
        <v>2856.8</v>
      </c>
      <c r="G10" s="15">
        <f t="shared" si="0"/>
        <v>-2.8585457698144801</v>
      </c>
      <c r="H10" s="23">
        <f t="shared" si="1"/>
        <v>-6.6710225416530484</v>
      </c>
      <c r="I10" s="72"/>
    </row>
    <row r="11" spans="1:9" x14ac:dyDescent="0.2">
      <c r="A11" s="16" t="s">
        <v>6</v>
      </c>
      <c r="B11" s="17">
        <v>28.4</v>
      </c>
      <c r="C11" s="17">
        <v>23.3</v>
      </c>
      <c r="D11" s="17">
        <v>28.9</v>
      </c>
      <c r="E11" s="17">
        <v>27.2</v>
      </c>
      <c r="F11" s="17">
        <v>25.1</v>
      </c>
      <c r="G11" s="15">
        <f t="shared" si="0"/>
        <v>-3.040839775675741</v>
      </c>
      <c r="H11" s="23">
        <f t="shared" si="1"/>
        <v>-7.7205882352941124</v>
      </c>
      <c r="I11" s="72"/>
    </row>
    <row r="12" spans="1:9" x14ac:dyDescent="0.2">
      <c r="A12" s="16" t="s">
        <v>12</v>
      </c>
      <c r="B12" s="17">
        <v>158.4</v>
      </c>
      <c r="C12" s="17">
        <v>140</v>
      </c>
      <c r="D12" s="17">
        <v>153.5</v>
      </c>
      <c r="E12" s="17">
        <v>162.9</v>
      </c>
      <c r="F12" s="17">
        <v>165.6</v>
      </c>
      <c r="G12" s="15">
        <f t="shared" si="0"/>
        <v>1.1174918741109874</v>
      </c>
      <c r="H12" s="23">
        <f t="shared" si="1"/>
        <v>1.6574585635358963</v>
      </c>
      <c r="I12" s="72"/>
    </row>
    <row r="13" spans="1:9" x14ac:dyDescent="0.2">
      <c r="A13" s="16" t="s">
        <v>13</v>
      </c>
      <c r="B13" s="17">
        <v>372.2</v>
      </c>
      <c r="C13" s="17">
        <v>304.60000000000002</v>
      </c>
      <c r="D13" s="17">
        <v>271</v>
      </c>
      <c r="E13" s="17">
        <v>290</v>
      </c>
      <c r="F13" s="17">
        <v>275.39999999999998</v>
      </c>
      <c r="G13" s="15">
        <f t="shared" si="0"/>
        <v>-7.253636190416934</v>
      </c>
      <c r="H13" s="23">
        <f t="shared" si="1"/>
        <v>-5.0344827586206957</v>
      </c>
      <c r="I13" s="72"/>
    </row>
    <row r="14" spans="1:9" x14ac:dyDescent="0.2">
      <c r="A14" s="16" t="s">
        <v>19</v>
      </c>
      <c r="B14" s="17">
        <v>1542.1</v>
      </c>
      <c r="C14" s="17">
        <v>1467.8</v>
      </c>
      <c r="D14" s="17">
        <v>1626.4</v>
      </c>
      <c r="E14" s="17">
        <v>1587.7</v>
      </c>
      <c r="F14" s="17">
        <v>1601.8</v>
      </c>
      <c r="G14" s="15">
        <f t="shared" si="0"/>
        <v>0.95409456312134377</v>
      </c>
      <c r="H14" s="23">
        <f t="shared" si="1"/>
        <v>0.88807709264973056</v>
      </c>
      <c r="I14" s="72"/>
    </row>
    <row r="15" spans="1:9" x14ac:dyDescent="0.2">
      <c r="A15" s="18" t="s">
        <v>16</v>
      </c>
      <c r="B15" s="19">
        <v>1634.9</v>
      </c>
      <c r="C15" s="19">
        <v>1508</v>
      </c>
      <c r="D15" s="19">
        <v>1648.9</v>
      </c>
      <c r="E15" s="19">
        <v>1631.1</v>
      </c>
      <c r="F15" s="19">
        <v>1545.2</v>
      </c>
      <c r="G15" s="15">
        <f t="shared" si="0"/>
        <v>-1.4008033666330966</v>
      </c>
      <c r="H15" s="23">
        <f t="shared" si="1"/>
        <v>-5.266384648396782</v>
      </c>
      <c r="I15" s="72"/>
    </row>
    <row r="16" spans="1:9" x14ac:dyDescent="0.2">
      <c r="A16" s="20" t="s">
        <v>8</v>
      </c>
      <c r="B16" s="21">
        <v>81.099999999999994</v>
      </c>
      <c r="C16" s="21">
        <v>80.7</v>
      </c>
      <c r="D16" s="21">
        <v>85</v>
      </c>
      <c r="E16" s="21">
        <v>86.4</v>
      </c>
      <c r="F16" s="21">
        <v>88.2</v>
      </c>
      <c r="G16" s="15">
        <f t="shared" si="0"/>
        <v>2.1202649085747094</v>
      </c>
      <c r="H16" s="23">
        <f t="shared" si="1"/>
        <v>2.0833333333333259</v>
      </c>
      <c r="I16" s="72"/>
    </row>
    <row r="17" spans="1:9" x14ac:dyDescent="0.2">
      <c r="A17" s="22" t="s">
        <v>14</v>
      </c>
      <c r="B17" s="23">
        <v>978.9</v>
      </c>
      <c r="C17" s="23">
        <v>933.6</v>
      </c>
      <c r="D17" s="23">
        <v>987.1</v>
      </c>
      <c r="E17" s="23">
        <v>1047.3</v>
      </c>
      <c r="F17" s="23">
        <v>1041.7</v>
      </c>
      <c r="G17" s="15">
        <f t="shared" si="0"/>
        <v>1.5666396342237876</v>
      </c>
      <c r="H17" s="23">
        <f t="shared" si="1"/>
        <v>-0.53470829752696458</v>
      </c>
      <c r="I17" s="72"/>
    </row>
    <row r="18" spans="1:9" x14ac:dyDescent="0.2">
      <c r="A18" s="16" t="s">
        <v>18</v>
      </c>
      <c r="B18" s="17">
        <v>29.4</v>
      </c>
      <c r="C18" s="17">
        <v>26</v>
      </c>
      <c r="D18" s="17">
        <v>27.7</v>
      </c>
      <c r="E18" s="17">
        <v>38.6</v>
      </c>
      <c r="F18" s="17">
        <v>40.700000000000003</v>
      </c>
      <c r="G18" s="15">
        <f t="shared" si="0"/>
        <v>8.4705318798210527</v>
      </c>
      <c r="H18" s="23">
        <f t="shared" si="1"/>
        <v>5.4404145077720178</v>
      </c>
      <c r="I18" s="72"/>
    </row>
    <row r="19" spans="1:9" x14ac:dyDescent="0.2">
      <c r="A19" s="16" t="s">
        <v>5</v>
      </c>
      <c r="B19" s="17">
        <v>73.8</v>
      </c>
      <c r="C19" s="17">
        <v>75.7</v>
      </c>
      <c r="D19" s="17">
        <v>81.599999999999994</v>
      </c>
      <c r="E19" s="17">
        <v>80.900000000000006</v>
      </c>
      <c r="F19" s="17">
        <v>80.599999999999994</v>
      </c>
      <c r="G19" s="15">
        <f t="shared" si="0"/>
        <v>2.2279542648311779</v>
      </c>
      <c r="H19" s="23">
        <f t="shared" si="1"/>
        <v>-0.37082818294191799</v>
      </c>
      <c r="I19" s="72"/>
    </row>
    <row r="20" spans="1:9" x14ac:dyDescent="0.2">
      <c r="A20" s="16" t="s">
        <v>20</v>
      </c>
      <c r="B20" s="17">
        <v>100.8</v>
      </c>
      <c r="C20" s="17">
        <v>107</v>
      </c>
      <c r="D20" s="17">
        <v>113.1</v>
      </c>
      <c r="E20" s="17">
        <v>100.8</v>
      </c>
      <c r="F20" s="17">
        <v>120.4</v>
      </c>
      <c r="G20" s="15">
        <f t="shared" si="0"/>
        <v>4.5421647335179394</v>
      </c>
      <c r="H20" s="23">
        <f t="shared" si="1"/>
        <v>19.444444444444464</v>
      </c>
      <c r="I20" s="72"/>
    </row>
    <row r="21" spans="1:9" x14ac:dyDescent="0.2">
      <c r="A21" s="16" t="s">
        <v>3</v>
      </c>
      <c r="B21" s="17">
        <v>55.3</v>
      </c>
      <c r="C21" s="17">
        <v>44.9</v>
      </c>
      <c r="D21" s="17">
        <v>48.2</v>
      </c>
      <c r="E21" s="17">
        <v>50.3</v>
      </c>
      <c r="F21" s="17">
        <v>46.4</v>
      </c>
      <c r="G21" s="15">
        <f t="shared" si="0"/>
        <v>-4.2920063040330136</v>
      </c>
      <c r="H21" s="23">
        <f t="shared" si="1"/>
        <v>-7.753479125248508</v>
      </c>
      <c r="I21" s="72"/>
    </row>
    <row r="22" spans="1:9" x14ac:dyDescent="0.2">
      <c r="A22" s="16" t="s">
        <v>21</v>
      </c>
      <c r="B22" s="17">
        <v>202.6</v>
      </c>
      <c r="C22" s="17">
        <v>188.1</v>
      </c>
      <c r="D22" s="17">
        <v>219.9</v>
      </c>
      <c r="E22" s="17">
        <v>204.7</v>
      </c>
      <c r="F22" s="17">
        <v>192.4</v>
      </c>
      <c r="G22" s="15">
        <f t="shared" si="0"/>
        <v>-1.2831232109845381</v>
      </c>
      <c r="H22" s="23">
        <f t="shared" si="1"/>
        <v>-6.0087933561309148</v>
      </c>
      <c r="I22" s="72"/>
    </row>
    <row r="23" spans="1:9" x14ac:dyDescent="0.2">
      <c r="A23" s="16" t="s">
        <v>39</v>
      </c>
      <c r="B23" s="17" t="s">
        <v>38</v>
      </c>
      <c r="C23" s="17" t="s">
        <v>38</v>
      </c>
      <c r="D23" s="17" t="s">
        <v>38</v>
      </c>
      <c r="E23" s="17" t="s">
        <v>38</v>
      </c>
      <c r="F23" s="17" t="s">
        <v>38</v>
      </c>
      <c r="G23" s="25" t="s">
        <v>38</v>
      </c>
      <c r="H23" s="24" t="s">
        <v>38</v>
      </c>
      <c r="I23" s="72"/>
    </row>
    <row r="24" spans="1:9" x14ac:dyDescent="0.2">
      <c r="A24" s="16" t="s">
        <v>22</v>
      </c>
      <c r="B24" s="17">
        <v>688.8</v>
      </c>
      <c r="C24" s="17">
        <v>684.3</v>
      </c>
      <c r="D24" s="17">
        <v>699.5</v>
      </c>
      <c r="E24" s="17">
        <v>690.9</v>
      </c>
      <c r="F24" s="17">
        <v>642.29999999999995</v>
      </c>
      <c r="G24" s="15">
        <f t="shared" si="0"/>
        <v>-1.732208455726969</v>
      </c>
      <c r="H24" s="23">
        <f t="shared" si="1"/>
        <v>-7.0343030829353008</v>
      </c>
      <c r="I24" s="72"/>
    </row>
    <row r="25" spans="1:9" x14ac:dyDescent="0.2">
      <c r="A25" s="16" t="s">
        <v>9</v>
      </c>
      <c r="B25" s="17">
        <v>402.1</v>
      </c>
      <c r="C25" s="17">
        <v>373.1</v>
      </c>
      <c r="D25" s="17">
        <v>403.5</v>
      </c>
      <c r="E25" s="17">
        <v>390.4</v>
      </c>
      <c r="F25" s="17">
        <v>370.6</v>
      </c>
      <c r="G25" s="15">
        <f t="shared" si="0"/>
        <v>-2.0187816341825648</v>
      </c>
      <c r="H25" s="23">
        <f t="shared" si="1"/>
        <v>-5.0717213114753967</v>
      </c>
      <c r="I25" s="72"/>
    </row>
    <row r="26" spans="1:9" x14ac:dyDescent="0.2">
      <c r="A26" s="16" t="s">
        <v>23</v>
      </c>
      <c r="B26" s="17">
        <v>1506.5</v>
      </c>
      <c r="C26" s="17">
        <v>1500.1</v>
      </c>
      <c r="D26" s="17">
        <v>1580.5</v>
      </c>
      <c r="E26" s="17">
        <v>1599.5</v>
      </c>
      <c r="F26" s="17">
        <v>1584.2</v>
      </c>
      <c r="G26" s="15">
        <f t="shared" si="0"/>
        <v>1.2651984736303801</v>
      </c>
      <c r="H26" s="23">
        <f t="shared" si="1"/>
        <v>-0.95654892153798077</v>
      </c>
      <c r="I26" s="72"/>
    </row>
    <row r="27" spans="1:9" x14ac:dyDescent="0.2">
      <c r="A27" s="16" t="s">
        <v>24</v>
      </c>
      <c r="B27" s="17">
        <v>155.9</v>
      </c>
      <c r="C27" s="17">
        <v>131.1</v>
      </c>
      <c r="D27" s="17">
        <v>147.1</v>
      </c>
      <c r="E27" s="17">
        <v>143.5</v>
      </c>
      <c r="F27" s="17">
        <v>128.6</v>
      </c>
      <c r="G27" s="15">
        <f t="shared" si="0"/>
        <v>-4.6987244712113574</v>
      </c>
      <c r="H27" s="23">
        <f t="shared" si="1"/>
        <v>-10.383275261324043</v>
      </c>
      <c r="I27" s="72"/>
    </row>
    <row r="28" spans="1:9" x14ac:dyDescent="0.2">
      <c r="A28" s="16" t="s">
        <v>25</v>
      </c>
      <c r="B28" s="17">
        <v>256.60000000000002</v>
      </c>
      <c r="C28" s="17">
        <v>266.5</v>
      </c>
      <c r="D28" s="17">
        <v>306.8</v>
      </c>
      <c r="E28" s="17">
        <v>324.60000000000002</v>
      </c>
      <c r="F28" s="17">
        <v>321.39999999999998</v>
      </c>
      <c r="G28" s="15">
        <f t="shared" si="0"/>
        <v>5.7906547648865603</v>
      </c>
      <c r="H28" s="23">
        <f t="shared" si="1"/>
        <v>-0.98582871226126079</v>
      </c>
      <c r="I28" s="72"/>
    </row>
    <row r="29" spans="1:9" x14ac:dyDescent="0.2">
      <c r="A29" s="18" t="s">
        <v>4</v>
      </c>
      <c r="B29" s="26">
        <v>91.8</v>
      </c>
      <c r="C29" s="26">
        <v>90.9</v>
      </c>
      <c r="D29" s="26">
        <v>98.9</v>
      </c>
      <c r="E29" s="26">
        <v>103.8</v>
      </c>
      <c r="F29" s="26">
        <v>105.1</v>
      </c>
      <c r="G29" s="27">
        <f t="shared" si="0"/>
        <v>3.4403565157396399</v>
      </c>
      <c r="H29" s="153">
        <f>(F29/E29-1)*100</f>
        <v>1.2524084778420042</v>
      </c>
      <c r="I29" s="72"/>
    </row>
    <row r="30" spans="1:9" x14ac:dyDescent="0.2">
      <c r="A30" s="16" t="s">
        <v>26</v>
      </c>
      <c r="B30" s="28">
        <v>187.2</v>
      </c>
      <c r="C30" s="28">
        <v>168.7</v>
      </c>
      <c r="D30" s="28">
        <v>154.80000000000001</v>
      </c>
      <c r="E30" s="28">
        <v>160.80000000000001</v>
      </c>
      <c r="F30" s="28">
        <v>158.30000000000001</v>
      </c>
      <c r="G30" s="29">
        <f t="shared" si="0"/>
        <v>-4.105484861907116</v>
      </c>
      <c r="H30" s="154">
        <f t="shared" si="1"/>
        <v>-1.5547263681592094</v>
      </c>
      <c r="I30" s="72"/>
    </row>
    <row r="31" spans="1:9" x14ac:dyDescent="0.2">
      <c r="A31" s="16" t="s">
        <v>15</v>
      </c>
      <c r="B31" s="17">
        <v>270.5</v>
      </c>
      <c r="C31" s="17">
        <v>261.89999999999998</v>
      </c>
      <c r="D31" s="17">
        <v>259</v>
      </c>
      <c r="E31" s="17">
        <v>243.7</v>
      </c>
      <c r="F31" s="17">
        <v>235.5</v>
      </c>
      <c r="G31" s="30">
        <f t="shared" si="0"/>
        <v>-3.4047189336365524</v>
      </c>
      <c r="H31" s="17">
        <f t="shared" si="1"/>
        <v>-3.3647927780057429</v>
      </c>
      <c r="I31" s="72"/>
    </row>
    <row r="32" spans="1:9" x14ac:dyDescent="0.2">
      <c r="A32" s="31" t="s">
        <v>17</v>
      </c>
      <c r="B32" s="32">
        <v>449.4</v>
      </c>
      <c r="C32" s="32">
        <v>475.2</v>
      </c>
      <c r="D32" s="32">
        <v>492.5</v>
      </c>
      <c r="E32" s="32">
        <v>476.8</v>
      </c>
      <c r="F32" s="32">
        <v>446.5</v>
      </c>
      <c r="G32" s="33">
        <f t="shared" si="0"/>
        <v>-0.16171808102798391</v>
      </c>
      <c r="H32" s="155">
        <f t="shared" si="1"/>
        <v>-6.3548657718120793</v>
      </c>
      <c r="I32" s="72"/>
    </row>
    <row r="33" spans="1:9" x14ac:dyDescent="0.2">
      <c r="A33" s="34" t="s">
        <v>27</v>
      </c>
      <c r="B33" s="35">
        <v>244.3</v>
      </c>
      <c r="C33" s="35">
        <v>243.2</v>
      </c>
      <c r="D33" s="35">
        <v>266.3</v>
      </c>
      <c r="E33" s="35">
        <v>266.89999999999998</v>
      </c>
      <c r="F33" s="35">
        <v>265.89999999999998</v>
      </c>
      <c r="G33" s="36">
        <f t="shared" si="0"/>
        <v>2.1406735915093345</v>
      </c>
      <c r="H33" s="35">
        <f t="shared" si="1"/>
        <v>-0.37467216185836927</v>
      </c>
      <c r="I33" s="72"/>
    </row>
    <row r="34" spans="1:9" x14ac:dyDescent="0.2">
      <c r="A34" s="37" t="s">
        <v>28</v>
      </c>
      <c r="B34" s="38">
        <v>301.10000000000002</v>
      </c>
      <c r="C34" s="38">
        <v>316.3</v>
      </c>
      <c r="D34" s="38">
        <v>287.89999999999998</v>
      </c>
      <c r="E34" s="38">
        <v>307.60000000000002</v>
      </c>
      <c r="F34" s="38">
        <v>279</v>
      </c>
      <c r="G34" s="39">
        <f t="shared" si="0"/>
        <v>-1.8877214280285881</v>
      </c>
      <c r="H34" s="38">
        <f t="shared" si="1"/>
        <v>-9.2977893368010438</v>
      </c>
      <c r="I34" s="72"/>
    </row>
    <row r="35" spans="1:9" ht="15.75" customHeight="1" x14ac:dyDescent="0.2">
      <c r="A35" s="3" t="s">
        <v>46</v>
      </c>
      <c r="B35" s="41"/>
      <c r="C35" s="41"/>
      <c r="D35" s="41"/>
      <c r="E35" s="41"/>
      <c r="F35" s="41"/>
      <c r="G35" s="42"/>
      <c r="H35" s="42"/>
    </row>
    <row r="36" spans="1:9" ht="15.75" customHeight="1" x14ac:dyDescent="0.2">
      <c r="A36" s="3" t="s">
        <v>42</v>
      </c>
      <c r="B36" s="43"/>
      <c r="C36" s="43"/>
      <c r="D36" s="43"/>
      <c r="E36" s="43"/>
    </row>
    <row r="37" spans="1:9" ht="15.75" customHeight="1" x14ac:dyDescent="0.2">
      <c r="A37" s="221" t="s">
        <v>91</v>
      </c>
      <c r="B37" s="114"/>
      <c r="C37" s="114"/>
      <c r="D37" s="114"/>
      <c r="E37" s="114"/>
      <c r="F37" s="114"/>
      <c r="G37" s="114"/>
      <c r="H37" s="114"/>
      <c r="I37" s="114"/>
    </row>
  </sheetData>
  <mergeCells count="6">
    <mergeCell ref="G4:H4"/>
    <mergeCell ref="B3:B4"/>
    <mergeCell ref="C3:C4"/>
    <mergeCell ref="D3:D4"/>
    <mergeCell ref="E3:E4"/>
    <mergeCell ref="F3:F4"/>
  </mergeCells>
  <phoneticPr fontId="7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S137"/>
  <sheetViews>
    <sheetView showGridLines="0" zoomScaleNormal="100" zoomScalePageLayoutView="125" workbookViewId="0"/>
  </sheetViews>
  <sheetFormatPr defaultColWidth="8.85546875" defaultRowHeight="12.75" x14ac:dyDescent="0.2"/>
  <cols>
    <col min="1" max="1" width="7.7109375" style="190" customWidth="1"/>
    <col min="2" max="4" width="6.7109375" style="190" customWidth="1"/>
    <col min="5" max="6" width="8.85546875" style="190"/>
    <col min="7" max="7" width="9.140625" style="190" customWidth="1"/>
    <col min="8" max="11" width="8.85546875" style="190"/>
    <col min="12" max="12" width="9.42578125" style="190" bestFit="1" customWidth="1"/>
    <col min="13" max="14" width="8.85546875" style="190"/>
    <col min="15" max="15" width="5.42578125" style="190" customWidth="1"/>
    <col min="16" max="16384" width="8.85546875" style="190"/>
  </cols>
  <sheetData>
    <row r="1" spans="1:19" ht="15.75" x14ac:dyDescent="0.25">
      <c r="A1" s="186" t="s">
        <v>86</v>
      </c>
    </row>
    <row r="2" spans="1:19" ht="14.25" x14ac:dyDescent="0.2">
      <c r="A2" s="223" t="s">
        <v>60</v>
      </c>
      <c r="F2" s="109"/>
      <c r="S2" s="109"/>
    </row>
    <row r="36" spans="5:13" x14ac:dyDescent="0.2">
      <c r="E36" s="156"/>
      <c r="F36" s="49"/>
      <c r="G36" s="49"/>
      <c r="H36" s="49"/>
      <c r="I36" s="49"/>
      <c r="J36" s="49"/>
      <c r="K36" s="49"/>
      <c r="L36" s="49"/>
      <c r="M36" s="49"/>
    </row>
    <row r="37" spans="5:13" x14ac:dyDescent="0.2">
      <c r="E37" s="156"/>
      <c r="F37" s="114"/>
    </row>
    <row r="60" spans="1:13" ht="15.75" customHeight="1" x14ac:dyDescent="0.2">
      <c r="A60" s="3" t="s">
        <v>44</v>
      </c>
      <c r="B60" s="2"/>
      <c r="C60" s="2"/>
      <c r="D60" s="2"/>
      <c r="E60" s="2"/>
      <c r="F60" s="2"/>
      <c r="G60" s="2"/>
      <c r="H60" s="2"/>
      <c r="I60" s="84"/>
      <c r="J60" s="84"/>
      <c r="K60" s="84"/>
      <c r="L60" s="84"/>
      <c r="M60" s="84"/>
    </row>
    <row r="61" spans="1:13" ht="15.75" customHeight="1" x14ac:dyDescent="0.2">
      <c r="A61" s="221" t="s">
        <v>91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x14ac:dyDescent="0.2">
      <c r="A62" s="93"/>
      <c r="B62" s="93"/>
      <c r="C62" s="93"/>
      <c r="D62" s="93"/>
      <c r="E62" s="93"/>
      <c r="F62" s="93"/>
      <c r="G62" s="45"/>
      <c r="H62" s="45"/>
      <c r="I62" s="45"/>
      <c r="J62" s="45"/>
      <c r="K62" s="45"/>
      <c r="L62" s="45"/>
      <c r="M62" s="45"/>
    </row>
    <row r="63" spans="1:13" x14ac:dyDescent="0.2">
      <c r="A63" s="93"/>
      <c r="B63" s="93"/>
      <c r="C63" s="93"/>
      <c r="D63" s="93"/>
      <c r="E63" s="93"/>
      <c r="F63" s="93"/>
      <c r="G63" s="45"/>
      <c r="H63" s="45"/>
      <c r="I63" s="45"/>
      <c r="J63" s="45"/>
      <c r="K63" s="45"/>
      <c r="L63" s="45"/>
      <c r="M63" s="45"/>
    </row>
    <row r="64" spans="1:13" x14ac:dyDescent="0.2">
      <c r="A64" s="157"/>
      <c r="B64" s="157" t="s">
        <v>34</v>
      </c>
      <c r="C64" s="85" t="s">
        <v>32</v>
      </c>
      <c r="D64" s="85" t="s">
        <v>56</v>
      </c>
    </row>
    <row r="65" spans="1:12" x14ac:dyDescent="0.2">
      <c r="A65" s="158" t="s">
        <v>49</v>
      </c>
      <c r="B65" s="201">
        <v>14.3</v>
      </c>
      <c r="C65" s="202">
        <v>13.4</v>
      </c>
      <c r="D65" s="202">
        <v>15.7</v>
      </c>
      <c r="H65" s="203"/>
      <c r="I65" s="203"/>
      <c r="J65" s="203"/>
    </row>
    <row r="66" spans="1:12" x14ac:dyDescent="0.2">
      <c r="A66" s="118"/>
      <c r="B66" s="204"/>
      <c r="C66" s="204"/>
      <c r="D66" s="204"/>
      <c r="H66" s="203"/>
      <c r="I66" s="203"/>
      <c r="J66" s="203"/>
    </row>
    <row r="67" spans="1:12" x14ac:dyDescent="0.2">
      <c r="A67" s="120" t="s">
        <v>15</v>
      </c>
      <c r="B67" s="205">
        <v>20</v>
      </c>
      <c r="C67" s="205">
        <v>19.899999999999999</v>
      </c>
      <c r="D67" s="205">
        <v>22</v>
      </c>
      <c r="F67" s="159"/>
      <c r="H67" s="203"/>
      <c r="I67" s="203"/>
      <c r="J67" s="203"/>
    </row>
    <row r="68" spans="1:12" x14ac:dyDescent="0.2">
      <c r="A68" s="120" t="s">
        <v>7</v>
      </c>
      <c r="B68" s="205">
        <v>16.8</v>
      </c>
      <c r="C68" s="205">
        <v>15.8</v>
      </c>
      <c r="D68" s="205">
        <v>17.3</v>
      </c>
      <c r="F68" s="159"/>
      <c r="H68" s="203"/>
      <c r="I68" s="203"/>
      <c r="J68" s="203"/>
    </row>
    <row r="69" spans="1:12" x14ac:dyDescent="0.2">
      <c r="A69" s="120" t="s">
        <v>20</v>
      </c>
      <c r="B69" s="205">
        <v>16.600000000000001</v>
      </c>
      <c r="C69" s="205">
        <v>13.7</v>
      </c>
      <c r="D69" s="205">
        <v>16.8</v>
      </c>
      <c r="F69" s="159"/>
      <c r="G69" s="159"/>
      <c r="H69" s="203"/>
      <c r="I69" s="203"/>
      <c r="J69" s="203"/>
    </row>
    <row r="70" spans="1:12" x14ac:dyDescent="0.2">
      <c r="A70" s="120" t="s">
        <v>6</v>
      </c>
      <c r="B70" s="205">
        <v>16.399999999999999</v>
      </c>
      <c r="C70" s="205">
        <v>15.1</v>
      </c>
      <c r="D70" s="205">
        <v>17.100000000000001</v>
      </c>
      <c r="F70" s="159"/>
      <c r="H70" s="203"/>
      <c r="I70" s="203"/>
      <c r="J70" s="203"/>
    </row>
    <row r="71" spans="1:12" x14ac:dyDescent="0.2">
      <c r="A71" s="120" t="s">
        <v>19</v>
      </c>
      <c r="B71" s="205">
        <v>16.2</v>
      </c>
      <c r="C71" s="205">
        <v>15.5</v>
      </c>
      <c r="D71" s="205">
        <v>18</v>
      </c>
      <c r="F71" s="159"/>
      <c r="H71" s="203"/>
      <c r="I71" s="203"/>
      <c r="J71" s="203"/>
    </row>
    <row r="72" spans="1:12" x14ac:dyDescent="0.2">
      <c r="A72" s="120" t="s">
        <v>14</v>
      </c>
      <c r="B72" s="205">
        <v>15.9</v>
      </c>
      <c r="C72" s="205">
        <v>15.8</v>
      </c>
      <c r="D72" s="205">
        <v>16.5</v>
      </c>
      <c r="F72" s="159"/>
      <c r="H72" s="203"/>
      <c r="I72" s="203"/>
      <c r="J72" s="203"/>
    </row>
    <row r="73" spans="1:12" x14ac:dyDescent="0.2">
      <c r="A73" s="120" t="s">
        <v>5</v>
      </c>
      <c r="B73" s="205">
        <v>15.8</v>
      </c>
      <c r="C73" s="206">
        <v>16</v>
      </c>
      <c r="D73" s="205">
        <v>15.7</v>
      </c>
      <c r="F73" s="159"/>
      <c r="H73" s="203"/>
      <c r="I73" s="203"/>
      <c r="J73" s="203"/>
    </row>
    <row r="74" spans="1:12" x14ac:dyDescent="0.2">
      <c r="A74" s="120" t="s">
        <v>26</v>
      </c>
      <c r="B74" s="205">
        <v>15.6</v>
      </c>
      <c r="C74" s="205">
        <v>12.4</v>
      </c>
      <c r="D74" s="205">
        <v>16.3</v>
      </c>
      <c r="F74" s="159"/>
      <c r="H74" s="203"/>
      <c r="I74" s="203"/>
      <c r="J74" s="203"/>
    </row>
    <row r="75" spans="1:12" x14ac:dyDescent="0.2">
      <c r="A75" s="120" t="s">
        <v>17</v>
      </c>
      <c r="B75" s="205">
        <v>15.5</v>
      </c>
      <c r="C75" s="205">
        <v>15.5</v>
      </c>
      <c r="D75" s="205">
        <v>15.4</v>
      </c>
      <c r="F75" s="159"/>
      <c r="H75" s="203"/>
      <c r="I75" s="203"/>
      <c r="J75" s="203"/>
    </row>
    <row r="76" spans="1:12" x14ac:dyDescent="0.2">
      <c r="A76" s="120" t="s">
        <v>3</v>
      </c>
      <c r="B76" s="205">
        <v>15.4</v>
      </c>
      <c r="C76" s="205">
        <v>9.1</v>
      </c>
      <c r="D76" s="205">
        <v>16.3</v>
      </c>
      <c r="H76" s="203"/>
      <c r="I76" s="203"/>
      <c r="J76" s="203"/>
      <c r="L76" s="207"/>
    </row>
    <row r="77" spans="1:12" x14ac:dyDescent="0.2">
      <c r="A77" s="120" t="s">
        <v>23</v>
      </c>
      <c r="B77" s="205">
        <v>15.1</v>
      </c>
      <c r="C77" s="205">
        <v>14.2</v>
      </c>
      <c r="D77" s="205">
        <v>15.7</v>
      </c>
      <c r="F77" s="159"/>
      <c r="H77" s="203"/>
      <c r="I77" s="203"/>
      <c r="J77" s="203"/>
    </row>
    <row r="78" spans="1:12" x14ac:dyDescent="0.2">
      <c r="A78" s="120" t="s">
        <v>8</v>
      </c>
      <c r="B78" s="205">
        <v>14.9</v>
      </c>
      <c r="C78" s="205">
        <v>13.1</v>
      </c>
      <c r="D78" s="205">
        <v>16.3</v>
      </c>
      <c r="F78" s="159"/>
      <c r="H78" s="203"/>
      <c r="I78" s="203"/>
      <c r="J78" s="203"/>
    </row>
    <row r="79" spans="1:12" x14ac:dyDescent="0.2">
      <c r="A79" s="120" t="s">
        <v>24</v>
      </c>
      <c r="B79" s="205">
        <v>14.9</v>
      </c>
      <c r="C79" s="205">
        <v>11.2</v>
      </c>
      <c r="D79" s="205">
        <v>17.2</v>
      </c>
      <c r="E79" s="159"/>
      <c r="F79" s="159"/>
      <c r="H79" s="203"/>
      <c r="I79" s="203"/>
      <c r="J79" s="203"/>
    </row>
    <row r="80" spans="1:12" x14ac:dyDescent="0.2">
      <c r="A80" s="120" t="s">
        <v>25</v>
      </c>
      <c r="B80" s="205">
        <v>14.4</v>
      </c>
      <c r="C80" s="205">
        <v>14.7</v>
      </c>
      <c r="D80" s="205">
        <v>14.3</v>
      </c>
      <c r="F80" s="159"/>
      <c r="H80" s="203"/>
      <c r="I80" s="203"/>
      <c r="J80" s="203"/>
    </row>
    <row r="81" spans="1:10" x14ac:dyDescent="0.2">
      <c r="A81" s="120" t="s">
        <v>9</v>
      </c>
      <c r="B81" s="205">
        <v>14.4</v>
      </c>
      <c r="C81" s="205">
        <v>13.1</v>
      </c>
      <c r="D81" s="205">
        <v>17.399999999999999</v>
      </c>
      <c r="F81" s="159"/>
      <c r="H81" s="203"/>
      <c r="I81" s="203"/>
      <c r="J81" s="203"/>
    </row>
    <row r="82" spans="1:10" x14ac:dyDescent="0.2">
      <c r="A82" s="120" t="s">
        <v>21</v>
      </c>
      <c r="B82" s="205">
        <v>14.2</v>
      </c>
      <c r="C82" s="205">
        <v>13.5</v>
      </c>
      <c r="D82" s="205">
        <v>14.8</v>
      </c>
      <c r="F82" s="159"/>
      <c r="H82" s="203"/>
      <c r="I82" s="203"/>
      <c r="J82" s="203"/>
    </row>
    <row r="83" spans="1:10" x14ac:dyDescent="0.2">
      <c r="A83" s="120" t="s">
        <v>13</v>
      </c>
      <c r="B83" s="205">
        <v>14.2</v>
      </c>
      <c r="C83" s="206">
        <v>13.2</v>
      </c>
      <c r="D83" s="205">
        <v>18</v>
      </c>
      <c r="F83" s="159"/>
      <c r="H83" s="203"/>
      <c r="I83" s="203"/>
      <c r="J83" s="203"/>
    </row>
    <row r="84" spans="1:10" x14ac:dyDescent="0.2">
      <c r="A84" s="120" t="s">
        <v>40</v>
      </c>
      <c r="B84" s="205">
        <v>13.3</v>
      </c>
      <c r="C84" s="205">
        <v>13.1</v>
      </c>
      <c r="D84" s="205">
        <v>15.3</v>
      </c>
      <c r="F84" s="159"/>
      <c r="H84" s="203"/>
      <c r="I84" s="203"/>
      <c r="J84" s="203"/>
    </row>
    <row r="85" spans="1:10" x14ac:dyDescent="0.2">
      <c r="A85" s="120" t="s">
        <v>16</v>
      </c>
      <c r="B85" s="205">
        <v>12.3</v>
      </c>
      <c r="C85" s="205">
        <v>12</v>
      </c>
      <c r="D85" s="205">
        <v>18</v>
      </c>
      <c r="F85" s="159"/>
      <c r="H85" s="203"/>
      <c r="I85" s="203"/>
      <c r="J85" s="203"/>
    </row>
    <row r="86" spans="1:10" x14ac:dyDescent="0.2">
      <c r="A86" s="120" t="s">
        <v>10</v>
      </c>
      <c r="B86" s="205">
        <v>12.3</v>
      </c>
      <c r="C86" s="205">
        <v>10.9</v>
      </c>
      <c r="D86" s="205">
        <v>16.899999999999999</v>
      </c>
      <c r="F86" s="159"/>
      <c r="H86" s="203"/>
      <c r="I86" s="203"/>
      <c r="J86" s="203"/>
    </row>
    <row r="87" spans="1:10" x14ac:dyDescent="0.2">
      <c r="A87" s="120" t="s">
        <v>22</v>
      </c>
      <c r="B87" s="205">
        <v>12.2</v>
      </c>
      <c r="C87" s="205">
        <v>10.9</v>
      </c>
      <c r="D87" s="205">
        <v>14</v>
      </c>
      <c r="F87" s="159"/>
      <c r="H87" s="203"/>
      <c r="I87" s="203"/>
      <c r="J87" s="203"/>
    </row>
    <row r="88" spans="1:10" x14ac:dyDescent="0.2">
      <c r="A88" s="120" t="s">
        <v>11</v>
      </c>
      <c r="B88" s="205">
        <v>12.1</v>
      </c>
      <c r="C88" s="205">
        <v>11.6</v>
      </c>
      <c r="D88" s="205">
        <v>15.2</v>
      </c>
      <c r="F88" s="159"/>
      <c r="H88" s="203"/>
      <c r="I88" s="203"/>
      <c r="J88" s="203"/>
    </row>
    <row r="89" spans="1:10" x14ac:dyDescent="0.2">
      <c r="A89" s="120" t="s">
        <v>18</v>
      </c>
      <c r="B89" s="205">
        <v>11.9</v>
      </c>
      <c r="C89" s="205">
        <v>11.7</v>
      </c>
      <c r="D89" s="205">
        <v>18.5</v>
      </c>
      <c r="F89" s="159"/>
      <c r="H89" s="203"/>
      <c r="I89" s="203"/>
      <c r="J89" s="203"/>
    </row>
    <row r="90" spans="1:10" x14ac:dyDescent="0.2">
      <c r="A90" s="120" t="s">
        <v>47</v>
      </c>
      <c r="B90" s="205">
        <v>11.2</v>
      </c>
      <c r="C90" s="205">
        <v>9.8000000000000007</v>
      </c>
      <c r="D90" s="205">
        <v>12.6</v>
      </c>
      <c r="E90" s="159"/>
      <c r="F90" s="159"/>
      <c r="G90" s="230"/>
      <c r="H90" s="203"/>
      <c r="I90" s="203"/>
      <c r="J90" s="203"/>
    </row>
    <row r="91" spans="1:10" x14ac:dyDescent="0.2">
      <c r="A91" s="123" t="s">
        <v>12</v>
      </c>
      <c r="B91" s="208">
        <v>11.1</v>
      </c>
      <c r="C91" s="208">
        <v>10.6</v>
      </c>
      <c r="D91" s="208">
        <v>14.3</v>
      </c>
      <c r="F91" s="159"/>
      <c r="H91" s="203"/>
      <c r="I91" s="203"/>
      <c r="J91" s="203"/>
    </row>
    <row r="92" spans="1:10" x14ac:dyDescent="0.2">
      <c r="A92" s="125" t="s">
        <v>4</v>
      </c>
      <c r="B92" s="209">
        <v>9.5</v>
      </c>
      <c r="C92" s="209">
        <v>4.8</v>
      </c>
      <c r="D92" s="209">
        <v>13.1</v>
      </c>
      <c r="E92" s="230"/>
      <c r="F92" s="230"/>
      <c r="H92" s="203"/>
      <c r="I92" s="203"/>
      <c r="J92" s="203"/>
    </row>
    <row r="93" spans="1:10" x14ac:dyDescent="0.2">
      <c r="A93" s="127"/>
      <c r="B93" s="210"/>
      <c r="C93" s="210"/>
      <c r="D93" s="210"/>
      <c r="H93" s="203"/>
      <c r="I93" s="203"/>
      <c r="J93" s="203"/>
    </row>
    <row r="94" spans="1:10" x14ac:dyDescent="0.2">
      <c r="A94" s="120" t="s">
        <v>27</v>
      </c>
      <c r="B94" s="205">
        <v>14.8</v>
      </c>
      <c r="C94" s="205">
        <v>14.6</v>
      </c>
      <c r="D94" s="205">
        <v>19</v>
      </c>
      <c r="H94" s="203"/>
      <c r="I94" s="203"/>
      <c r="J94" s="203"/>
    </row>
    <row r="95" spans="1:10" x14ac:dyDescent="0.2">
      <c r="A95" s="125" t="s">
        <v>28</v>
      </c>
      <c r="B95" s="209">
        <v>8.6</v>
      </c>
      <c r="C95" s="209">
        <v>8.1999999999999993</v>
      </c>
      <c r="D95" s="209">
        <v>12.5</v>
      </c>
      <c r="H95" s="203"/>
      <c r="I95" s="203"/>
      <c r="J95" s="203"/>
    </row>
    <row r="108" spans="1:4" x14ac:dyDescent="0.2">
      <c r="A108" s="56"/>
      <c r="B108" s="203"/>
      <c r="C108" s="203"/>
      <c r="D108" s="203"/>
    </row>
    <row r="109" spans="1:4" x14ac:dyDescent="0.2">
      <c r="A109" s="56"/>
      <c r="B109" s="203"/>
      <c r="C109" s="203"/>
      <c r="D109" s="203"/>
    </row>
    <row r="110" spans="1:4" x14ac:dyDescent="0.2">
      <c r="A110" s="56"/>
      <c r="B110" s="203"/>
      <c r="C110" s="203"/>
      <c r="D110" s="203"/>
    </row>
    <row r="111" spans="1:4" x14ac:dyDescent="0.2">
      <c r="A111" s="56"/>
      <c r="B111" s="203"/>
      <c r="C111" s="203"/>
      <c r="D111" s="203"/>
    </row>
    <row r="112" spans="1:4" x14ac:dyDescent="0.2">
      <c r="A112" s="56"/>
      <c r="B112" s="203"/>
      <c r="C112" s="203"/>
      <c r="D112" s="203"/>
    </row>
    <row r="113" spans="1:4" x14ac:dyDescent="0.2">
      <c r="A113" s="56"/>
      <c r="B113" s="203"/>
      <c r="C113" s="203"/>
      <c r="D113" s="203"/>
    </row>
    <row r="114" spans="1:4" x14ac:dyDescent="0.2">
      <c r="A114" s="56"/>
      <c r="B114" s="203"/>
      <c r="C114" s="203"/>
      <c r="D114" s="203"/>
    </row>
    <row r="115" spans="1:4" x14ac:dyDescent="0.2">
      <c r="A115" s="56"/>
      <c r="B115" s="203"/>
      <c r="C115" s="203"/>
      <c r="D115" s="203"/>
    </row>
    <row r="116" spans="1:4" x14ac:dyDescent="0.2">
      <c r="A116" s="56"/>
      <c r="B116" s="203"/>
      <c r="C116" s="203"/>
      <c r="D116" s="203"/>
    </row>
    <row r="117" spans="1:4" x14ac:dyDescent="0.2">
      <c r="A117" s="56"/>
      <c r="B117" s="203"/>
      <c r="C117" s="203"/>
      <c r="D117" s="203"/>
    </row>
    <row r="118" spans="1:4" x14ac:dyDescent="0.2">
      <c r="A118" s="56"/>
      <c r="B118" s="203"/>
      <c r="C118" s="203"/>
      <c r="D118" s="203"/>
    </row>
    <row r="119" spans="1:4" x14ac:dyDescent="0.2">
      <c r="A119" s="56"/>
      <c r="B119" s="203"/>
      <c r="C119" s="203"/>
      <c r="D119" s="203"/>
    </row>
    <row r="120" spans="1:4" x14ac:dyDescent="0.2">
      <c r="A120" s="56"/>
      <c r="B120" s="203"/>
      <c r="C120" s="203"/>
      <c r="D120" s="203"/>
    </row>
    <row r="121" spans="1:4" x14ac:dyDescent="0.2">
      <c r="A121" s="56"/>
      <c r="B121" s="203"/>
      <c r="C121" s="211"/>
      <c r="D121" s="203"/>
    </row>
    <row r="122" spans="1:4" x14ac:dyDescent="0.2">
      <c r="A122" s="56"/>
      <c r="B122" s="203"/>
      <c r="C122" s="203"/>
      <c r="D122" s="203"/>
    </row>
    <row r="123" spans="1:4" x14ac:dyDescent="0.2">
      <c r="A123" s="56"/>
      <c r="B123" s="203"/>
      <c r="C123" s="211"/>
      <c r="D123" s="203"/>
    </row>
    <row r="124" spans="1:4" x14ac:dyDescent="0.2">
      <c r="A124" s="56"/>
      <c r="B124" s="203"/>
      <c r="C124" s="203"/>
      <c r="D124" s="203"/>
    </row>
    <row r="125" spans="1:4" x14ac:dyDescent="0.2">
      <c r="A125" s="56"/>
      <c r="B125" s="203"/>
      <c r="C125" s="203"/>
      <c r="D125" s="203"/>
    </row>
    <row r="126" spans="1:4" x14ac:dyDescent="0.2">
      <c r="A126" s="56"/>
      <c r="B126" s="203"/>
      <c r="C126" s="203"/>
      <c r="D126" s="203"/>
    </row>
    <row r="127" spans="1:4" x14ac:dyDescent="0.2">
      <c r="A127" s="56"/>
      <c r="B127" s="203"/>
      <c r="C127" s="203"/>
      <c r="D127" s="203"/>
    </row>
    <row r="128" spans="1:4" x14ac:dyDescent="0.2">
      <c r="A128" s="56"/>
      <c r="B128" s="203"/>
      <c r="C128" s="203"/>
      <c r="D128" s="203"/>
    </row>
    <row r="129" spans="1:4" x14ac:dyDescent="0.2">
      <c r="A129" s="56"/>
      <c r="B129" s="203"/>
      <c r="C129" s="203"/>
      <c r="D129" s="203"/>
    </row>
    <row r="130" spans="1:4" x14ac:dyDescent="0.2">
      <c r="A130" s="56"/>
      <c r="B130" s="203"/>
      <c r="C130" s="203"/>
      <c r="D130" s="203"/>
    </row>
    <row r="131" spans="1:4" x14ac:dyDescent="0.2">
      <c r="A131" s="56"/>
      <c r="B131" s="203"/>
      <c r="C131" s="203"/>
      <c r="D131" s="203"/>
    </row>
    <row r="132" spans="1:4" x14ac:dyDescent="0.2">
      <c r="A132" s="56"/>
      <c r="B132" s="203"/>
      <c r="C132" s="203"/>
      <c r="D132" s="203"/>
    </row>
    <row r="133" spans="1:4" x14ac:dyDescent="0.2">
      <c r="A133" s="56"/>
      <c r="B133" s="203"/>
      <c r="C133" s="203"/>
      <c r="D133" s="203"/>
    </row>
    <row r="134" spans="1:4" x14ac:dyDescent="0.2">
      <c r="A134" s="56"/>
      <c r="B134" s="203"/>
      <c r="C134" s="203"/>
      <c r="D134" s="203"/>
    </row>
    <row r="135" spans="1:4" x14ac:dyDescent="0.2">
      <c r="B135" s="203"/>
      <c r="C135" s="203"/>
      <c r="D135" s="203"/>
    </row>
    <row r="136" spans="1:4" x14ac:dyDescent="0.2">
      <c r="A136" s="56"/>
      <c r="B136" s="203"/>
      <c r="C136" s="203"/>
      <c r="D136" s="203"/>
    </row>
    <row r="137" spans="1:4" x14ac:dyDescent="0.2">
      <c r="A137" s="56"/>
      <c r="B137" s="203"/>
      <c r="C137" s="203"/>
      <c r="D137" s="203"/>
    </row>
  </sheetData>
  <phoneticPr fontId="0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O208"/>
  <sheetViews>
    <sheetView showGridLines="0" zoomScaleNormal="100" zoomScalePageLayoutView="125" workbookViewId="0"/>
  </sheetViews>
  <sheetFormatPr defaultColWidth="8.85546875" defaultRowHeight="12.75" x14ac:dyDescent="0.2"/>
  <cols>
    <col min="1" max="1" width="7.42578125" style="190" customWidth="1"/>
    <col min="2" max="4" width="6.42578125" style="190" customWidth="1"/>
    <col min="5" max="5" width="8.85546875" style="190"/>
    <col min="6" max="6" width="5.42578125" style="190" customWidth="1"/>
    <col min="7" max="14" width="8.85546875" style="190"/>
    <col min="15" max="15" width="8.5703125" style="190" customWidth="1"/>
    <col min="16" max="16384" width="8.85546875" style="190"/>
  </cols>
  <sheetData>
    <row r="1" spans="1:7" ht="15.75" x14ac:dyDescent="0.25">
      <c r="A1" s="186" t="s">
        <v>87</v>
      </c>
    </row>
    <row r="2" spans="1:7" ht="14.25" x14ac:dyDescent="0.2">
      <c r="A2" s="223" t="s">
        <v>68</v>
      </c>
      <c r="G2" s="109"/>
    </row>
    <row r="3" spans="1:7" x14ac:dyDescent="0.2">
      <c r="A3" s="191"/>
      <c r="G3" s="109"/>
    </row>
    <row r="4" spans="1:7" x14ac:dyDescent="0.2">
      <c r="A4" s="191"/>
      <c r="G4" s="109"/>
    </row>
    <row r="5" spans="1:7" x14ac:dyDescent="0.2">
      <c r="A5" s="191"/>
      <c r="G5" s="109"/>
    </row>
    <row r="6" spans="1:7" x14ac:dyDescent="0.2">
      <c r="A6" s="191"/>
      <c r="G6" s="109"/>
    </row>
    <row r="7" spans="1:7" x14ac:dyDescent="0.2">
      <c r="A7" s="191"/>
      <c r="G7" s="109"/>
    </row>
    <row r="8" spans="1:7" x14ac:dyDescent="0.2">
      <c r="A8" s="191"/>
      <c r="G8" s="109"/>
    </row>
    <row r="9" spans="1:7" x14ac:dyDescent="0.2">
      <c r="A9" s="191"/>
      <c r="G9" s="109"/>
    </row>
    <row r="10" spans="1:7" x14ac:dyDescent="0.2">
      <c r="A10" s="191"/>
      <c r="G10" s="109"/>
    </row>
    <row r="11" spans="1:7" x14ac:dyDescent="0.2">
      <c r="A11" s="191"/>
      <c r="G11" s="109"/>
    </row>
    <row r="12" spans="1:7" x14ac:dyDescent="0.2">
      <c r="A12" s="191"/>
      <c r="G12" s="109"/>
    </row>
    <row r="13" spans="1:7" x14ac:dyDescent="0.2">
      <c r="A13" s="191"/>
      <c r="G13" s="109"/>
    </row>
    <row r="14" spans="1:7" x14ac:dyDescent="0.2">
      <c r="A14" s="191"/>
      <c r="G14" s="109"/>
    </row>
    <row r="15" spans="1:7" x14ac:dyDescent="0.2">
      <c r="A15" s="191"/>
      <c r="G15" s="109"/>
    </row>
    <row r="16" spans="1:7" x14ac:dyDescent="0.2">
      <c r="A16" s="191"/>
      <c r="G16" s="109"/>
    </row>
    <row r="17" spans="1:7" x14ac:dyDescent="0.2">
      <c r="A17" s="191"/>
      <c r="G17" s="109"/>
    </row>
    <row r="18" spans="1:7" x14ac:dyDescent="0.2">
      <c r="A18" s="191"/>
      <c r="G18" s="109"/>
    </row>
    <row r="19" spans="1:7" x14ac:dyDescent="0.2">
      <c r="A19" s="191"/>
      <c r="G19" s="109"/>
    </row>
    <row r="20" spans="1:7" x14ac:dyDescent="0.2">
      <c r="A20" s="191"/>
      <c r="G20" s="109"/>
    </row>
    <row r="21" spans="1:7" x14ac:dyDescent="0.2">
      <c r="A21" s="191"/>
      <c r="G21" s="109"/>
    </row>
    <row r="22" spans="1:7" x14ac:dyDescent="0.2">
      <c r="A22" s="191"/>
      <c r="G22" s="109"/>
    </row>
    <row r="23" spans="1:7" x14ac:dyDescent="0.2">
      <c r="A23" s="191"/>
      <c r="G23" s="109"/>
    </row>
    <row r="24" spans="1:7" x14ac:dyDescent="0.2">
      <c r="A24" s="191"/>
      <c r="G24" s="109"/>
    </row>
    <row r="25" spans="1:7" x14ac:dyDescent="0.2">
      <c r="A25" s="191"/>
      <c r="G25" s="109"/>
    </row>
    <row r="26" spans="1:7" x14ac:dyDescent="0.2">
      <c r="A26" s="191"/>
      <c r="G26" s="109"/>
    </row>
    <row r="27" spans="1:7" x14ac:dyDescent="0.2">
      <c r="A27" s="191"/>
      <c r="G27" s="109"/>
    </row>
    <row r="28" spans="1:7" x14ac:dyDescent="0.2">
      <c r="A28" s="191"/>
      <c r="G28" s="109"/>
    </row>
    <row r="29" spans="1:7" x14ac:dyDescent="0.2">
      <c r="A29" s="191"/>
      <c r="G29" s="109"/>
    </row>
    <row r="30" spans="1:7" x14ac:dyDescent="0.2">
      <c r="A30" s="191"/>
      <c r="G30" s="109"/>
    </row>
    <row r="31" spans="1:7" x14ac:dyDescent="0.2">
      <c r="A31" s="191"/>
      <c r="G31" s="109"/>
    </row>
    <row r="32" spans="1:7" x14ac:dyDescent="0.2">
      <c r="A32" s="191"/>
      <c r="G32" s="109"/>
    </row>
    <row r="33" spans="1:7" x14ac:dyDescent="0.2">
      <c r="A33" s="191"/>
      <c r="G33" s="109"/>
    </row>
    <row r="34" spans="1:7" x14ac:dyDescent="0.2">
      <c r="A34" s="191"/>
      <c r="G34" s="109"/>
    </row>
    <row r="35" spans="1:7" x14ac:dyDescent="0.2">
      <c r="A35" s="191"/>
      <c r="G35" s="109"/>
    </row>
    <row r="36" spans="1:7" x14ac:dyDescent="0.2">
      <c r="A36" s="191"/>
      <c r="G36" s="109"/>
    </row>
    <row r="37" spans="1:7" x14ac:dyDescent="0.2">
      <c r="A37" s="191"/>
      <c r="G37" s="109"/>
    </row>
    <row r="38" spans="1:7" x14ac:dyDescent="0.2">
      <c r="A38" s="191"/>
      <c r="G38" s="109"/>
    </row>
    <row r="39" spans="1:7" x14ac:dyDescent="0.2">
      <c r="A39" s="191"/>
      <c r="G39" s="109"/>
    </row>
    <row r="40" spans="1:7" x14ac:dyDescent="0.2">
      <c r="A40" s="191"/>
      <c r="G40" s="109"/>
    </row>
    <row r="41" spans="1:7" x14ac:dyDescent="0.2">
      <c r="A41" s="191"/>
      <c r="G41" s="109"/>
    </row>
    <row r="42" spans="1:7" x14ac:dyDescent="0.2">
      <c r="A42" s="191"/>
      <c r="G42" s="109"/>
    </row>
    <row r="43" spans="1:7" x14ac:dyDescent="0.2">
      <c r="A43" s="191"/>
      <c r="G43" s="109"/>
    </row>
    <row r="44" spans="1:7" x14ac:dyDescent="0.2">
      <c r="A44" s="191"/>
      <c r="G44" s="109"/>
    </row>
    <row r="45" spans="1:7" x14ac:dyDescent="0.2">
      <c r="A45" s="191"/>
      <c r="G45" s="109"/>
    </row>
    <row r="46" spans="1:7" x14ac:dyDescent="0.2">
      <c r="A46" s="191"/>
      <c r="G46" s="109"/>
    </row>
    <row r="47" spans="1:7" x14ac:dyDescent="0.2">
      <c r="A47" s="191"/>
      <c r="G47" s="109"/>
    </row>
    <row r="48" spans="1:7" x14ac:dyDescent="0.2">
      <c r="A48" s="191"/>
      <c r="G48" s="109"/>
    </row>
    <row r="49" spans="1:10" x14ac:dyDescent="0.2">
      <c r="A49" s="191"/>
      <c r="G49" s="109"/>
    </row>
    <row r="50" spans="1:10" x14ac:dyDescent="0.2">
      <c r="A50" s="191"/>
      <c r="G50" s="109"/>
    </row>
    <row r="51" spans="1:10" x14ac:dyDescent="0.2">
      <c r="A51" s="191"/>
      <c r="G51" s="109"/>
    </row>
    <row r="52" spans="1:10" x14ac:dyDescent="0.2">
      <c r="A52" s="191"/>
      <c r="G52" s="109"/>
    </row>
    <row r="53" spans="1:10" x14ac:dyDescent="0.2">
      <c r="A53" s="191"/>
      <c r="G53" s="109"/>
    </row>
    <row r="54" spans="1:10" x14ac:dyDescent="0.2">
      <c r="A54" s="191"/>
      <c r="G54" s="109"/>
    </row>
    <row r="55" spans="1:10" x14ac:dyDescent="0.2">
      <c r="A55" s="191"/>
      <c r="G55" s="109"/>
    </row>
    <row r="56" spans="1:10" x14ac:dyDescent="0.2">
      <c r="A56" s="191"/>
      <c r="G56" s="109"/>
    </row>
    <row r="57" spans="1:10" x14ac:dyDescent="0.2">
      <c r="A57" s="191"/>
      <c r="G57" s="109"/>
    </row>
    <row r="58" spans="1:10" ht="15.75" customHeight="1" x14ac:dyDescent="0.2">
      <c r="A58" s="3" t="s">
        <v>44</v>
      </c>
      <c r="F58" s="49"/>
      <c r="G58" s="49"/>
      <c r="H58" s="49"/>
      <c r="I58" s="49"/>
      <c r="J58" s="49"/>
    </row>
    <row r="59" spans="1:10" ht="15.75" customHeight="1" x14ac:dyDescent="0.2">
      <c r="A59" s="221" t="s">
        <v>91</v>
      </c>
      <c r="F59" s="49"/>
      <c r="G59" s="49"/>
      <c r="H59" s="49"/>
      <c r="I59" s="49"/>
      <c r="J59" s="49"/>
    </row>
    <row r="60" spans="1:10" x14ac:dyDescent="0.2">
      <c r="F60" s="49"/>
      <c r="G60" s="49"/>
      <c r="H60" s="49"/>
      <c r="I60" s="49"/>
      <c r="J60" s="49"/>
    </row>
    <row r="61" spans="1:10" x14ac:dyDescent="0.2">
      <c r="A61" s="85"/>
      <c r="B61" s="85" t="s">
        <v>34</v>
      </c>
      <c r="C61" s="85" t="s">
        <v>32</v>
      </c>
      <c r="D61" s="85" t="s">
        <v>59</v>
      </c>
      <c r="E61" s="85" t="s">
        <v>54</v>
      </c>
      <c r="F61" s="85" t="s">
        <v>55</v>
      </c>
      <c r="G61" s="49"/>
      <c r="H61" s="49"/>
      <c r="I61" s="49"/>
      <c r="J61" s="49"/>
    </row>
    <row r="62" spans="1:10" x14ac:dyDescent="0.2">
      <c r="A62" s="116" t="s">
        <v>48</v>
      </c>
      <c r="B62" s="212">
        <v>141.6</v>
      </c>
      <c r="C62" s="212">
        <v>95.6</v>
      </c>
      <c r="D62" s="212">
        <v>611.29999999999995</v>
      </c>
      <c r="E62" s="212">
        <v>756.4</v>
      </c>
      <c r="F62" s="193">
        <v>277.89999999999998</v>
      </c>
    </row>
    <row r="63" spans="1:10" x14ac:dyDescent="0.2">
      <c r="A63" s="118"/>
      <c r="B63" s="213"/>
      <c r="C63" s="213"/>
      <c r="D63" s="213"/>
      <c r="E63" s="213"/>
      <c r="F63" s="213"/>
    </row>
    <row r="64" spans="1:10" x14ac:dyDescent="0.2">
      <c r="A64" s="120" t="s">
        <v>10</v>
      </c>
      <c r="B64" s="195">
        <v>116.8</v>
      </c>
      <c r="C64" s="195">
        <v>95</v>
      </c>
      <c r="D64" s="195">
        <v>218</v>
      </c>
      <c r="E64" s="195">
        <v>281</v>
      </c>
      <c r="F64" s="195">
        <v>179.8</v>
      </c>
    </row>
    <row r="65" spans="1:6" x14ac:dyDescent="0.2">
      <c r="A65" s="120" t="s">
        <v>7</v>
      </c>
      <c r="B65" s="195">
        <v>200.5</v>
      </c>
      <c r="C65" s="195">
        <v>72.7</v>
      </c>
      <c r="D65" s="195">
        <v>889.6</v>
      </c>
      <c r="E65" s="195">
        <v>895.9</v>
      </c>
      <c r="F65" s="195">
        <v>209.8</v>
      </c>
    </row>
    <row r="66" spans="1:6" x14ac:dyDescent="0.2">
      <c r="A66" s="120" t="s">
        <v>47</v>
      </c>
      <c r="B66" s="214">
        <v>149.4</v>
      </c>
      <c r="C66" s="214">
        <v>75.5</v>
      </c>
      <c r="D66" s="214">
        <v>664.8</v>
      </c>
      <c r="E66" s="214">
        <v>811.5</v>
      </c>
      <c r="F66" s="214">
        <v>308.39999999999998</v>
      </c>
    </row>
    <row r="67" spans="1:6" x14ac:dyDescent="0.2">
      <c r="A67" s="120" t="s">
        <v>11</v>
      </c>
      <c r="B67" s="214">
        <v>96.8</v>
      </c>
      <c r="C67" s="214">
        <v>84.2</v>
      </c>
      <c r="D67" s="214">
        <v>617</v>
      </c>
      <c r="E67" s="214">
        <v>882.4</v>
      </c>
      <c r="F67" s="214">
        <v>262.10000000000002</v>
      </c>
    </row>
    <row r="68" spans="1:6" x14ac:dyDescent="0.2">
      <c r="A68" s="120" t="s">
        <v>40</v>
      </c>
      <c r="B68" s="214">
        <v>100.3</v>
      </c>
      <c r="C68" s="214">
        <v>92</v>
      </c>
      <c r="D68" s="214">
        <v>334.4</v>
      </c>
      <c r="E68" s="214">
        <v>486.5</v>
      </c>
      <c r="F68" s="214">
        <v>154.5</v>
      </c>
    </row>
    <row r="69" spans="1:6" x14ac:dyDescent="0.2">
      <c r="A69" s="120" t="s">
        <v>6</v>
      </c>
      <c r="B69" s="214">
        <v>167</v>
      </c>
      <c r="C69" s="214">
        <v>72.099999999999994</v>
      </c>
      <c r="D69" s="214">
        <v>766.9</v>
      </c>
      <c r="E69" s="214">
        <v>852.7</v>
      </c>
      <c r="F69" s="214">
        <v>277.8</v>
      </c>
    </row>
    <row r="70" spans="1:6" x14ac:dyDescent="0.2">
      <c r="A70" s="120" t="s">
        <v>12</v>
      </c>
      <c r="B70" s="214">
        <v>76</v>
      </c>
      <c r="C70" s="214">
        <v>66</v>
      </c>
      <c r="D70" s="214">
        <v>255.9</v>
      </c>
      <c r="E70" s="214">
        <v>669</v>
      </c>
      <c r="F70" s="214">
        <v>236.1</v>
      </c>
    </row>
    <row r="71" spans="1:6" x14ac:dyDescent="0.2">
      <c r="A71" s="120" t="s">
        <v>13</v>
      </c>
      <c r="B71" s="214">
        <v>72.7</v>
      </c>
      <c r="C71" s="214">
        <v>54.6</v>
      </c>
      <c r="D71" s="214">
        <v>1370.3</v>
      </c>
      <c r="E71" s="214">
        <v>1116.7</v>
      </c>
      <c r="F71" s="214">
        <v>3.4</v>
      </c>
    </row>
    <row r="72" spans="1:6" x14ac:dyDescent="0.2">
      <c r="A72" s="120" t="s">
        <v>19</v>
      </c>
      <c r="B72" s="214">
        <v>164.4</v>
      </c>
      <c r="C72" s="214">
        <v>117.9</v>
      </c>
      <c r="D72" s="214">
        <v>993.8</v>
      </c>
      <c r="E72" s="214">
        <v>901.8</v>
      </c>
      <c r="F72" s="214">
        <v>365</v>
      </c>
    </row>
    <row r="73" spans="1:6" x14ac:dyDescent="0.2">
      <c r="A73" s="120" t="s">
        <v>16</v>
      </c>
      <c r="B73" s="214">
        <v>109.5</v>
      </c>
      <c r="C73" s="214">
        <v>104.5</v>
      </c>
      <c r="D73" s="214">
        <v>307.5</v>
      </c>
      <c r="E73" s="214">
        <v>354.2</v>
      </c>
      <c r="F73" s="214">
        <v>148.69999999999999</v>
      </c>
    </row>
    <row r="74" spans="1:6" x14ac:dyDescent="0.2">
      <c r="A74" s="120" t="s">
        <v>8</v>
      </c>
      <c r="B74" s="214">
        <v>162.5</v>
      </c>
      <c r="C74" s="214">
        <v>71.7</v>
      </c>
      <c r="D74" s="214">
        <v>531.29999999999995</v>
      </c>
      <c r="E74" s="214">
        <v>756.4</v>
      </c>
      <c r="F74" s="214">
        <v>290.60000000000002</v>
      </c>
    </row>
    <row r="75" spans="1:6" x14ac:dyDescent="0.2">
      <c r="A75" s="120" t="s">
        <v>14</v>
      </c>
      <c r="B75" s="214">
        <v>139.4</v>
      </c>
      <c r="C75" s="214">
        <v>126.9</v>
      </c>
      <c r="D75" s="214">
        <v>664.3</v>
      </c>
      <c r="E75" s="214">
        <v>493.1</v>
      </c>
      <c r="F75" s="214">
        <v>257.39999999999998</v>
      </c>
    </row>
    <row r="76" spans="1:6" x14ac:dyDescent="0.2">
      <c r="A76" s="120" t="s">
        <v>18</v>
      </c>
      <c r="B76" s="214">
        <v>25.1</v>
      </c>
      <c r="C76" s="214">
        <v>24.3</v>
      </c>
      <c r="D76" s="214">
        <v>1000</v>
      </c>
      <c r="E76" s="214" t="s">
        <v>1</v>
      </c>
      <c r="F76" s="214" t="s">
        <v>1</v>
      </c>
    </row>
    <row r="77" spans="1:6" x14ac:dyDescent="0.2">
      <c r="A77" s="120" t="s">
        <v>5</v>
      </c>
      <c r="B77" s="214">
        <v>163.80000000000001</v>
      </c>
      <c r="C77" s="214">
        <v>61.7</v>
      </c>
      <c r="D77" s="214">
        <v>638.1</v>
      </c>
      <c r="E77" s="214">
        <v>784</v>
      </c>
      <c r="F77" s="214">
        <v>259.60000000000002</v>
      </c>
    </row>
    <row r="78" spans="1:6" x14ac:dyDescent="0.2">
      <c r="A78" s="120" t="s">
        <v>20</v>
      </c>
      <c r="B78" s="214">
        <v>524.1</v>
      </c>
      <c r="C78" s="214">
        <v>90.4</v>
      </c>
      <c r="D78" s="214">
        <v>900.6</v>
      </c>
      <c r="E78" s="214">
        <v>877.9</v>
      </c>
      <c r="F78" s="214">
        <v>449.7</v>
      </c>
    </row>
    <row r="79" spans="1:6" x14ac:dyDescent="0.2">
      <c r="A79" s="120" t="s">
        <v>3</v>
      </c>
      <c r="B79" s="214">
        <v>150.1</v>
      </c>
      <c r="C79" s="214">
        <v>27.8</v>
      </c>
      <c r="D79" s="214">
        <v>173</v>
      </c>
      <c r="E79" s="214">
        <v>359.8</v>
      </c>
      <c r="F79" s="214">
        <v>157.30000000000001</v>
      </c>
    </row>
    <row r="80" spans="1:6" x14ac:dyDescent="0.2">
      <c r="A80" s="120" t="s">
        <v>21</v>
      </c>
      <c r="B80" s="214">
        <v>173.3</v>
      </c>
      <c r="C80" s="214">
        <v>87.7</v>
      </c>
      <c r="D80" s="214">
        <v>620.29999999999995</v>
      </c>
      <c r="E80" s="214">
        <v>688.9</v>
      </c>
      <c r="F80" s="214">
        <v>263.7</v>
      </c>
    </row>
    <row r="81" spans="1:6" x14ac:dyDescent="0.2">
      <c r="A81" s="120" t="s">
        <v>22</v>
      </c>
      <c r="B81" s="214">
        <v>97.4</v>
      </c>
      <c r="C81" s="214">
        <v>63.1</v>
      </c>
      <c r="D81" s="214">
        <v>267</v>
      </c>
      <c r="E81" s="214">
        <v>404.5</v>
      </c>
      <c r="F81" s="214">
        <v>101.1</v>
      </c>
    </row>
    <row r="82" spans="1:6" x14ac:dyDescent="0.2">
      <c r="A82" s="120" t="s">
        <v>9</v>
      </c>
      <c r="B82" s="214">
        <v>68.599999999999994</v>
      </c>
      <c r="C82" s="214">
        <v>48</v>
      </c>
      <c r="D82" s="214">
        <v>336.1</v>
      </c>
      <c r="E82" s="214">
        <v>723.1</v>
      </c>
      <c r="F82" s="214">
        <v>183.7</v>
      </c>
    </row>
    <row r="83" spans="1:6" x14ac:dyDescent="0.2">
      <c r="A83" s="120" t="s">
        <v>23</v>
      </c>
      <c r="B83" s="214">
        <v>238.5</v>
      </c>
      <c r="C83" s="214">
        <v>108.2</v>
      </c>
      <c r="D83" s="214">
        <v>827.5</v>
      </c>
      <c r="E83" s="214">
        <v>768.3</v>
      </c>
      <c r="F83" s="214">
        <v>339</v>
      </c>
    </row>
    <row r="84" spans="1:6" x14ac:dyDescent="0.2">
      <c r="A84" s="120" t="s">
        <v>24</v>
      </c>
      <c r="B84" s="214">
        <v>208.3</v>
      </c>
      <c r="C84" s="214">
        <v>69.5</v>
      </c>
      <c r="D84" s="214">
        <v>994.1</v>
      </c>
      <c r="E84" s="214">
        <v>1463.6</v>
      </c>
      <c r="F84" s="214">
        <v>444.3</v>
      </c>
    </row>
    <row r="85" spans="1:6" x14ac:dyDescent="0.2">
      <c r="A85" s="120" t="s">
        <v>25</v>
      </c>
      <c r="B85" s="214">
        <v>203</v>
      </c>
      <c r="C85" s="214">
        <v>83.5</v>
      </c>
      <c r="D85" s="214">
        <v>1309.8</v>
      </c>
      <c r="E85" s="214">
        <v>684.1</v>
      </c>
      <c r="F85" s="214">
        <v>244</v>
      </c>
    </row>
    <row r="86" spans="1:6" x14ac:dyDescent="0.2">
      <c r="A86" s="120" t="s">
        <v>4</v>
      </c>
      <c r="B86" s="214">
        <v>214.3</v>
      </c>
      <c r="C86" s="214">
        <v>45.3</v>
      </c>
      <c r="D86" s="214">
        <v>467</v>
      </c>
      <c r="E86" s="214">
        <v>752.2</v>
      </c>
      <c r="F86" s="214">
        <v>279.89999999999998</v>
      </c>
    </row>
    <row r="87" spans="1:6" x14ac:dyDescent="0.2">
      <c r="A87" s="120" t="s">
        <v>26</v>
      </c>
      <c r="B87" s="214">
        <v>166.7</v>
      </c>
      <c r="C87" s="214">
        <v>48.2</v>
      </c>
      <c r="D87" s="214">
        <v>577.6</v>
      </c>
      <c r="E87" s="214">
        <v>744.8</v>
      </c>
      <c r="F87" s="214">
        <v>245.4</v>
      </c>
    </row>
    <row r="88" spans="1:6" x14ac:dyDescent="0.2">
      <c r="A88" s="123" t="s">
        <v>15</v>
      </c>
      <c r="B88" s="215">
        <v>120</v>
      </c>
      <c r="C88" s="215">
        <v>113.9</v>
      </c>
      <c r="D88" s="215">
        <v>536.79999999999995</v>
      </c>
      <c r="E88" s="215">
        <v>760</v>
      </c>
      <c r="F88" s="215">
        <v>741.9</v>
      </c>
    </row>
    <row r="89" spans="1:6" x14ac:dyDescent="0.2">
      <c r="A89" s="125" t="s">
        <v>17</v>
      </c>
      <c r="B89" s="216">
        <v>94.9</v>
      </c>
      <c r="C89" s="216">
        <v>91.1</v>
      </c>
      <c r="D89" s="216">
        <v>498.5</v>
      </c>
      <c r="E89" s="216">
        <v>678.6</v>
      </c>
      <c r="F89" s="216">
        <v>269.10000000000002</v>
      </c>
    </row>
    <row r="90" spans="1:6" x14ac:dyDescent="0.2">
      <c r="A90" s="127"/>
      <c r="B90" s="217"/>
      <c r="C90" s="217"/>
      <c r="D90" s="217"/>
      <c r="E90" s="217"/>
      <c r="F90" s="199"/>
    </row>
    <row r="91" spans="1:6" x14ac:dyDescent="0.2">
      <c r="A91" s="120" t="s">
        <v>27</v>
      </c>
      <c r="B91" s="214">
        <v>91.8</v>
      </c>
      <c r="C91" s="214">
        <v>86.5</v>
      </c>
      <c r="D91" s="195">
        <v>397.6</v>
      </c>
      <c r="E91" s="195">
        <v>660.7</v>
      </c>
      <c r="F91" s="195">
        <v>381.4</v>
      </c>
    </row>
    <row r="92" spans="1:6" x14ac:dyDescent="0.2">
      <c r="A92" s="125" t="s">
        <v>28</v>
      </c>
      <c r="B92" s="216">
        <v>42.6</v>
      </c>
      <c r="C92" s="216">
        <v>38.200000000000003</v>
      </c>
      <c r="D92" s="197">
        <v>166.3</v>
      </c>
      <c r="E92" s="197">
        <v>394</v>
      </c>
      <c r="F92" s="197">
        <v>186.9</v>
      </c>
    </row>
    <row r="130" spans="6:6" x14ac:dyDescent="0.2">
      <c r="F130" s="200"/>
    </row>
    <row r="131" spans="6:6" x14ac:dyDescent="0.2">
      <c r="F131" s="200"/>
    </row>
    <row r="132" spans="6:6" x14ac:dyDescent="0.2">
      <c r="F132" s="200"/>
    </row>
    <row r="133" spans="6:6" x14ac:dyDescent="0.2">
      <c r="F133" s="200"/>
    </row>
    <row r="134" spans="6:6" x14ac:dyDescent="0.2">
      <c r="F134" s="200"/>
    </row>
    <row r="135" spans="6:6" x14ac:dyDescent="0.2">
      <c r="F135" s="200"/>
    </row>
    <row r="136" spans="6:6" x14ac:dyDescent="0.2">
      <c r="F136" s="200"/>
    </row>
    <row r="137" spans="6:6" x14ac:dyDescent="0.2">
      <c r="F137" s="113"/>
    </row>
    <row r="138" spans="6:6" x14ac:dyDescent="0.2">
      <c r="F138" s="200"/>
    </row>
    <row r="139" spans="6:6" x14ac:dyDescent="0.2">
      <c r="F139" s="200"/>
    </row>
    <row r="140" spans="6:6" x14ac:dyDescent="0.2">
      <c r="F140" s="113"/>
    </row>
    <row r="141" spans="6:6" x14ac:dyDescent="0.2">
      <c r="F141" s="200"/>
    </row>
    <row r="142" spans="6:6" x14ac:dyDescent="0.2">
      <c r="F142" s="200"/>
    </row>
    <row r="143" spans="6:6" x14ac:dyDescent="0.2">
      <c r="F143" s="200"/>
    </row>
    <row r="144" spans="6:6" x14ac:dyDescent="0.2">
      <c r="F144" s="200"/>
    </row>
    <row r="145" spans="2:15" x14ac:dyDescent="0.2">
      <c r="F145" s="200"/>
    </row>
    <row r="146" spans="2:15" x14ac:dyDescent="0.2">
      <c r="F146" s="200"/>
    </row>
    <row r="147" spans="2:15" x14ac:dyDescent="0.2">
      <c r="F147" s="200"/>
    </row>
    <row r="148" spans="2:15" x14ac:dyDescent="0.2">
      <c r="F148" s="200"/>
    </row>
    <row r="149" spans="2:15" x14ac:dyDescent="0.2">
      <c r="F149" s="200"/>
    </row>
    <row r="150" spans="2:15" x14ac:dyDescent="0.2">
      <c r="F150" s="200"/>
    </row>
    <row r="151" spans="2:15" x14ac:dyDescent="0.2">
      <c r="F151" s="200"/>
    </row>
    <row r="152" spans="2:15" x14ac:dyDescent="0.2">
      <c r="F152" s="200"/>
    </row>
    <row r="153" spans="2:15" x14ac:dyDescent="0.2">
      <c r="F153" s="200"/>
    </row>
    <row r="154" spans="2:15" x14ac:dyDescent="0.2">
      <c r="F154" s="200"/>
    </row>
    <row r="155" spans="2:15" x14ac:dyDescent="0.2">
      <c r="F155" s="200"/>
    </row>
    <row r="156" spans="2:15" x14ac:dyDescent="0.2">
      <c r="F156" s="200"/>
    </row>
    <row r="157" spans="2:15" x14ac:dyDescent="0.2">
      <c r="F157" s="200"/>
    </row>
    <row r="158" spans="2:15" x14ac:dyDescent="0.2">
      <c r="F158" s="200"/>
    </row>
    <row r="159" spans="2:15" x14ac:dyDescent="0.2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 x14ac:dyDescent="0.2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1:15" x14ac:dyDescent="0.2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1:15" x14ac:dyDescent="0.2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1:15" x14ac:dyDescent="0.2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1:15" x14ac:dyDescent="0.2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1:15" x14ac:dyDescent="0.2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1:15" x14ac:dyDescent="0.2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1:15" x14ac:dyDescent="0.2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1:15" x14ac:dyDescent="0.2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1:15" x14ac:dyDescent="0.2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1:15" ht="15" customHeight="1" x14ac:dyDescent="0.2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1:15" ht="15" customHeight="1" x14ac:dyDescent="0.2">
      <c r="F171" s="200"/>
    </row>
    <row r="172" spans="1:15" x14ac:dyDescent="0.2">
      <c r="F172" s="49"/>
      <c r="G172" s="49"/>
      <c r="H172" s="49"/>
      <c r="I172" s="49"/>
      <c r="J172" s="49"/>
      <c r="K172" s="49"/>
      <c r="L172" s="49"/>
    </row>
    <row r="173" spans="1:15" x14ac:dyDescent="0.2">
      <c r="F173" s="49"/>
      <c r="G173" s="49"/>
      <c r="H173" s="49"/>
      <c r="I173" s="49"/>
      <c r="J173" s="49"/>
      <c r="K173" s="49"/>
      <c r="L173" s="49"/>
    </row>
    <row r="174" spans="1:15" x14ac:dyDescent="0.2">
      <c r="B174" s="56" t="s">
        <v>34</v>
      </c>
      <c r="C174" s="56" t="s">
        <v>32</v>
      </c>
      <c r="D174" s="56" t="s">
        <v>57</v>
      </c>
      <c r="F174" s="49"/>
      <c r="G174" s="49"/>
      <c r="H174" s="49"/>
      <c r="I174" s="49"/>
      <c r="J174" s="49"/>
    </row>
    <row r="175" spans="1:15" x14ac:dyDescent="0.2">
      <c r="A175" s="56" t="s">
        <v>49</v>
      </c>
      <c r="B175" s="200">
        <v>140.69999999999999</v>
      </c>
      <c r="C175" s="218">
        <v>95.1</v>
      </c>
      <c r="D175" s="218">
        <v>587.70000000000005</v>
      </c>
      <c r="F175" s="49"/>
      <c r="G175" s="49"/>
      <c r="H175" s="49"/>
      <c r="I175" s="49"/>
      <c r="J175" s="49"/>
    </row>
    <row r="176" spans="1:15" x14ac:dyDescent="0.2">
      <c r="A176" s="56"/>
      <c r="B176" s="200"/>
      <c r="C176" s="218"/>
      <c r="D176" s="218"/>
      <c r="F176" s="49"/>
      <c r="G176" s="49"/>
      <c r="H176" s="49"/>
      <c r="I176" s="49"/>
      <c r="J176" s="49"/>
    </row>
    <row r="177" spans="1:10" x14ac:dyDescent="0.2">
      <c r="A177" s="56" t="s">
        <v>10</v>
      </c>
      <c r="B177" s="200">
        <v>130.19999999999999</v>
      </c>
      <c r="C177" s="218">
        <v>103.4</v>
      </c>
      <c r="D177" s="218">
        <v>244.6</v>
      </c>
      <c r="F177" s="49"/>
      <c r="G177" s="49"/>
      <c r="H177" s="49"/>
      <c r="I177" s="49"/>
      <c r="J177" s="49"/>
    </row>
    <row r="178" spans="1:10" x14ac:dyDescent="0.2">
      <c r="A178" s="56" t="s">
        <v>7</v>
      </c>
      <c r="B178" s="200">
        <v>223.2</v>
      </c>
      <c r="C178" s="218">
        <v>71.900000000000006</v>
      </c>
      <c r="D178" s="218">
        <v>820.8</v>
      </c>
      <c r="F178" s="49"/>
      <c r="G178" s="49"/>
      <c r="H178" s="49"/>
      <c r="I178" s="49"/>
      <c r="J178" s="49"/>
    </row>
    <row r="179" spans="1:10" x14ac:dyDescent="0.2">
      <c r="A179" s="56" t="s">
        <v>47</v>
      </c>
      <c r="B179" s="200">
        <v>127.4</v>
      </c>
      <c r="C179" s="218">
        <v>66.099999999999994</v>
      </c>
      <c r="D179" s="218">
        <v>683.1</v>
      </c>
      <c r="F179" s="49"/>
      <c r="G179" s="49"/>
      <c r="H179" s="49"/>
      <c r="I179" s="49"/>
      <c r="J179" s="49"/>
    </row>
    <row r="180" spans="1:10" x14ac:dyDescent="0.2">
      <c r="A180" s="56" t="s">
        <v>11</v>
      </c>
      <c r="B180" s="200">
        <v>89.4</v>
      </c>
      <c r="C180" s="218">
        <v>76.7</v>
      </c>
      <c r="D180" s="218">
        <v>649</v>
      </c>
      <c r="F180" s="49"/>
      <c r="G180" s="49"/>
      <c r="H180" s="49"/>
      <c r="I180" s="49"/>
      <c r="J180" s="49"/>
    </row>
    <row r="181" spans="1:10" x14ac:dyDescent="0.2">
      <c r="A181" s="56" t="s">
        <v>40</v>
      </c>
      <c r="B181" s="200">
        <v>98.9</v>
      </c>
      <c r="C181" s="218">
        <v>90.8</v>
      </c>
      <c r="D181" s="218">
        <v>317.2</v>
      </c>
      <c r="F181" s="49"/>
      <c r="G181" s="49"/>
      <c r="H181" s="49"/>
      <c r="I181" s="49"/>
      <c r="J181" s="49"/>
    </row>
    <row r="182" spans="1:10" x14ac:dyDescent="0.2">
      <c r="A182" s="56" t="s">
        <v>6</v>
      </c>
      <c r="B182" s="200">
        <v>181.2</v>
      </c>
      <c r="C182" s="218">
        <v>75.099999999999994</v>
      </c>
      <c r="D182" s="218">
        <v>698.3</v>
      </c>
      <c r="F182" s="49"/>
      <c r="G182" s="49"/>
      <c r="H182" s="49"/>
      <c r="I182" s="49"/>
      <c r="J182" s="49"/>
    </row>
    <row r="183" spans="1:10" x14ac:dyDescent="0.2">
      <c r="A183" s="56" t="s">
        <v>12</v>
      </c>
      <c r="B183" s="200">
        <v>81.400000000000006</v>
      </c>
      <c r="C183" s="200">
        <v>70.099999999999994</v>
      </c>
      <c r="D183" s="200">
        <v>307.89999999999998</v>
      </c>
      <c r="F183" s="49"/>
      <c r="G183" s="49"/>
      <c r="H183" s="49"/>
      <c r="I183" s="49"/>
      <c r="J183" s="49"/>
    </row>
    <row r="184" spans="1:10" x14ac:dyDescent="0.2">
      <c r="A184" s="56" t="s">
        <v>13</v>
      </c>
      <c r="B184" s="200">
        <v>77.7</v>
      </c>
      <c r="C184" s="218">
        <v>61.9</v>
      </c>
      <c r="D184" s="218">
        <v>931.7</v>
      </c>
      <c r="F184" s="49"/>
      <c r="G184" s="49"/>
      <c r="H184" s="49"/>
      <c r="I184" s="49"/>
      <c r="J184" s="49"/>
    </row>
    <row r="185" spans="1:10" x14ac:dyDescent="0.2">
      <c r="A185" s="56" t="s">
        <v>19</v>
      </c>
      <c r="B185" s="200">
        <v>166.1</v>
      </c>
      <c r="C185" s="218">
        <v>118.8</v>
      </c>
      <c r="D185" s="218">
        <v>964.8</v>
      </c>
      <c r="F185" s="49"/>
      <c r="G185" s="49"/>
      <c r="H185" s="49"/>
      <c r="I185" s="49"/>
      <c r="J185" s="49"/>
    </row>
    <row r="186" spans="1:10" x14ac:dyDescent="0.2">
      <c r="A186" s="56" t="s">
        <v>16</v>
      </c>
      <c r="B186" s="200">
        <v>106</v>
      </c>
      <c r="C186" s="218">
        <v>101.2</v>
      </c>
      <c r="D186" s="218">
        <v>289.89999999999998</v>
      </c>
      <c r="F186" s="49"/>
      <c r="G186" s="49"/>
      <c r="H186" s="49"/>
      <c r="I186" s="49"/>
      <c r="J186" s="49"/>
    </row>
    <row r="187" spans="1:10" x14ac:dyDescent="0.2">
      <c r="A187" s="56" t="s">
        <v>8</v>
      </c>
      <c r="B187" s="200">
        <v>160.4</v>
      </c>
      <c r="C187" s="218">
        <v>69.3</v>
      </c>
      <c r="D187" s="218">
        <v>562.70000000000005</v>
      </c>
      <c r="F187" s="49"/>
      <c r="G187" s="49"/>
      <c r="H187" s="49"/>
      <c r="I187" s="49"/>
      <c r="J187" s="49"/>
    </row>
    <row r="188" spans="1:10" x14ac:dyDescent="0.2">
      <c r="A188" s="56" t="s">
        <v>14</v>
      </c>
      <c r="B188" s="200">
        <v>146.9</v>
      </c>
      <c r="C188" s="218">
        <v>134.1</v>
      </c>
      <c r="D188" s="218">
        <v>582</v>
      </c>
      <c r="F188" s="49"/>
      <c r="G188" s="49"/>
      <c r="H188" s="49"/>
      <c r="I188" s="49"/>
      <c r="J188" s="49"/>
    </row>
    <row r="189" spans="1:10" x14ac:dyDescent="0.2">
      <c r="A189" s="56" t="s">
        <v>18</v>
      </c>
      <c r="B189" s="200">
        <v>26.4</v>
      </c>
      <c r="C189" s="218">
        <v>25.4</v>
      </c>
      <c r="D189" s="218">
        <v>1076.9000000000001</v>
      </c>
      <c r="F189" s="49"/>
      <c r="G189" s="49"/>
      <c r="H189" s="49"/>
      <c r="I189" s="49"/>
      <c r="J189" s="49"/>
    </row>
    <row r="190" spans="1:10" x14ac:dyDescent="0.2">
      <c r="A190" s="56" t="s">
        <v>5</v>
      </c>
      <c r="B190" s="200">
        <v>185.2</v>
      </c>
      <c r="C190" s="200">
        <v>63.6</v>
      </c>
      <c r="D190" s="218">
        <v>624.6</v>
      </c>
      <c r="F190" s="49"/>
      <c r="G190" s="49"/>
      <c r="H190" s="49"/>
      <c r="I190" s="49"/>
      <c r="J190" s="49"/>
    </row>
    <row r="191" spans="1:10" x14ac:dyDescent="0.2">
      <c r="A191" s="56" t="s">
        <v>20</v>
      </c>
      <c r="B191" s="200">
        <v>510.5</v>
      </c>
      <c r="C191" s="218">
        <v>84.4</v>
      </c>
      <c r="D191" s="218">
        <v>800.1</v>
      </c>
      <c r="F191" s="49"/>
      <c r="G191" s="49"/>
      <c r="H191" s="49"/>
      <c r="I191" s="49"/>
      <c r="J191" s="49"/>
    </row>
    <row r="192" spans="1:10" x14ac:dyDescent="0.2">
      <c r="A192" s="56" t="s">
        <v>3</v>
      </c>
      <c r="B192" s="200">
        <v>143.19999999999999</v>
      </c>
      <c r="C192" s="218">
        <v>31.5</v>
      </c>
      <c r="D192" s="218">
        <v>220.2</v>
      </c>
      <c r="F192" s="49"/>
      <c r="G192" s="49"/>
      <c r="H192" s="49"/>
      <c r="I192" s="49"/>
      <c r="J192" s="49"/>
    </row>
    <row r="193" spans="1:10" x14ac:dyDescent="0.2">
      <c r="A193" s="56" t="s">
        <v>21</v>
      </c>
      <c r="B193" s="200">
        <v>168.7</v>
      </c>
      <c r="C193" s="218">
        <v>80.599999999999994</v>
      </c>
      <c r="D193" s="218">
        <v>609.9</v>
      </c>
      <c r="F193" s="49"/>
      <c r="G193" s="49"/>
      <c r="H193" s="49"/>
      <c r="I193" s="49"/>
      <c r="J193" s="49"/>
    </row>
    <row r="194" spans="1:10" x14ac:dyDescent="0.2">
      <c r="A194" s="56" t="s">
        <v>22</v>
      </c>
      <c r="B194" s="200">
        <v>100</v>
      </c>
      <c r="C194" s="218">
        <v>63.9</v>
      </c>
      <c r="D194" s="200">
        <v>257</v>
      </c>
      <c r="F194" s="49"/>
      <c r="G194" s="49"/>
      <c r="H194" s="49"/>
      <c r="I194" s="49"/>
      <c r="J194" s="49"/>
    </row>
    <row r="195" spans="1:10" x14ac:dyDescent="0.2">
      <c r="A195" s="56" t="s">
        <v>9</v>
      </c>
      <c r="B195" s="200">
        <v>67.599999999999994</v>
      </c>
      <c r="C195" s="200">
        <v>47.9</v>
      </c>
      <c r="D195" s="200">
        <v>332.9</v>
      </c>
      <c r="F195" s="49"/>
      <c r="G195" s="49"/>
      <c r="H195" s="49"/>
      <c r="I195" s="49"/>
      <c r="J195" s="49"/>
    </row>
    <row r="196" spans="1:10" x14ac:dyDescent="0.2">
      <c r="A196" s="56" t="s">
        <v>23</v>
      </c>
      <c r="B196" s="200">
        <v>240.3</v>
      </c>
      <c r="C196" s="218">
        <v>108.9</v>
      </c>
      <c r="D196" s="218">
        <v>714</v>
      </c>
      <c r="F196" s="49"/>
      <c r="G196" s="49"/>
      <c r="H196" s="49"/>
      <c r="I196" s="49"/>
      <c r="J196" s="49"/>
    </row>
    <row r="197" spans="1:10" x14ac:dyDescent="0.2">
      <c r="A197" s="56" t="s">
        <v>24</v>
      </c>
      <c r="B197" s="200">
        <v>217.9</v>
      </c>
      <c r="C197" s="218">
        <v>75.3</v>
      </c>
      <c r="D197" s="218">
        <v>1009.1</v>
      </c>
      <c r="F197" s="49"/>
      <c r="G197" s="49"/>
      <c r="H197" s="49"/>
      <c r="I197" s="49"/>
      <c r="J197" s="49"/>
    </row>
    <row r="198" spans="1:10" x14ac:dyDescent="0.2">
      <c r="A198" s="56" t="s">
        <v>25</v>
      </c>
      <c r="B198" s="200">
        <v>201.6</v>
      </c>
      <c r="C198" s="218">
        <v>81.099999999999994</v>
      </c>
      <c r="D198" s="218">
        <v>757.7</v>
      </c>
      <c r="F198" s="49"/>
      <c r="G198" s="49"/>
      <c r="H198" s="49"/>
      <c r="I198" s="49"/>
      <c r="J198" s="49"/>
    </row>
    <row r="199" spans="1:10" x14ac:dyDescent="0.2">
      <c r="A199" s="56" t="s">
        <v>4</v>
      </c>
      <c r="B199" s="200">
        <v>252.4</v>
      </c>
      <c r="C199" s="218">
        <v>42.6</v>
      </c>
      <c r="D199" s="218">
        <v>548.1</v>
      </c>
      <c r="F199" s="49"/>
      <c r="G199" s="49"/>
      <c r="H199" s="49"/>
      <c r="I199" s="49"/>
      <c r="J199" s="49"/>
    </row>
    <row r="200" spans="1:10" x14ac:dyDescent="0.2">
      <c r="A200" s="56" t="s">
        <v>26</v>
      </c>
      <c r="B200" s="200">
        <v>194.9</v>
      </c>
      <c r="C200" s="218">
        <v>54.8</v>
      </c>
      <c r="D200" s="218">
        <v>597.9</v>
      </c>
      <c r="F200" s="49"/>
      <c r="G200" s="49"/>
      <c r="H200" s="49"/>
      <c r="I200" s="49"/>
      <c r="J200" s="49"/>
    </row>
    <row r="201" spans="1:10" x14ac:dyDescent="0.2">
      <c r="A201" s="56" t="s">
        <v>15</v>
      </c>
      <c r="B201" s="200">
        <v>114.3</v>
      </c>
      <c r="C201" s="218">
        <v>108.6</v>
      </c>
      <c r="D201" s="218">
        <v>453.2</v>
      </c>
      <c r="F201" s="49"/>
      <c r="G201" s="49"/>
      <c r="H201" s="49"/>
      <c r="I201" s="49"/>
      <c r="J201" s="49"/>
    </row>
    <row r="202" spans="1:10" x14ac:dyDescent="0.2">
      <c r="A202" s="56" t="s">
        <v>17</v>
      </c>
      <c r="B202" s="200">
        <v>96.4</v>
      </c>
      <c r="C202" s="218">
        <v>91.9</v>
      </c>
      <c r="D202" s="218">
        <v>492.4</v>
      </c>
      <c r="F202" s="49"/>
      <c r="G202" s="49"/>
      <c r="H202" s="49"/>
      <c r="I202" s="49"/>
      <c r="J202" s="49"/>
    </row>
    <row r="203" spans="1:10" x14ac:dyDescent="0.2">
      <c r="A203" s="56"/>
      <c r="B203" s="200"/>
      <c r="C203" s="218"/>
      <c r="D203" s="218"/>
      <c r="F203" s="49"/>
      <c r="G203" s="49"/>
      <c r="H203" s="49"/>
      <c r="I203" s="49"/>
      <c r="J203" s="49"/>
    </row>
    <row r="204" spans="1:10" x14ac:dyDescent="0.2">
      <c r="A204" s="56" t="s">
        <v>27</v>
      </c>
      <c r="B204" s="200">
        <v>84.7</v>
      </c>
      <c r="C204" s="218">
        <v>78.2</v>
      </c>
      <c r="D204" s="218">
        <v>407.9</v>
      </c>
      <c r="F204" s="49"/>
      <c r="G204" s="49"/>
      <c r="H204" s="49"/>
      <c r="I204" s="49"/>
      <c r="J204" s="49"/>
    </row>
    <row r="205" spans="1:10" x14ac:dyDescent="0.2">
      <c r="A205" s="56" t="s">
        <v>28</v>
      </c>
      <c r="B205" s="219">
        <v>44.1</v>
      </c>
      <c r="C205" s="219">
        <v>39</v>
      </c>
      <c r="D205" s="219">
        <v>184.5</v>
      </c>
      <c r="F205" s="49"/>
      <c r="G205" s="49"/>
      <c r="H205" s="49"/>
      <c r="I205" s="49"/>
      <c r="J205" s="49"/>
    </row>
    <row r="206" spans="1:10" x14ac:dyDescent="0.2">
      <c r="F206" s="49"/>
      <c r="G206" s="49"/>
      <c r="H206" s="49"/>
      <c r="I206" s="49"/>
      <c r="J206" s="49"/>
    </row>
    <row r="207" spans="1:10" x14ac:dyDescent="0.2">
      <c r="A207" s="56" t="s">
        <v>50</v>
      </c>
      <c r="B207" s="219">
        <v>141.19999999999999</v>
      </c>
      <c r="C207" s="219">
        <v>94.2</v>
      </c>
      <c r="D207" s="219">
        <v>516.5</v>
      </c>
      <c r="F207" s="49"/>
      <c r="G207" s="49"/>
      <c r="H207" s="49"/>
      <c r="I207" s="49"/>
      <c r="J207" s="49"/>
    </row>
    <row r="208" spans="1:10" x14ac:dyDescent="0.2">
      <c r="F208" s="49"/>
      <c r="G208" s="49"/>
      <c r="H208" s="49"/>
      <c r="I208" s="49"/>
      <c r="J208" s="49"/>
    </row>
  </sheetData>
  <phoneticPr fontId="0" type="noConversion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P43"/>
  <sheetViews>
    <sheetView showGridLines="0" zoomScaleNormal="100" zoomScalePageLayoutView="125" workbookViewId="0"/>
  </sheetViews>
  <sheetFormatPr defaultColWidth="9.140625" defaultRowHeight="12.75" x14ac:dyDescent="0.2"/>
  <cols>
    <col min="1" max="1" width="13.7109375" style="2" customWidth="1"/>
    <col min="2" max="9" width="10.5703125" style="2" customWidth="1"/>
    <col min="10" max="10" width="8.28515625" style="2" customWidth="1"/>
    <col min="11" max="11" width="10.140625" style="2" customWidth="1"/>
    <col min="12" max="15" width="9.28515625" style="2" customWidth="1"/>
    <col min="16" max="16" width="13.5703125" style="2" customWidth="1"/>
    <col min="17" max="19" width="9.28515625" style="2" customWidth="1"/>
    <col min="20" max="21" width="6.7109375" style="2" customWidth="1"/>
    <col min="22" max="22" width="8.28515625" style="2" customWidth="1"/>
    <col min="23" max="16384" width="9.140625" style="2"/>
  </cols>
  <sheetData>
    <row r="1" spans="1:16" ht="15.75" x14ac:dyDescent="0.2">
      <c r="A1" s="189" t="s">
        <v>88</v>
      </c>
    </row>
    <row r="2" spans="1:16" ht="14.25" x14ac:dyDescent="0.2">
      <c r="A2" s="229" t="s">
        <v>70</v>
      </c>
      <c r="E2" s="5"/>
    </row>
    <row r="3" spans="1:16" ht="12" customHeight="1" x14ac:dyDescent="0.2">
      <c r="A3" s="239"/>
      <c r="B3" s="242" t="s">
        <v>29</v>
      </c>
      <c r="C3" s="243"/>
      <c r="D3" s="242" t="s">
        <v>30</v>
      </c>
      <c r="E3" s="243"/>
      <c r="F3" s="242" t="s">
        <v>31</v>
      </c>
      <c r="G3" s="243"/>
      <c r="H3" s="242" t="s">
        <v>62</v>
      </c>
      <c r="I3" s="243"/>
    </row>
    <row r="4" spans="1:16" ht="38.25" x14ac:dyDescent="0.2">
      <c r="A4" s="240"/>
      <c r="B4" s="160">
        <v>2023</v>
      </c>
      <c r="C4" s="161" t="s">
        <v>89</v>
      </c>
      <c r="D4" s="160">
        <v>2023</v>
      </c>
      <c r="E4" s="161" t="s">
        <v>89</v>
      </c>
      <c r="F4" s="160">
        <v>2023</v>
      </c>
      <c r="G4" s="161" t="s">
        <v>89</v>
      </c>
      <c r="H4" s="160">
        <v>2023</v>
      </c>
      <c r="I4" s="161" t="s">
        <v>89</v>
      </c>
    </row>
    <row r="5" spans="1:16" ht="12" customHeight="1" x14ac:dyDescent="0.2">
      <c r="A5" s="241"/>
      <c r="B5" s="162"/>
      <c r="C5" s="163" t="s">
        <v>53</v>
      </c>
      <c r="D5" s="162"/>
      <c r="E5" s="163" t="s">
        <v>53</v>
      </c>
      <c r="F5" s="162"/>
      <c r="G5" s="163" t="s">
        <v>53</v>
      </c>
      <c r="H5" s="162"/>
      <c r="I5" s="163" t="s">
        <v>53</v>
      </c>
      <c r="K5" s="164"/>
      <c r="L5" s="164"/>
      <c r="M5" s="164"/>
      <c r="N5" s="164"/>
    </row>
    <row r="6" spans="1:16" ht="12" customHeight="1" x14ac:dyDescent="0.2">
      <c r="A6" s="69" t="s">
        <v>48</v>
      </c>
      <c r="B6" s="165">
        <v>388714</v>
      </c>
      <c r="C6" s="166">
        <v>-3.2527508630280533</v>
      </c>
      <c r="D6" s="165">
        <v>350579</v>
      </c>
      <c r="E6" s="166">
        <v>-2.299417551486771</v>
      </c>
      <c r="F6" s="165">
        <v>759401</v>
      </c>
      <c r="G6" s="166">
        <v>-3.5381166204088932</v>
      </c>
      <c r="H6" s="165">
        <v>351726</v>
      </c>
      <c r="I6" s="166">
        <v>-3.4404186043957896</v>
      </c>
      <c r="K6" s="12"/>
      <c r="L6" s="12"/>
      <c r="M6" s="12"/>
      <c r="N6" s="12"/>
      <c r="P6" s="149"/>
    </row>
    <row r="7" spans="1:16" ht="12" customHeight="1" x14ac:dyDescent="0.2">
      <c r="A7" s="13" t="s">
        <v>10</v>
      </c>
      <c r="B7" s="167">
        <v>9844</v>
      </c>
      <c r="C7" s="225">
        <v>-4.17599532755768</v>
      </c>
      <c r="D7" s="226">
        <v>9680</v>
      </c>
      <c r="E7" s="225">
        <v>-8.3940569698116807</v>
      </c>
      <c r="F7" s="226">
        <v>15954</v>
      </c>
      <c r="G7" s="225">
        <v>-3.4670539117807264</v>
      </c>
      <c r="H7" s="226">
        <v>1237</v>
      </c>
      <c r="I7" s="225">
        <v>-30.816554809843399</v>
      </c>
      <c r="K7" s="12"/>
      <c r="L7" s="12"/>
      <c r="M7" s="12"/>
      <c r="N7" s="12"/>
      <c r="P7" s="149"/>
    </row>
    <row r="8" spans="1:16" ht="12" customHeight="1" x14ac:dyDescent="0.2">
      <c r="A8" s="16" t="s">
        <v>7</v>
      </c>
      <c r="B8" s="167">
        <v>3712</v>
      </c>
      <c r="C8" s="225">
        <v>-2.699868938401051</v>
      </c>
      <c r="D8" s="226">
        <v>3966</v>
      </c>
      <c r="E8" s="225">
        <v>8.4792122538293278</v>
      </c>
      <c r="F8" s="226">
        <v>11111</v>
      </c>
      <c r="G8" s="225">
        <v>-3.9256376999567633</v>
      </c>
      <c r="H8" s="226">
        <v>14366</v>
      </c>
      <c r="I8" s="225">
        <v>-11.073970906839993</v>
      </c>
      <c r="K8" s="12"/>
      <c r="L8" s="12"/>
      <c r="M8" s="12"/>
      <c r="N8" s="12"/>
      <c r="P8" s="149"/>
    </row>
    <row r="9" spans="1:16" ht="12" customHeight="1" x14ac:dyDescent="0.2">
      <c r="A9" s="16" t="s">
        <v>47</v>
      </c>
      <c r="B9" s="167">
        <v>14233</v>
      </c>
      <c r="C9" s="225">
        <v>-6.0279941898851224</v>
      </c>
      <c r="D9" s="226">
        <v>11189</v>
      </c>
      <c r="E9" s="225">
        <v>-2.6874238998086608</v>
      </c>
      <c r="F9" s="226">
        <v>24500</v>
      </c>
      <c r="G9" s="225">
        <v>2.7339818852734066</v>
      </c>
      <c r="H9" s="226">
        <v>15015</v>
      </c>
      <c r="I9" s="225">
        <v>-2.5379722186161247</v>
      </c>
      <c r="K9" s="12"/>
      <c r="L9" s="12"/>
      <c r="M9" s="12"/>
      <c r="N9" s="12"/>
      <c r="P9" s="149"/>
    </row>
    <row r="10" spans="1:16" ht="12" customHeight="1" x14ac:dyDescent="0.2">
      <c r="A10" s="16" t="s">
        <v>11</v>
      </c>
      <c r="B10" s="167">
        <v>5020</v>
      </c>
      <c r="C10" s="225">
        <v>5.3515215110178316</v>
      </c>
      <c r="D10" s="226">
        <v>4915</v>
      </c>
      <c r="E10" s="225">
        <v>9.5630851538118566</v>
      </c>
      <c r="F10" s="226">
        <v>5304</v>
      </c>
      <c r="G10" s="225">
        <v>12.182741116751261</v>
      </c>
      <c r="H10" s="226">
        <v>1169</v>
      </c>
      <c r="I10" s="225">
        <v>-1.266891891891897</v>
      </c>
      <c r="K10" s="12"/>
      <c r="L10" s="12"/>
      <c r="M10" s="12"/>
      <c r="N10" s="12"/>
      <c r="P10" s="149"/>
    </row>
    <row r="11" spans="1:16" ht="12" customHeight="1" x14ac:dyDescent="0.2">
      <c r="A11" s="16" t="s">
        <v>40</v>
      </c>
      <c r="B11" s="167">
        <v>89693</v>
      </c>
      <c r="C11" s="225">
        <v>-5.4997734767629254</v>
      </c>
      <c r="D11" s="226">
        <v>73909</v>
      </c>
      <c r="E11" s="225">
        <v>-4.100221879095356</v>
      </c>
      <c r="F11" s="226">
        <v>105122</v>
      </c>
      <c r="G11" s="225">
        <v>-7.255659661567238</v>
      </c>
      <c r="H11" s="226">
        <v>7206</v>
      </c>
      <c r="I11" s="225">
        <v>-10.116003492578274</v>
      </c>
      <c r="K11" s="12"/>
      <c r="L11" s="12"/>
      <c r="M11" s="12"/>
      <c r="N11" s="12"/>
      <c r="P11" s="149"/>
    </row>
    <row r="12" spans="1:16" ht="12" customHeight="1" x14ac:dyDescent="0.2">
      <c r="A12" s="16" t="s">
        <v>6</v>
      </c>
      <c r="B12" s="167">
        <v>863</v>
      </c>
      <c r="C12" s="225">
        <v>-9.1578947368421098</v>
      </c>
      <c r="D12" s="226">
        <v>745</v>
      </c>
      <c r="E12" s="225">
        <v>-17.770419426048566</v>
      </c>
      <c r="F12" s="226">
        <v>958</v>
      </c>
      <c r="G12" s="225">
        <v>-22.866344605475042</v>
      </c>
      <c r="H12" s="226">
        <v>1610</v>
      </c>
      <c r="I12" s="225">
        <v>13.300492610837434</v>
      </c>
      <c r="K12" s="12"/>
      <c r="L12" s="12"/>
      <c r="M12" s="12"/>
      <c r="N12" s="12"/>
      <c r="P12" s="149"/>
    </row>
    <row r="13" spans="1:16" ht="12" customHeight="1" x14ac:dyDescent="0.2">
      <c r="A13" s="16" t="s">
        <v>12</v>
      </c>
      <c r="B13" s="167">
        <v>5924</v>
      </c>
      <c r="C13" s="225">
        <v>8.0824667031563546</v>
      </c>
      <c r="D13" s="226">
        <v>4046</v>
      </c>
      <c r="E13" s="225">
        <v>-1.7006802721088454</v>
      </c>
      <c r="F13" s="226">
        <v>2154</v>
      </c>
      <c r="G13" s="225">
        <v>2.182163187855779</v>
      </c>
      <c r="H13" s="226">
        <v>563</v>
      </c>
      <c r="I13" s="225">
        <v>-4.5762711864406729</v>
      </c>
      <c r="K13" s="12"/>
      <c r="L13" s="12"/>
      <c r="M13" s="12"/>
      <c r="N13" s="12"/>
      <c r="P13" s="149"/>
    </row>
    <row r="14" spans="1:16" ht="12" customHeight="1" x14ac:dyDescent="0.2">
      <c r="A14" s="16" t="s">
        <v>13</v>
      </c>
      <c r="B14" s="167">
        <v>5606</v>
      </c>
      <c r="C14" s="225">
        <v>-5.3360351232691672</v>
      </c>
      <c r="D14" s="226">
        <v>3437</v>
      </c>
      <c r="E14" s="225">
        <v>-9.6714848883048603</v>
      </c>
      <c r="F14" s="226">
        <v>6539</v>
      </c>
      <c r="G14" s="225">
        <v>-10.436926448431727</v>
      </c>
      <c r="H14" s="226">
        <v>4436</v>
      </c>
      <c r="I14" s="225">
        <v>6.6859066859066951</v>
      </c>
      <c r="K14" s="12"/>
      <c r="L14" s="12"/>
      <c r="M14" s="12"/>
      <c r="N14" s="12"/>
      <c r="P14" s="149"/>
    </row>
    <row r="15" spans="1:16" ht="12" customHeight="1" x14ac:dyDescent="0.2">
      <c r="A15" s="16" t="s">
        <v>19</v>
      </c>
      <c r="B15" s="167">
        <v>42920</v>
      </c>
      <c r="C15" s="225">
        <v>-1.2493385178197536</v>
      </c>
      <c r="D15" s="226">
        <v>34445</v>
      </c>
      <c r="E15" s="225">
        <v>-0.49111656796186898</v>
      </c>
      <c r="F15" s="226">
        <v>120289</v>
      </c>
      <c r="G15" s="225">
        <v>-0.52430058797747758</v>
      </c>
      <c r="H15" s="226">
        <v>65724</v>
      </c>
      <c r="I15" s="225">
        <v>-2.9474305965741299</v>
      </c>
      <c r="K15" s="12"/>
      <c r="L15" s="12"/>
      <c r="M15" s="12"/>
      <c r="N15" s="12"/>
      <c r="P15" s="149"/>
    </row>
    <row r="16" spans="1:16" ht="12" customHeight="1" x14ac:dyDescent="0.2">
      <c r="A16" s="18" t="s">
        <v>16</v>
      </c>
      <c r="B16" s="167">
        <v>43029</v>
      </c>
      <c r="C16" s="225">
        <v>-4.6723381629669047</v>
      </c>
      <c r="D16" s="226">
        <v>41657</v>
      </c>
      <c r="E16" s="225">
        <v>2.3941203942678735</v>
      </c>
      <c r="F16" s="226">
        <v>81751</v>
      </c>
      <c r="G16" s="225">
        <v>-2.8254564473183752</v>
      </c>
      <c r="H16" s="226">
        <v>2811</v>
      </c>
      <c r="I16" s="225">
        <v>-17.541801114696387</v>
      </c>
      <c r="K16" s="12"/>
      <c r="L16" s="12"/>
      <c r="M16" s="12"/>
      <c r="N16" s="12"/>
      <c r="P16" s="149"/>
    </row>
    <row r="17" spans="1:16" ht="12" customHeight="1" x14ac:dyDescent="0.2">
      <c r="A17" s="20" t="s">
        <v>8</v>
      </c>
      <c r="B17" s="167">
        <v>2463</v>
      </c>
      <c r="C17" s="225">
        <v>5.889939810834055</v>
      </c>
      <c r="D17" s="226">
        <v>2073</v>
      </c>
      <c r="E17" s="225">
        <v>-5.7298772169167789</v>
      </c>
      <c r="F17" s="226">
        <v>6395</v>
      </c>
      <c r="G17" s="225">
        <v>9.8986080082488428</v>
      </c>
      <c r="H17" s="226">
        <v>3398</v>
      </c>
      <c r="I17" s="225">
        <v>2.349397590361435</v>
      </c>
      <c r="K17" s="12"/>
      <c r="L17" s="12"/>
      <c r="M17" s="12"/>
      <c r="N17" s="12"/>
      <c r="P17" s="149"/>
    </row>
    <row r="18" spans="1:16" ht="12" customHeight="1" x14ac:dyDescent="0.2">
      <c r="A18" s="22" t="s">
        <v>14</v>
      </c>
      <c r="B18" s="167">
        <v>35648</v>
      </c>
      <c r="C18" s="225">
        <v>1.5901966372185772</v>
      </c>
      <c r="D18" s="226">
        <v>39472</v>
      </c>
      <c r="E18" s="225">
        <v>-3.4654797133703452</v>
      </c>
      <c r="F18" s="226">
        <v>59714</v>
      </c>
      <c r="G18" s="225">
        <v>-6.0746193532150494</v>
      </c>
      <c r="H18" s="226">
        <v>10336</v>
      </c>
      <c r="I18" s="225">
        <v>-10.448795702651193</v>
      </c>
      <c r="K18" s="12"/>
      <c r="L18" s="12"/>
      <c r="M18" s="12"/>
      <c r="N18" s="12"/>
      <c r="P18" s="149"/>
    </row>
    <row r="19" spans="1:16" ht="12" customHeight="1" x14ac:dyDescent="0.2">
      <c r="A19" s="16" t="s">
        <v>18</v>
      </c>
      <c r="B19" s="167">
        <v>964</v>
      </c>
      <c r="C19" s="225">
        <v>8.4364454443194514</v>
      </c>
      <c r="D19" s="226">
        <v>26</v>
      </c>
      <c r="E19" s="225">
        <v>-27.777777777777779</v>
      </c>
      <c r="F19" s="226">
        <v>1</v>
      </c>
      <c r="G19" s="225">
        <v>-75</v>
      </c>
      <c r="H19" s="226">
        <v>33</v>
      </c>
      <c r="I19" s="225">
        <v>64.999999999999986</v>
      </c>
      <c r="K19" s="12"/>
      <c r="L19" s="12"/>
      <c r="M19" s="12"/>
      <c r="N19" s="12"/>
      <c r="P19" s="149"/>
    </row>
    <row r="20" spans="1:16" ht="12" customHeight="1" x14ac:dyDescent="0.2">
      <c r="A20" s="16" t="s">
        <v>5</v>
      </c>
      <c r="B20" s="167">
        <v>2794</v>
      </c>
      <c r="C20" s="225">
        <v>-0.92198581560283266</v>
      </c>
      <c r="D20" s="226">
        <v>2025</v>
      </c>
      <c r="E20" s="225">
        <v>7.1428571428571397</v>
      </c>
      <c r="F20" s="226">
        <v>3432</v>
      </c>
      <c r="G20" s="225">
        <v>-12.915503679269225</v>
      </c>
      <c r="H20" s="226">
        <v>4841</v>
      </c>
      <c r="I20" s="225">
        <v>-16.534482758620694</v>
      </c>
      <c r="K20" s="12"/>
      <c r="L20" s="12"/>
      <c r="M20" s="12"/>
      <c r="N20" s="12"/>
      <c r="P20" s="149"/>
    </row>
    <row r="21" spans="1:16" ht="12" customHeight="1" x14ac:dyDescent="0.2">
      <c r="A21" s="16" t="s">
        <v>20</v>
      </c>
      <c r="B21" s="167">
        <v>2214</v>
      </c>
      <c r="C21" s="225">
        <v>24.662162162162172</v>
      </c>
      <c r="D21" s="226">
        <v>3660</v>
      </c>
      <c r="E21" s="225">
        <v>23.02521008403362</v>
      </c>
      <c r="F21" s="226">
        <v>25291</v>
      </c>
      <c r="G21" s="225">
        <v>16.7312840395089</v>
      </c>
      <c r="H21" s="226">
        <v>31912</v>
      </c>
      <c r="I21" s="225">
        <v>16.722750548646669</v>
      </c>
      <c r="K21" s="12"/>
      <c r="L21" s="12"/>
      <c r="M21" s="12"/>
      <c r="N21" s="12"/>
      <c r="P21" s="149"/>
    </row>
    <row r="22" spans="1:16" ht="12" customHeight="1" x14ac:dyDescent="0.2">
      <c r="A22" s="16" t="s">
        <v>3</v>
      </c>
      <c r="B22" s="167">
        <v>1328</v>
      </c>
      <c r="C22" s="225">
        <v>-6.872370266479666</v>
      </c>
      <c r="D22" s="226">
        <v>1581</v>
      </c>
      <c r="E22" s="225">
        <v>-4.3557168784029043</v>
      </c>
      <c r="F22" s="226">
        <v>3527</v>
      </c>
      <c r="G22" s="225">
        <v>-8.0312907431551501</v>
      </c>
      <c r="H22" s="226">
        <v>528</v>
      </c>
      <c r="I22" s="225">
        <v>20.273348519362177</v>
      </c>
      <c r="K22" s="12"/>
      <c r="L22" s="12"/>
      <c r="M22" s="12"/>
      <c r="N22" s="12"/>
      <c r="P22" s="149"/>
    </row>
    <row r="23" spans="1:16" ht="12" customHeight="1" x14ac:dyDescent="0.2">
      <c r="A23" s="16" t="s">
        <v>21</v>
      </c>
      <c r="B23" s="167">
        <v>7397</v>
      </c>
      <c r="C23" s="225">
        <v>3.1084471703373362</v>
      </c>
      <c r="D23" s="226">
        <v>6813</v>
      </c>
      <c r="E23" s="225">
        <v>-4.1772151898734178</v>
      </c>
      <c r="F23" s="226">
        <v>14525</v>
      </c>
      <c r="G23" s="225">
        <v>-13.039573729270193</v>
      </c>
      <c r="H23" s="226">
        <v>4420</v>
      </c>
      <c r="I23" s="225">
        <v>-29.729729729729726</v>
      </c>
      <c r="K23" s="12"/>
      <c r="L23" s="12"/>
      <c r="M23" s="12"/>
      <c r="N23" s="12"/>
      <c r="P23" s="149"/>
    </row>
    <row r="24" spans="1:16" ht="12" customHeight="1" x14ac:dyDescent="0.2">
      <c r="A24" s="16" t="s">
        <v>39</v>
      </c>
      <c r="B24" s="167" t="s">
        <v>38</v>
      </c>
      <c r="C24" s="225" t="s">
        <v>38</v>
      </c>
      <c r="D24" s="226" t="s">
        <v>38</v>
      </c>
      <c r="E24" s="225" t="s">
        <v>38</v>
      </c>
      <c r="F24" s="226" t="s">
        <v>38</v>
      </c>
      <c r="G24" s="225" t="s">
        <v>38</v>
      </c>
      <c r="H24" s="226" t="s">
        <v>38</v>
      </c>
      <c r="I24" s="225" t="s">
        <v>38</v>
      </c>
      <c r="K24" s="12"/>
      <c r="L24" s="12"/>
      <c r="M24" s="12"/>
      <c r="N24" s="12"/>
      <c r="P24" s="149"/>
    </row>
    <row r="25" spans="1:16" ht="12" customHeight="1" x14ac:dyDescent="0.2">
      <c r="A25" s="16" t="s">
        <v>22</v>
      </c>
      <c r="B25" s="167">
        <v>26073</v>
      </c>
      <c r="C25" s="225">
        <v>-6.805590306323051</v>
      </c>
      <c r="D25" s="226">
        <v>18255</v>
      </c>
      <c r="E25" s="225">
        <v>-3.8552693948491035</v>
      </c>
      <c r="F25" s="226">
        <v>14779</v>
      </c>
      <c r="G25" s="225">
        <v>-1.3220271082326263</v>
      </c>
      <c r="H25" s="226">
        <v>3576</v>
      </c>
      <c r="I25" s="225">
        <v>-1.9199122325836537</v>
      </c>
      <c r="K25" s="12"/>
      <c r="L25" s="12"/>
      <c r="M25" s="12"/>
      <c r="N25" s="12"/>
      <c r="P25" s="149"/>
    </row>
    <row r="26" spans="1:16" ht="12" customHeight="1" x14ac:dyDescent="0.2">
      <c r="A26" s="16" t="s">
        <v>9</v>
      </c>
      <c r="B26" s="167">
        <v>9901</v>
      </c>
      <c r="C26" s="225">
        <v>-4.2085913312693517</v>
      </c>
      <c r="D26" s="226">
        <v>6097</v>
      </c>
      <c r="E26" s="225">
        <v>-2.479206653870758</v>
      </c>
      <c r="F26" s="226">
        <v>7610</v>
      </c>
      <c r="G26" s="225">
        <v>-0.84690553745928598</v>
      </c>
      <c r="H26" s="226">
        <v>1815</v>
      </c>
      <c r="I26" s="225">
        <v>3.4188034188034289</v>
      </c>
      <c r="K26" s="12"/>
      <c r="L26" s="12"/>
      <c r="M26" s="12"/>
      <c r="N26" s="12"/>
      <c r="P26" s="149"/>
    </row>
    <row r="27" spans="1:16" ht="12" customHeight="1" x14ac:dyDescent="0.2">
      <c r="A27" s="16" t="s">
        <v>23</v>
      </c>
      <c r="B27" s="167">
        <v>40947</v>
      </c>
      <c r="C27" s="225">
        <v>-2.3536986693375339</v>
      </c>
      <c r="D27" s="226">
        <v>50698</v>
      </c>
      <c r="E27" s="225">
        <v>-2.1746261456825899</v>
      </c>
      <c r="F27" s="226">
        <v>169594</v>
      </c>
      <c r="G27" s="225">
        <v>-2.1537325402274266</v>
      </c>
      <c r="H27" s="226">
        <v>116653</v>
      </c>
      <c r="I27" s="225">
        <v>-1.1591157505867589</v>
      </c>
      <c r="K27" s="12"/>
      <c r="L27" s="12"/>
      <c r="M27" s="12"/>
      <c r="N27" s="12"/>
      <c r="P27" s="149"/>
    </row>
    <row r="28" spans="1:16" ht="12" customHeight="1" x14ac:dyDescent="0.2">
      <c r="A28" s="16" t="s">
        <v>24</v>
      </c>
      <c r="B28" s="167">
        <v>3864</v>
      </c>
      <c r="C28" s="225">
        <v>-13.961255845023379</v>
      </c>
      <c r="D28" s="226">
        <v>2876</v>
      </c>
      <c r="E28" s="225">
        <v>-15.461493239271018</v>
      </c>
      <c r="F28" s="226">
        <v>6462</v>
      </c>
      <c r="G28" s="225">
        <v>-21.041055718475079</v>
      </c>
      <c r="H28" s="226">
        <v>13564</v>
      </c>
      <c r="I28" s="225">
        <v>-14.991225871145652</v>
      </c>
      <c r="K28" s="12"/>
      <c r="L28" s="12"/>
      <c r="M28" s="12"/>
      <c r="N28" s="12"/>
      <c r="P28" s="149"/>
    </row>
    <row r="29" spans="1:16" ht="12" customHeight="1" x14ac:dyDescent="0.2">
      <c r="A29" s="16" t="s">
        <v>25</v>
      </c>
      <c r="B29" s="167">
        <v>7937</v>
      </c>
      <c r="C29" s="225">
        <v>-0.46400802608477232</v>
      </c>
      <c r="D29" s="226">
        <v>6566</v>
      </c>
      <c r="E29" s="225">
        <v>0.4282655246252709</v>
      </c>
      <c r="F29" s="226">
        <v>24179</v>
      </c>
      <c r="G29" s="225">
        <v>0.2155261739959391</v>
      </c>
      <c r="H29" s="226">
        <v>26565</v>
      </c>
      <c r="I29" s="225">
        <v>3.31751711263224</v>
      </c>
      <c r="K29" s="12"/>
      <c r="L29" s="12"/>
      <c r="M29" s="12"/>
      <c r="N29" s="12"/>
      <c r="P29" s="149"/>
    </row>
    <row r="30" spans="1:16" ht="12" customHeight="1" x14ac:dyDescent="0.2">
      <c r="A30" s="16" t="s">
        <v>4</v>
      </c>
      <c r="B30" s="167">
        <v>2693</v>
      </c>
      <c r="C30" s="225">
        <v>18.321616871704748</v>
      </c>
      <c r="D30" s="226">
        <v>2184</v>
      </c>
      <c r="E30" s="225">
        <v>4.8991354466858761</v>
      </c>
      <c r="F30" s="226">
        <v>10569</v>
      </c>
      <c r="G30" s="225">
        <v>-5.46511627906977</v>
      </c>
      <c r="H30" s="226">
        <v>7054</v>
      </c>
      <c r="I30" s="225">
        <v>-19.345986736793964</v>
      </c>
      <c r="K30" s="12"/>
      <c r="L30" s="12"/>
      <c r="M30" s="12"/>
      <c r="N30" s="12"/>
      <c r="P30" s="149"/>
    </row>
    <row r="31" spans="1:16" ht="12" customHeight="1" x14ac:dyDescent="0.2">
      <c r="A31" s="16" t="s">
        <v>26</v>
      </c>
      <c r="B31" s="167">
        <v>3807</v>
      </c>
      <c r="C31" s="225">
        <v>-3.0063694267515872</v>
      </c>
      <c r="D31" s="226">
        <v>3271</v>
      </c>
      <c r="E31" s="225">
        <v>-5.2982049797336455</v>
      </c>
      <c r="F31" s="226">
        <v>9563</v>
      </c>
      <c r="G31" s="225">
        <v>-17.553237348047247</v>
      </c>
      <c r="H31" s="226">
        <v>9690</v>
      </c>
      <c r="I31" s="225">
        <v>-22.218654679723869</v>
      </c>
      <c r="K31" s="12"/>
      <c r="L31" s="12"/>
      <c r="M31" s="12"/>
      <c r="N31" s="12"/>
      <c r="P31" s="149"/>
    </row>
    <row r="32" spans="1:16" ht="12" customHeight="1" x14ac:dyDescent="0.2">
      <c r="A32" s="16" t="s">
        <v>15</v>
      </c>
      <c r="B32" s="167">
        <v>6880</v>
      </c>
      <c r="C32" s="225">
        <v>-3.7896797650678216</v>
      </c>
      <c r="D32" s="226">
        <v>5920</v>
      </c>
      <c r="E32" s="225">
        <v>-12.218268090154217</v>
      </c>
      <c r="F32" s="226">
        <v>13859</v>
      </c>
      <c r="G32" s="225">
        <v>-9.4360582892243361</v>
      </c>
      <c r="H32" s="226">
        <v>1597</v>
      </c>
      <c r="I32" s="225">
        <v>14.562410329985642</v>
      </c>
      <c r="K32" s="12"/>
      <c r="L32" s="12"/>
      <c r="M32" s="12"/>
      <c r="N32" s="12"/>
      <c r="P32" s="149"/>
    </row>
    <row r="33" spans="1:16" ht="12" customHeight="1" x14ac:dyDescent="0.2">
      <c r="A33" s="31" t="s">
        <v>17</v>
      </c>
      <c r="B33" s="168">
        <v>12962</v>
      </c>
      <c r="C33" s="227">
        <v>-9.6850613154961014</v>
      </c>
      <c r="D33" s="228">
        <v>11075</v>
      </c>
      <c r="E33" s="227">
        <v>-2.791187571315723</v>
      </c>
      <c r="F33" s="228">
        <v>16221</v>
      </c>
      <c r="G33" s="227">
        <v>-17.332585872999694</v>
      </c>
      <c r="H33" s="228">
        <v>1605</v>
      </c>
      <c r="I33" s="227">
        <v>-18.65179929042068</v>
      </c>
      <c r="K33" s="12"/>
      <c r="L33" s="12"/>
      <c r="M33" s="12"/>
      <c r="N33" s="12"/>
      <c r="P33" s="149"/>
    </row>
    <row r="34" spans="1:16" ht="12" customHeight="1" x14ac:dyDescent="0.2">
      <c r="A34" s="34" t="s">
        <v>27</v>
      </c>
      <c r="B34" s="169">
        <v>8076</v>
      </c>
      <c r="C34" s="35">
        <v>-6.7221067221067248</v>
      </c>
      <c r="D34" s="169">
        <v>5304</v>
      </c>
      <c r="E34" s="35">
        <v>16.879682679594545</v>
      </c>
      <c r="F34" s="169">
        <v>9450</v>
      </c>
      <c r="G34" s="35">
        <v>5.3746654772524494</v>
      </c>
      <c r="H34" s="169">
        <v>1838</v>
      </c>
      <c r="I34" s="35">
        <v>-3.6182485579444146</v>
      </c>
    </row>
    <row r="35" spans="1:16" ht="12" customHeight="1" x14ac:dyDescent="0.2">
      <c r="A35" s="37" t="s">
        <v>28</v>
      </c>
      <c r="B35" s="170">
        <v>8013</v>
      </c>
      <c r="C35" s="38">
        <v>-6.4448336252189158</v>
      </c>
      <c r="D35" s="170">
        <v>2531</v>
      </c>
      <c r="E35" s="38">
        <v>-8.628158844765343</v>
      </c>
      <c r="F35" s="170">
        <v>1038</v>
      </c>
      <c r="G35" s="38">
        <v>-20.215219062259806</v>
      </c>
      <c r="H35" s="170">
        <v>102</v>
      </c>
      <c r="I35" s="38" t="s">
        <v>38</v>
      </c>
    </row>
    <row r="36" spans="1:16" ht="15.75" customHeight="1" x14ac:dyDescent="0.2">
      <c r="A36" s="46" t="s">
        <v>46</v>
      </c>
    </row>
    <row r="37" spans="1:16" ht="15.75" customHeight="1" x14ac:dyDescent="0.2">
      <c r="A37" s="3" t="s">
        <v>42</v>
      </c>
    </row>
    <row r="38" spans="1:16" ht="15.75" customHeight="1" x14ac:dyDescent="0.2">
      <c r="A38" s="221" t="s">
        <v>92</v>
      </c>
    </row>
    <row r="39" spans="1:16" x14ac:dyDescent="0.2">
      <c r="A39" s="114"/>
    </row>
    <row r="40" spans="1:16" x14ac:dyDescent="0.2">
      <c r="A40" s="114"/>
    </row>
    <row r="43" spans="1:16" x14ac:dyDescent="0.2">
      <c r="A43" s="171"/>
    </row>
  </sheetData>
  <mergeCells count="5">
    <mergeCell ref="A3:A5"/>
    <mergeCell ref="B3:C3"/>
    <mergeCell ref="D3:E3"/>
    <mergeCell ref="F3:G3"/>
    <mergeCell ref="H3:I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S131"/>
  <sheetViews>
    <sheetView showGridLines="0" zoomScaleNormal="100" zoomScalePageLayoutView="125" workbookViewId="0"/>
  </sheetViews>
  <sheetFormatPr defaultColWidth="8.85546875" defaultRowHeight="12.75" x14ac:dyDescent="0.2"/>
  <cols>
    <col min="1" max="1" width="13.7109375" style="2" customWidth="1"/>
    <col min="2" max="3" width="9.42578125" style="2" customWidth="1"/>
    <col min="4" max="16384" width="8.85546875" style="2"/>
  </cols>
  <sheetData>
    <row r="1" spans="1:18" ht="15.75" x14ac:dyDescent="0.25">
      <c r="A1" s="187" t="s">
        <v>90</v>
      </c>
    </row>
    <row r="2" spans="1:18" ht="14.25" x14ac:dyDescent="0.2">
      <c r="A2" s="220" t="s">
        <v>69</v>
      </c>
      <c r="E2" s="109"/>
      <c r="R2" s="109"/>
    </row>
    <row r="3" spans="1:18" x14ac:dyDescent="0.2">
      <c r="A3" s="60"/>
    </row>
    <row r="4" spans="1:18" x14ac:dyDescent="0.2">
      <c r="A4" s="60"/>
    </row>
    <row r="5" spans="1:18" x14ac:dyDescent="0.2">
      <c r="A5" s="60"/>
    </row>
    <row r="6" spans="1:18" x14ac:dyDescent="0.2">
      <c r="A6" s="60"/>
    </row>
    <row r="7" spans="1:18" x14ac:dyDescent="0.2">
      <c r="A7" s="60"/>
    </row>
    <row r="8" spans="1:18" x14ac:dyDescent="0.2">
      <c r="A8" s="60"/>
    </row>
    <row r="9" spans="1:18" x14ac:dyDescent="0.2">
      <c r="A9" s="60"/>
    </row>
    <row r="10" spans="1:18" x14ac:dyDescent="0.2">
      <c r="A10" s="60"/>
    </row>
    <row r="11" spans="1:18" x14ac:dyDescent="0.2">
      <c r="A11" s="60"/>
    </row>
    <row r="12" spans="1:18" x14ac:dyDescent="0.2">
      <c r="A12" s="60"/>
    </row>
    <row r="13" spans="1:18" x14ac:dyDescent="0.2">
      <c r="A13" s="60"/>
    </row>
    <row r="14" spans="1:18" x14ac:dyDescent="0.2">
      <c r="A14" s="60"/>
    </row>
    <row r="15" spans="1:18" x14ac:dyDescent="0.2">
      <c r="A15" s="60"/>
    </row>
    <row r="16" spans="1:18" x14ac:dyDescent="0.2">
      <c r="A16" s="60"/>
    </row>
    <row r="17" spans="1:1" x14ac:dyDescent="0.2">
      <c r="A17" s="60"/>
    </row>
    <row r="18" spans="1:1" x14ac:dyDescent="0.2">
      <c r="A18" s="60"/>
    </row>
    <row r="19" spans="1:1" x14ac:dyDescent="0.2">
      <c r="A19" s="60"/>
    </row>
    <row r="20" spans="1:1" x14ac:dyDescent="0.2">
      <c r="A20" s="60"/>
    </row>
    <row r="21" spans="1:1" x14ac:dyDescent="0.2">
      <c r="A21" s="60"/>
    </row>
    <row r="22" spans="1:1" x14ac:dyDescent="0.2">
      <c r="A22" s="60"/>
    </row>
    <row r="23" spans="1:1" x14ac:dyDescent="0.2">
      <c r="A23" s="60"/>
    </row>
    <row r="60" spans="1:5" ht="15.75" customHeight="1" x14ac:dyDescent="0.2">
      <c r="A60" s="3" t="s">
        <v>95</v>
      </c>
    </row>
    <row r="61" spans="1:5" ht="15.75" customHeight="1" x14ac:dyDescent="0.2">
      <c r="A61" s="221" t="s">
        <v>91</v>
      </c>
    </row>
    <row r="63" spans="1:5" x14ac:dyDescent="0.2">
      <c r="A63" s="49"/>
    </row>
    <row r="64" spans="1:5" x14ac:dyDescent="0.2">
      <c r="A64" s="172"/>
      <c r="B64" s="6" t="s">
        <v>34</v>
      </c>
      <c r="C64" s="6" t="s">
        <v>32</v>
      </c>
      <c r="D64" s="6" t="s">
        <v>33</v>
      </c>
      <c r="E64" s="1"/>
    </row>
    <row r="65" spans="1:13" x14ac:dyDescent="0.2">
      <c r="A65" s="173" t="s">
        <v>49</v>
      </c>
      <c r="B65" s="174">
        <v>21.8</v>
      </c>
      <c r="C65" s="174">
        <v>25.9</v>
      </c>
      <c r="D65" s="174">
        <v>13.1</v>
      </c>
      <c r="E65" s="1"/>
      <c r="F65" s="12"/>
      <c r="G65" s="12"/>
      <c r="H65" s="12"/>
      <c r="I65" s="231"/>
      <c r="J65" s="231"/>
    </row>
    <row r="66" spans="1:13" x14ac:dyDescent="0.2">
      <c r="A66" s="175"/>
      <c r="B66" s="176"/>
      <c r="C66" s="176"/>
      <c r="D66" s="176"/>
      <c r="E66" s="1"/>
      <c r="F66" s="12"/>
      <c r="G66" s="12"/>
      <c r="H66" s="12"/>
      <c r="I66" s="231"/>
      <c r="J66" s="231"/>
      <c r="K66" s="177"/>
    </row>
    <row r="67" spans="1:13" x14ac:dyDescent="0.2">
      <c r="A67" s="178" t="s">
        <v>10</v>
      </c>
      <c r="B67" s="179">
        <v>11.2</v>
      </c>
      <c r="C67" s="179">
        <v>10.1</v>
      </c>
      <c r="D67" s="179">
        <v>14.5</v>
      </c>
      <c r="E67" s="232"/>
      <c r="F67" s="12"/>
      <c r="G67" s="12"/>
      <c r="H67" s="12"/>
      <c r="I67" s="231"/>
      <c r="J67" s="231"/>
      <c r="K67" s="177"/>
      <c r="L67" s="12"/>
      <c r="M67" s="245"/>
    </row>
    <row r="68" spans="1:13" x14ac:dyDescent="0.2">
      <c r="A68" s="178" t="s">
        <v>7</v>
      </c>
      <c r="B68" s="179">
        <v>22.8</v>
      </c>
      <c r="C68" s="179">
        <v>39.299999999999997</v>
      </c>
      <c r="D68" s="179">
        <v>11.6</v>
      </c>
      <c r="E68" s="177"/>
      <c r="F68" s="12"/>
      <c r="G68" s="12"/>
      <c r="H68" s="12"/>
      <c r="I68" s="231"/>
      <c r="J68" s="231"/>
      <c r="K68" s="177"/>
      <c r="L68" s="12"/>
      <c r="M68" s="245"/>
    </row>
    <row r="69" spans="1:13" x14ac:dyDescent="0.2">
      <c r="A69" s="178" t="s">
        <v>47</v>
      </c>
      <c r="B69" s="179">
        <v>16.2</v>
      </c>
      <c r="C69" s="179">
        <v>21.2</v>
      </c>
      <c r="D69" s="179">
        <v>10.4</v>
      </c>
      <c r="E69" s="177"/>
      <c r="F69" s="12"/>
      <c r="G69" s="12"/>
      <c r="H69" s="12"/>
      <c r="I69" s="231"/>
      <c r="J69" s="231"/>
      <c r="K69" s="177"/>
      <c r="L69" s="12"/>
      <c r="M69" s="245"/>
    </row>
    <row r="70" spans="1:13" x14ac:dyDescent="0.2">
      <c r="A70" s="178" t="s">
        <v>11</v>
      </c>
      <c r="B70" s="179">
        <v>7.5</v>
      </c>
      <c r="C70" s="179">
        <v>7.9</v>
      </c>
      <c r="D70" s="179">
        <v>4.7</v>
      </c>
      <c r="E70" s="177"/>
      <c r="F70" s="12"/>
      <c r="G70" s="12"/>
      <c r="H70" s="12"/>
      <c r="I70" s="231"/>
      <c r="J70" s="231"/>
      <c r="K70" s="177"/>
      <c r="L70" s="12"/>
      <c r="M70" s="245"/>
    </row>
    <row r="71" spans="1:13" x14ac:dyDescent="0.2">
      <c r="A71" s="178" t="s">
        <v>40</v>
      </c>
      <c r="B71" s="179">
        <v>23.2</v>
      </c>
      <c r="C71" s="179">
        <v>23.5</v>
      </c>
      <c r="D71" s="179">
        <v>20.100000000000001</v>
      </c>
      <c r="E71" s="177"/>
      <c r="F71" s="12"/>
      <c r="G71" s="12"/>
      <c r="H71" s="12"/>
      <c r="I71" s="244"/>
      <c r="J71" s="231"/>
      <c r="K71" s="177"/>
      <c r="L71" s="12"/>
      <c r="M71" s="245"/>
    </row>
    <row r="72" spans="1:13" x14ac:dyDescent="0.2">
      <c r="A72" s="178" t="s">
        <v>6</v>
      </c>
      <c r="B72" s="179">
        <v>20.5</v>
      </c>
      <c r="C72" s="179">
        <v>32.5</v>
      </c>
      <c r="D72" s="179">
        <v>9.9</v>
      </c>
      <c r="E72" s="177"/>
      <c r="F72" s="12"/>
      <c r="G72" s="232"/>
      <c r="H72" s="12"/>
      <c r="I72" s="244"/>
      <c r="J72" s="231"/>
      <c r="K72" s="177"/>
      <c r="L72" s="55"/>
      <c r="M72" s="245"/>
    </row>
    <row r="73" spans="1:13" x14ac:dyDescent="0.2">
      <c r="A73" s="178" t="s">
        <v>12</v>
      </c>
      <c r="B73" s="179">
        <v>36.9</v>
      </c>
      <c r="C73" s="179">
        <v>38.4</v>
      </c>
      <c r="D73" s="179">
        <v>24.2</v>
      </c>
      <c r="E73" s="177"/>
      <c r="F73" s="12"/>
      <c r="G73" s="12"/>
      <c r="H73" s="12"/>
      <c r="I73" s="244"/>
      <c r="J73" s="231"/>
      <c r="K73" s="177"/>
      <c r="L73" s="12"/>
    </row>
    <row r="74" spans="1:13" x14ac:dyDescent="0.2">
      <c r="A74" s="178" t="s">
        <v>13</v>
      </c>
      <c r="B74" s="179">
        <v>32</v>
      </c>
      <c r="C74" s="179">
        <v>36.200000000000003</v>
      </c>
      <c r="D74" s="179">
        <v>8.9</v>
      </c>
      <c r="E74" s="177"/>
      <c r="F74" s="12"/>
      <c r="G74" s="12"/>
      <c r="H74" s="12"/>
      <c r="I74" s="244"/>
      <c r="J74" s="231"/>
      <c r="K74" s="177"/>
      <c r="L74" s="12"/>
    </row>
    <row r="75" spans="1:13" x14ac:dyDescent="0.2">
      <c r="A75" s="178" t="s">
        <v>19</v>
      </c>
      <c r="B75" s="179">
        <v>24.4</v>
      </c>
      <c r="C75" s="179">
        <v>28.9</v>
      </c>
      <c r="D75" s="179">
        <v>10.5</v>
      </c>
      <c r="E75" s="177"/>
      <c r="F75" s="12"/>
      <c r="G75" s="12"/>
      <c r="H75" s="12"/>
      <c r="I75" s="244"/>
      <c r="J75" s="231"/>
      <c r="K75" s="177"/>
      <c r="L75" s="12"/>
    </row>
    <row r="76" spans="1:13" x14ac:dyDescent="0.2">
      <c r="A76" s="178" t="s">
        <v>16</v>
      </c>
      <c r="B76" s="179">
        <v>17.7</v>
      </c>
      <c r="C76" s="179">
        <v>17.5</v>
      </c>
      <c r="D76" s="179">
        <v>21</v>
      </c>
      <c r="E76" s="232"/>
      <c r="F76" s="12"/>
      <c r="G76" s="12"/>
      <c r="H76" s="12"/>
      <c r="I76" s="244"/>
      <c r="J76" s="231"/>
      <c r="K76" s="177"/>
      <c r="L76" s="12"/>
    </row>
    <row r="77" spans="1:13" x14ac:dyDescent="0.2">
      <c r="A77" s="178" t="s">
        <v>8</v>
      </c>
      <c r="B77" s="179">
        <v>25.4</v>
      </c>
      <c r="C77" s="179">
        <v>36.4</v>
      </c>
      <c r="D77" s="179">
        <v>15.1</v>
      </c>
      <c r="E77" s="177"/>
      <c r="F77" s="12"/>
      <c r="G77" s="12"/>
      <c r="H77" s="12"/>
      <c r="I77" s="244"/>
      <c r="J77" s="231"/>
      <c r="K77" s="177"/>
      <c r="L77" s="12"/>
    </row>
    <row r="78" spans="1:13" x14ac:dyDescent="0.2">
      <c r="A78" s="178" t="s">
        <v>18</v>
      </c>
      <c r="B78" s="179">
        <v>42.3</v>
      </c>
      <c r="C78" s="179">
        <v>42.9</v>
      </c>
      <c r="D78" s="179">
        <v>0</v>
      </c>
      <c r="E78" s="177"/>
      <c r="F78" s="12"/>
      <c r="G78" s="12"/>
      <c r="H78" s="12"/>
      <c r="I78" s="244"/>
      <c r="J78" s="231"/>
      <c r="K78" s="177"/>
      <c r="L78" s="12"/>
    </row>
    <row r="79" spans="1:13" x14ac:dyDescent="0.2">
      <c r="A79" s="178" t="s">
        <v>5</v>
      </c>
      <c r="B79" s="179">
        <v>25.2</v>
      </c>
      <c r="C79" s="179">
        <v>39.5</v>
      </c>
      <c r="D79" s="179">
        <v>16.5</v>
      </c>
      <c r="E79" s="177"/>
      <c r="F79" s="12"/>
      <c r="G79" s="12"/>
      <c r="H79" s="12"/>
      <c r="I79" s="244"/>
      <c r="J79" s="231"/>
      <c r="K79" s="177"/>
      <c r="L79" s="12"/>
    </row>
    <row r="80" spans="1:13" x14ac:dyDescent="0.2">
      <c r="A80" s="178" t="s">
        <v>20</v>
      </c>
      <c r="B80" s="179">
        <v>10.5</v>
      </c>
      <c r="C80" s="179">
        <v>28.2</v>
      </c>
      <c r="D80" s="179">
        <v>8.6</v>
      </c>
      <c r="E80" s="177"/>
      <c r="F80" s="12"/>
      <c r="G80" s="12"/>
      <c r="H80" s="12"/>
      <c r="I80" s="244"/>
      <c r="J80" s="231"/>
      <c r="K80" s="177"/>
      <c r="L80" s="12"/>
    </row>
    <row r="81" spans="1:19" x14ac:dyDescent="0.2">
      <c r="A81" s="178" t="s">
        <v>3</v>
      </c>
      <c r="B81" s="179">
        <v>23</v>
      </c>
      <c r="C81" s="179">
        <v>30.8</v>
      </c>
      <c r="D81" s="179">
        <v>21.7</v>
      </c>
      <c r="E81" s="177"/>
      <c r="F81" s="12"/>
      <c r="G81" s="12"/>
      <c r="H81" s="12"/>
      <c r="I81" s="244"/>
      <c r="J81" s="231"/>
      <c r="K81" s="177"/>
      <c r="L81" s="12"/>
    </row>
    <row r="82" spans="1:19" x14ac:dyDescent="0.2">
      <c r="A82" s="178" t="s">
        <v>21</v>
      </c>
      <c r="B82" s="179">
        <v>22.8</v>
      </c>
      <c r="C82" s="179">
        <v>32.799999999999997</v>
      </c>
      <c r="D82" s="179">
        <v>12.3</v>
      </c>
      <c r="E82" s="177"/>
      <c r="F82" s="12"/>
      <c r="G82" s="12"/>
      <c r="H82" s="12"/>
      <c r="I82" s="244"/>
      <c r="J82" s="231"/>
      <c r="K82" s="177"/>
      <c r="L82" s="12"/>
    </row>
    <row r="83" spans="1:19" x14ac:dyDescent="0.2">
      <c r="A83" s="178" t="s">
        <v>22</v>
      </c>
      <c r="B83" s="179">
        <v>25.8</v>
      </c>
      <c r="C83" s="179">
        <v>29.6</v>
      </c>
      <c r="D83" s="179">
        <v>19.600000000000001</v>
      </c>
      <c r="E83" s="177"/>
      <c r="F83" s="12"/>
      <c r="G83" s="12"/>
      <c r="H83" s="12"/>
      <c r="I83" s="244"/>
      <c r="J83" s="231"/>
      <c r="K83" s="177"/>
      <c r="L83" s="12"/>
    </row>
    <row r="84" spans="1:19" x14ac:dyDescent="0.2">
      <c r="A84" s="178" t="s">
        <v>9</v>
      </c>
      <c r="B84" s="179">
        <v>34</v>
      </c>
      <c r="C84" s="179">
        <v>37.5</v>
      </c>
      <c r="D84" s="179">
        <v>23.1</v>
      </c>
      <c r="E84" s="177"/>
      <c r="F84" s="12"/>
      <c r="G84" s="12"/>
      <c r="H84" s="12"/>
      <c r="I84" s="244"/>
      <c r="J84" s="231"/>
      <c r="K84" s="177"/>
      <c r="L84" s="12"/>
    </row>
    <row r="85" spans="1:19" x14ac:dyDescent="0.2">
      <c r="A85" s="178" t="s">
        <v>23</v>
      </c>
      <c r="B85" s="179">
        <v>22</v>
      </c>
      <c r="C85" s="179">
        <v>33.6</v>
      </c>
      <c r="D85" s="179">
        <v>12.7</v>
      </c>
      <c r="E85" s="177"/>
      <c r="F85" s="12"/>
      <c r="G85" s="12"/>
      <c r="H85" s="12"/>
      <c r="I85" s="244"/>
      <c r="J85" s="231"/>
      <c r="K85" s="177"/>
      <c r="L85" s="12"/>
    </row>
    <row r="86" spans="1:19" x14ac:dyDescent="0.2">
      <c r="A86" s="178" t="s">
        <v>24</v>
      </c>
      <c r="B86" s="179">
        <v>18.600000000000001</v>
      </c>
      <c r="C86" s="179">
        <v>32.6</v>
      </c>
      <c r="D86" s="179">
        <v>6.8</v>
      </c>
      <c r="E86" s="177"/>
      <c r="F86" s="12"/>
      <c r="G86" s="12"/>
      <c r="H86" s="12"/>
      <c r="I86" s="244"/>
      <c r="J86" s="231"/>
      <c r="K86" s="177"/>
      <c r="L86" s="12"/>
    </row>
    <row r="87" spans="1:19" x14ac:dyDescent="0.2">
      <c r="A87" s="178" t="s">
        <v>4</v>
      </c>
      <c r="B87" s="179">
        <v>19.7</v>
      </c>
      <c r="C87" s="179">
        <v>35.6</v>
      </c>
      <c r="D87" s="179">
        <v>15.3</v>
      </c>
      <c r="E87" s="177"/>
      <c r="F87" s="12"/>
      <c r="G87" s="12"/>
      <c r="H87" s="12"/>
      <c r="I87" s="244"/>
      <c r="J87" s="231"/>
      <c r="K87" s="177"/>
      <c r="L87" s="12"/>
      <c r="R87" s="114"/>
      <c r="S87" s="114"/>
    </row>
    <row r="88" spans="1:19" x14ac:dyDescent="0.2">
      <c r="A88" s="178" t="s">
        <v>26</v>
      </c>
      <c r="B88" s="179">
        <v>22.1</v>
      </c>
      <c r="C88" s="179">
        <v>32.4</v>
      </c>
      <c r="D88" s="179">
        <v>11.6</v>
      </c>
      <c r="E88" s="177"/>
      <c r="F88" s="12"/>
      <c r="G88" s="12"/>
      <c r="H88" s="12"/>
      <c r="I88" s="231"/>
      <c r="J88" s="231"/>
      <c r="K88" s="177"/>
      <c r="L88" s="12"/>
    </row>
    <row r="89" spans="1:19" x14ac:dyDescent="0.2">
      <c r="A89" s="180" t="s">
        <v>15</v>
      </c>
      <c r="B89" s="181">
        <v>22.6</v>
      </c>
      <c r="C89" s="181">
        <v>23.1</v>
      </c>
      <c r="D89" s="181">
        <v>12.9</v>
      </c>
      <c r="E89" s="177"/>
      <c r="F89" s="12"/>
      <c r="G89" s="12"/>
      <c r="H89" s="12"/>
      <c r="I89" s="231"/>
      <c r="J89" s="231"/>
      <c r="K89" s="177"/>
      <c r="L89" s="12"/>
    </row>
    <row r="90" spans="1:19" x14ac:dyDescent="0.2">
      <c r="A90" s="182" t="s">
        <v>17</v>
      </c>
      <c r="B90" s="183">
        <v>16.8</v>
      </c>
      <c r="C90" s="183">
        <v>16.7</v>
      </c>
      <c r="D90" s="183">
        <v>20.3</v>
      </c>
      <c r="E90" s="232"/>
      <c r="F90" s="12"/>
      <c r="G90" s="12"/>
      <c r="H90" s="12"/>
      <c r="I90" s="231"/>
      <c r="J90" s="231"/>
      <c r="K90" s="177"/>
      <c r="L90" s="12"/>
    </row>
    <row r="91" spans="1:19" x14ac:dyDescent="0.2">
      <c r="A91" s="184"/>
      <c r="B91" s="185"/>
      <c r="C91" s="185"/>
      <c r="D91" s="185"/>
      <c r="E91" s="49"/>
      <c r="F91" s="12"/>
      <c r="G91" s="12"/>
      <c r="H91" s="12"/>
      <c r="I91" s="231"/>
      <c r="J91" s="231"/>
      <c r="K91" s="177"/>
    </row>
    <row r="92" spans="1:19" x14ac:dyDescent="0.2">
      <c r="A92" s="180" t="s">
        <v>27</v>
      </c>
      <c r="B92" s="181">
        <v>28.7</v>
      </c>
      <c r="C92" s="181">
        <v>28.7</v>
      </c>
      <c r="D92" s="181">
        <v>28.6</v>
      </c>
      <c r="E92" s="49"/>
      <c r="F92" s="12"/>
      <c r="G92" s="12"/>
      <c r="H92" s="12"/>
      <c r="I92" s="231"/>
      <c r="J92" s="231"/>
      <c r="K92" s="177"/>
    </row>
    <row r="93" spans="1:19" x14ac:dyDescent="0.2">
      <c r="A93" s="182" t="s">
        <v>28</v>
      </c>
      <c r="B93" s="183">
        <v>25.4</v>
      </c>
      <c r="C93" s="183">
        <v>25.2</v>
      </c>
      <c r="D93" s="183">
        <v>27.2</v>
      </c>
      <c r="E93" s="49"/>
      <c r="F93" s="12"/>
      <c r="G93" s="12"/>
      <c r="H93" s="12"/>
      <c r="I93" s="231"/>
      <c r="J93" s="231"/>
      <c r="K93" s="177"/>
    </row>
    <row r="94" spans="1:19" x14ac:dyDescent="0.2">
      <c r="A94" s="49"/>
    </row>
    <row r="95" spans="1:19" x14ac:dyDescent="0.2">
      <c r="A95" s="62"/>
    </row>
    <row r="96" spans="1:19" x14ac:dyDescent="0.2">
      <c r="A96" s="62"/>
    </row>
    <row r="130" spans="1:3" x14ac:dyDescent="0.2">
      <c r="A130" s="177"/>
      <c r="B130" s="177"/>
      <c r="C130" s="177"/>
    </row>
    <row r="131" spans="1:3" x14ac:dyDescent="0.2">
      <c r="A131" s="177"/>
      <c r="B131" s="177"/>
      <c r="C131" s="177"/>
    </row>
  </sheetData>
  <sortState xmlns:xlrd2="http://schemas.microsoft.com/office/spreadsheetml/2017/richdata2" ref="K67:L90">
    <sortCondition descending="1" ref="L67:L90"/>
  </sortState>
  <mergeCells count="2">
    <mergeCell ref="I71:I87"/>
    <mergeCell ref="M67:M72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Tb1</vt:lpstr>
      <vt:lpstr>Fig1</vt:lpstr>
      <vt:lpstr>Tb2</vt:lpstr>
      <vt:lpstr>Tb3</vt:lpstr>
      <vt:lpstr>Fig2</vt:lpstr>
      <vt:lpstr>Fig3</vt:lpstr>
      <vt:lpstr>Fig4</vt:lpstr>
      <vt:lpstr>Tb4</vt:lpstr>
      <vt:lpstr>Tb5</vt:lpstr>
      <vt:lpstr>Fig5</vt:lpstr>
      <vt:lpstr>Fig6</vt:lpstr>
      <vt:lpstr>Tb6</vt:lpstr>
      <vt:lpstr>Fig7</vt:lpstr>
    </vt:vector>
  </TitlesOfParts>
  <Company>Artemis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freight transport by journey characteristics</dc:title>
  <dc:creator>Daniel Ganea</dc:creator>
  <cp:lastModifiedBy>Daniel Ganea</cp:lastModifiedBy>
  <dcterms:created xsi:type="dcterms:W3CDTF">2012-01-30T08:07:43Z</dcterms:created>
  <dcterms:modified xsi:type="dcterms:W3CDTF">2024-09-10T13:01:04Z</dcterms:modified>
</cp:coreProperties>
</file>