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Energy consumption in households\2022\"/>
    </mc:Choice>
  </mc:AlternateContent>
  <xr:revisionPtr revIDLastSave="0" documentId="13_ncr:1_{060D1AB0-87C7-486E-897C-B25EDB6DC19B}" xr6:coauthVersionLast="47" xr6:coauthVersionMax="47" xr10:uidLastSave="{00000000-0000-0000-0000-000000000000}"/>
  <bookViews>
    <workbookView xWindow="-110" yWindow="-110" windowWidth="19420" windowHeight="10420" firstSheet="5" activeTab="7" xr2:uid="{00000000-000D-0000-FFFF-FFFF00000000}"/>
  </bookViews>
  <sheets>
    <sheet name="Summary" sheetId="1" r:id="rId1"/>
    <sheet name="Structure" sheetId="2" r:id="rId2"/>
    <sheet name="Data_22.1" sheetId="8" r:id="rId3"/>
    <sheet name="Data_22.2" sheetId="13" r:id="rId4"/>
    <sheet name="Figure 1_2022" sheetId="12" r:id="rId5"/>
    <sheet name="Figure 2_2022" sheetId="15" r:id="rId6"/>
    <sheet name="Figure 3_2022 " sheetId="16" r:id="rId7"/>
    <sheet name="Table 1" sheetId="18" r:id="rId8"/>
    <sheet name="Table 2" sheetId="19" r:id="rId9"/>
    <sheet name="Table 3" sheetId="21" r:id="rId10"/>
    <sheet name="Table 4 Space heating_2022" sheetId="25" r:id="rId11"/>
    <sheet name="Table 5_Water heating_2022" sheetId="26" r:id="rId12"/>
    <sheet name="Table 6_Share_fuels_for_Cooking" sheetId="28" r:id="rId13"/>
    <sheet name="Sheet 1" sheetId="3" r:id="rId14"/>
    <sheet name="Sheet 2" sheetId="4" r:id="rId15"/>
    <sheet name="Sheet 3" sheetId="5" r:id="rId16"/>
    <sheet name="Sheet 4" sheetId="6" r:id="rId17"/>
    <sheet name="Sheet 5" sheetId="7" r:id="rId18"/>
    <sheet name="Sheet 6" sheetId="10" r:id="rId19"/>
    <sheet name="Sheet 7" sheetId="1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5" l="1"/>
  <c r="L54" i="28"/>
  <c r="J54" i="28"/>
  <c r="H54" i="28"/>
  <c r="F54" i="28"/>
  <c r="D54" i="28"/>
  <c r="L53" i="28"/>
  <c r="J53" i="28"/>
  <c r="H53" i="28"/>
  <c r="F53" i="28"/>
  <c r="D53" i="28"/>
  <c r="L52" i="28"/>
  <c r="J52" i="28"/>
  <c r="H52" i="28"/>
  <c r="F52" i="28"/>
  <c r="D52" i="28"/>
  <c r="L51" i="28"/>
  <c r="J51" i="28"/>
  <c r="H51" i="28"/>
  <c r="F51" i="28"/>
  <c r="D51" i="28"/>
  <c r="L50" i="28"/>
  <c r="J50" i="28"/>
  <c r="H50" i="28"/>
  <c r="F50" i="28"/>
  <c r="L49" i="28"/>
  <c r="J49" i="28"/>
  <c r="H49" i="28"/>
  <c r="F49" i="28"/>
  <c r="D49" i="28"/>
  <c r="L48" i="28"/>
  <c r="J48" i="28"/>
  <c r="H48" i="28"/>
  <c r="F48" i="28"/>
  <c r="D48" i="28"/>
  <c r="L46" i="28"/>
  <c r="J46" i="28"/>
  <c r="H46" i="28"/>
  <c r="F46" i="28"/>
  <c r="D46" i="28"/>
  <c r="L45" i="28"/>
  <c r="J45" i="28"/>
  <c r="H45" i="28"/>
  <c r="F45" i="28"/>
  <c r="D45" i="28"/>
  <c r="L44" i="28"/>
  <c r="J44" i="28"/>
  <c r="H44" i="28"/>
  <c r="F44" i="28"/>
  <c r="D44" i="28"/>
  <c r="L43" i="28"/>
  <c r="J43" i="28"/>
  <c r="H43" i="28"/>
  <c r="F43" i="28"/>
  <c r="D43" i="28"/>
  <c r="L42" i="28"/>
  <c r="J42" i="28"/>
  <c r="H42" i="28"/>
  <c r="F42" i="28"/>
  <c r="D42" i="28"/>
  <c r="L41" i="28"/>
  <c r="J41" i="28"/>
  <c r="H41" i="28"/>
  <c r="F41" i="28"/>
  <c r="D41" i="28"/>
  <c r="L40" i="28"/>
  <c r="J40" i="28"/>
  <c r="H40" i="28"/>
  <c r="F40" i="28"/>
  <c r="D40" i="28"/>
  <c r="L39" i="28"/>
  <c r="J39" i="28"/>
  <c r="H39" i="28"/>
  <c r="F39" i="28"/>
  <c r="D39" i="28"/>
  <c r="L38" i="28"/>
  <c r="J38" i="28"/>
  <c r="H38" i="28"/>
  <c r="F38" i="28"/>
  <c r="D38" i="28"/>
  <c r="L37" i="28"/>
  <c r="J37" i="28"/>
  <c r="H37" i="28"/>
  <c r="F37" i="28"/>
  <c r="D37" i="28"/>
  <c r="L36" i="28"/>
  <c r="J36" i="28"/>
  <c r="H36" i="28"/>
  <c r="F36" i="28"/>
  <c r="D36" i="28"/>
  <c r="L35" i="28"/>
  <c r="J35" i="28"/>
  <c r="H35" i="28"/>
  <c r="F35" i="28"/>
  <c r="D35" i="28"/>
  <c r="L34" i="28"/>
  <c r="J34" i="28"/>
  <c r="H34" i="28"/>
  <c r="F34" i="28"/>
  <c r="D34" i="28"/>
  <c r="L33" i="28"/>
  <c r="J33" i="28"/>
  <c r="H33" i="28"/>
  <c r="F33" i="28"/>
  <c r="D33" i="28"/>
  <c r="L32" i="28"/>
  <c r="J32" i="28"/>
  <c r="H32" i="28"/>
  <c r="F32" i="28"/>
  <c r="D32" i="28"/>
  <c r="L31" i="28"/>
  <c r="J31" i="28"/>
  <c r="H31" i="28"/>
  <c r="F31" i="28"/>
  <c r="D31" i="28"/>
  <c r="L30" i="28"/>
  <c r="J30" i="28"/>
  <c r="H30" i="28"/>
  <c r="F30" i="28"/>
  <c r="D30" i="28"/>
  <c r="L29" i="28"/>
  <c r="J29" i="28"/>
  <c r="H29" i="28"/>
  <c r="F29" i="28"/>
  <c r="D29" i="28"/>
  <c r="L28" i="28"/>
  <c r="J28" i="28"/>
  <c r="H28" i="28"/>
  <c r="F28" i="28"/>
  <c r="D28" i="28"/>
  <c r="L27" i="28"/>
  <c r="J27" i="28"/>
  <c r="H27" i="28"/>
  <c r="F27" i="28"/>
  <c r="D27" i="28"/>
  <c r="L26" i="28"/>
  <c r="J26" i="28"/>
  <c r="H26" i="28"/>
  <c r="F26" i="28"/>
  <c r="D26" i="28"/>
  <c r="L25" i="28"/>
  <c r="J25" i="28"/>
  <c r="H25" i="28"/>
  <c r="F25" i="28"/>
  <c r="D25" i="28"/>
  <c r="L24" i="28"/>
  <c r="J24" i="28"/>
  <c r="H24" i="28"/>
  <c r="F24" i="28"/>
  <c r="D24" i="28"/>
  <c r="L23" i="28"/>
  <c r="J23" i="28"/>
  <c r="H23" i="28"/>
  <c r="F23" i="28"/>
  <c r="D23" i="28"/>
  <c r="L22" i="28"/>
  <c r="J22" i="28"/>
  <c r="H22" i="28"/>
  <c r="F22" i="28"/>
  <c r="D22" i="28"/>
  <c r="L21" i="28"/>
  <c r="J21" i="28"/>
  <c r="H21" i="28"/>
  <c r="F21" i="28"/>
  <c r="D21" i="28"/>
  <c r="L20" i="28"/>
  <c r="J20" i="28"/>
  <c r="H20" i="28"/>
  <c r="F20" i="28"/>
  <c r="D20" i="28"/>
  <c r="L19" i="28"/>
  <c r="J19" i="28"/>
  <c r="H19" i="28"/>
  <c r="F19" i="28"/>
  <c r="D19" i="28"/>
  <c r="O18" i="28"/>
  <c r="L18" i="28"/>
  <c r="J18" i="28"/>
  <c r="H18" i="28"/>
  <c r="F18" i="28"/>
  <c r="D18" i="28"/>
  <c r="O17" i="28"/>
  <c r="L17" i="28"/>
  <c r="J17" i="28"/>
  <c r="H17" i="28"/>
  <c r="F17" i="28"/>
  <c r="D17" i="28"/>
  <c r="I35" i="8"/>
  <c r="E31" i="8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5" i="26"/>
  <c r="M46" i="26"/>
  <c r="M47" i="26"/>
  <c r="M48" i="26"/>
  <c r="M49" i="26"/>
  <c r="M50" i="26"/>
  <c r="M51" i="26"/>
  <c r="M53" i="26"/>
  <c r="M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5" i="26"/>
  <c r="K46" i="26"/>
  <c r="K47" i="26"/>
  <c r="K48" i="26"/>
  <c r="K49" i="26"/>
  <c r="K50" i="26"/>
  <c r="K51" i="26"/>
  <c r="K53" i="26"/>
  <c r="K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5" i="26"/>
  <c r="I46" i="26"/>
  <c r="I47" i="26"/>
  <c r="I48" i="26"/>
  <c r="I49" i="26"/>
  <c r="I50" i="26"/>
  <c r="I51" i="26"/>
  <c r="I53" i="26"/>
  <c r="I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5" i="26"/>
  <c r="G46" i="26"/>
  <c r="G47" i="26"/>
  <c r="G48" i="26"/>
  <c r="G49" i="26"/>
  <c r="G50" i="26"/>
  <c r="G51" i="26"/>
  <c r="G53" i="26"/>
  <c r="G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5" i="26"/>
  <c r="E46" i="26"/>
  <c r="E47" i="26"/>
  <c r="E48" i="26"/>
  <c r="E49" i="26"/>
  <c r="E50" i="26"/>
  <c r="E51" i="26"/>
  <c r="E53" i="26"/>
  <c r="E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5" i="26"/>
  <c r="C46" i="26"/>
  <c r="C47" i="26"/>
  <c r="C48" i="26"/>
  <c r="C49" i="26"/>
  <c r="C50" i="26"/>
  <c r="C51" i="26"/>
  <c r="C53" i="26"/>
  <c r="C14" i="26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6" i="25"/>
  <c r="M47" i="25"/>
  <c r="M48" i="25"/>
  <c r="M49" i="25"/>
  <c r="M50" i="25"/>
  <c r="M51" i="25"/>
  <c r="M52" i="25"/>
  <c r="M54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6" i="25"/>
  <c r="K47" i="25"/>
  <c r="K48" i="25"/>
  <c r="K49" i="25"/>
  <c r="K50" i="25"/>
  <c r="K51" i="25"/>
  <c r="K52" i="25"/>
  <c r="K54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6" i="25"/>
  <c r="I47" i="25"/>
  <c r="I48" i="25"/>
  <c r="I49" i="25"/>
  <c r="I50" i="25"/>
  <c r="I51" i="25"/>
  <c r="I52" i="25"/>
  <c r="I54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6" i="25"/>
  <c r="G47" i="25"/>
  <c r="G48" i="25"/>
  <c r="G49" i="25"/>
  <c r="G50" i="25"/>
  <c r="G51" i="25"/>
  <c r="G52" i="25"/>
  <c r="G54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6" i="25"/>
  <c r="E47" i="25"/>
  <c r="E48" i="25"/>
  <c r="E49" i="25"/>
  <c r="E50" i="25"/>
  <c r="E51" i="25"/>
  <c r="E52" i="25"/>
  <c r="E54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6" i="25"/>
  <c r="C47" i="25"/>
  <c r="C48" i="25"/>
  <c r="C49" i="25"/>
  <c r="C50" i="25"/>
  <c r="C51" i="25"/>
  <c r="C52" i="25"/>
  <c r="C54" i="25"/>
  <c r="M15" i="25"/>
  <c r="K15" i="25"/>
  <c r="I15" i="25"/>
  <c r="G15" i="25"/>
  <c r="E15" i="25"/>
  <c r="C15" i="25"/>
  <c r="O53" i="21"/>
  <c r="O50" i="21"/>
  <c r="O49" i="21"/>
  <c r="O48" i="21"/>
  <c r="O47" i="21"/>
  <c r="O46" i="21"/>
  <c r="O45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5" i="21"/>
  <c r="M46" i="21"/>
  <c r="M47" i="21"/>
  <c r="M48" i="21"/>
  <c r="M49" i="21"/>
  <c r="M50" i="21"/>
  <c r="M51" i="21"/>
  <c r="M53" i="21"/>
  <c r="M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5" i="21"/>
  <c r="K46" i="21"/>
  <c r="K47" i="21"/>
  <c r="K48" i="21"/>
  <c r="K49" i="21"/>
  <c r="K50" i="21"/>
  <c r="K51" i="21"/>
  <c r="K53" i="21"/>
  <c r="K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5" i="21"/>
  <c r="I46" i="21"/>
  <c r="I47" i="21"/>
  <c r="I48" i="21"/>
  <c r="I49" i="21"/>
  <c r="I50" i="21"/>
  <c r="I51" i="21"/>
  <c r="I53" i="21"/>
  <c r="I14" i="21"/>
  <c r="G53" i="21"/>
  <c r="G51" i="21"/>
  <c r="G50" i="21"/>
  <c r="G49" i="21"/>
  <c r="G48" i="21"/>
  <c r="G47" i="21"/>
  <c r="G46" i="21"/>
  <c r="G45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5" i="21"/>
  <c r="E46" i="21"/>
  <c r="E47" i="21"/>
  <c r="E48" i="21"/>
  <c r="E49" i="21"/>
  <c r="E50" i="21"/>
  <c r="E51" i="21"/>
  <c r="E53" i="21"/>
  <c r="E16" i="21"/>
  <c r="E15" i="21"/>
  <c r="E14" i="21"/>
  <c r="C12" i="13" l="1"/>
  <c r="C16" i="13"/>
  <c r="J50" i="19" l="1"/>
  <c r="T47" i="19" s="1"/>
  <c r="I50" i="19"/>
  <c r="S45" i="19" s="1"/>
  <c r="H50" i="19"/>
  <c r="R47" i="19" s="1"/>
  <c r="G50" i="19"/>
  <c r="Q44" i="19" s="1"/>
  <c r="F50" i="19"/>
  <c r="P44" i="19" s="1"/>
  <c r="E50" i="19"/>
  <c r="O44" i="19" s="1"/>
  <c r="K49" i="19"/>
  <c r="K48" i="19"/>
  <c r="K47" i="19"/>
  <c r="K46" i="19"/>
  <c r="K45" i="19"/>
  <c r="K44" i="19"/>
  <c r="E38" i="19"/>
  <c r="E37" i="19"/>
  <c r="E36" i="19"/>
  <c r="E35" i="19"/>
  <c r="E34" i="19"/>
  <c r="E33" i="19"/>
  <c r="E29" i="19"/>
  <c r="F27" i="19" s="1"/>
  <c r="T48" i="19" l="1"/>
  <c r="R46" i="19"/>
  <c r="R45" i="19"/>
  <c r="O49" i="19"/>
  <c r="R44" i="19"/>
  <c r="T45" i="19"/>
  <c r="T49" i="19"/>
  <c r="K50" i="19"/>
  <c r="U45" i="19" s="1"/>
  <c r="T46" i="19"/>
  <c r="E40" i="19"/>
  <c r="F33" i="19" s="1"/>
  <c r="D11" i="19" s="1"/>
  <c r="T44" i="19"/>
  <c r="F22" i="19"/>
  <c r="O48" i="19"/>
  <c r="F23" i="19"/>
  <c r="F24" i="19"/>
  <c r="F25" i="19"/>
  <c r="O47" i="19"/>
  <c r="O45" i="19"/>
  <c r="O46" i="19"/>
  <c r="P47" i="19"/>
  <c r="Q48" i="19"/>
  <c r="R49" i="19"/>
  <c r="P48" i="19"/>
  <c r="Q49" i="19"/>
  <c r="F26" i="19"/>
  <c r="P45" i="19"/>
  <c r="P46" i="19"/>
  <c r="Q47" i="19"/>
  <c r="R48" i="19"/>
  <c r="P49" i="19"/>
  <c r="Q45" i="19"/>
  <c r="Q46" i="19"/>
  <c r="O50" i="18"/>
  <c r="O48" i="18"/>
  <c r="O47" i="18"/>
  <c r="O46" i="18"/>
  <c r="O45" i="18"/>
  <c r="O44" i="18"/>
  <c r="O43" i="18"/>
  <c r="O42" i="18"/>
  <c r="O41" i="18"/>
  <c r="O39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0" i="18"/>
  <c r="O11" i="18"/>
  <c r="M50" i="18"/>
  <c r="M48" i="18"/>
  <c r="M47" i="18"/>
  <c r="M46" i="18"/>
  <c r="M45" i="18"/>
  <c r="M44" i="18"/>
  <c r="M43" i="18"/>
  <c r="M42" i="18"/>
  <c r="M41" i="18"/>
  <c r="M39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K50" i="18"/>
  <c r="K48" i="18"/>
  <c r="K47" i="18"/>
  <c r="K46" i="18"/>
  <c r="K45" i="18"/>
  <c r="K44" i="18"/>
  <c r="K43" i="18"/>
  <c r="K42" i="18"/>
  <c r="K41" i="18"/>
  <c r="K39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I50" i="18"/>
  <c r="I48" i="18"/>
  <c r="I47" i="18"/>
  <c r="I46" i="18"/>
  <c r="I45" i="18"/>
  <c r="I44" i="18"/>
  <c r="I43" i="18"/>
  <c r="I42" i="18"/>
  <c r="I41" i="18"/>
  <c r="I39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G50" i="18"/>
  <c r="G48" i="18"/>
  <c r="G47" i="18"/>
  <c r="G46" i="18"/>
  <c r="G45" i="18"/>
  <c r="G44" i="18"/>
  <c r="G43" i="18"/>
  <c r="G42" i="18"/>
  <c r="G41" i="18"/>
  <c r="G39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E50" i="18"/>
  <c r="E48" i="18"/>
  <c r="E47" i="18"/>
  <c r="E45" i="18"/>
  <c r="E44" i="18"/>
  <c r="E43" i="18"/>
  <c r="E42" i="18"/>
  <c r="E41" i="18"/>
  <c r="E35" i="18"/>
  <c r="E34" i="18"/>
  <c r="E33" i="18"/>
  <c r="E31" i="18"/>
  <c r="E30" i="18"/>
  <c r="E29" i="18"/>
  <c r="E27" i="18"/>
  <c r="E26" i="18"/>
  <c r="E25" i="18"/>
  <c r="E24" i="18"/>
  <c r="E21" i="18"/>
  <c r="E20" i="18"/>
  <c r="E19" i="18"/>
  <c r="E18" i="18"/>
  <c r="E17" i="18"/>
  <c r="E15" i="18"/>
  <c r="E13" i="18"/>
  <c r="E12" i="18"/>
  <c r="E11" i="18"/>
  <c r="E10" i="18"/>
  <c r="C18" i="13"/>
  <c r="C17" i="13"/>
  <c r="C15" i="13"/>
  <c r="C14" i="13"/>
  <c r="C13" i="13"/>
  <c r="D17" i="12"/>
  <c r="C16" i="12"/>
  <c r="C11" i="12"/>
  <c r="C14" i="12"/>
  <c r="C13" i="12"/>
  <c r="C12" i="12"/>
  <c r="C15" i="12"/>
  <c r="O25" i="8"/>
  <c r="K26" i="8"/>
  <c r="K27" i="8"/>
  <c r="K28" i="8"/>
  <c r="K29" i="8"/>
  <c r="K30" i="8"/>
  <c r="K25" i="8"/>
  <c r="E15" i="8"/>
  <c r="J31" i="8"/>
  <c r="T27" i="8" s="1"/>
  <c r="I31" i="8"/>
  <c r="S26" i="8" s="1"/>
  <c r="H31" i="8"/>
  <c r="R29" i="8" s="1"/>
  <c r="G31" i="8"/>
  <c r="Q30" i="8" s="1"/>
  <c r="F31" i="8"/>
  <c r="P30" i="8" s="1"/>
  <c r="E20" i="8"/>
  <c r="E19" i="8"/>
  <c r="E18" i="8"/>
  <c r="E17" i="8"/>
  <c r="E16" i="8"/>
  <c r="P10" i="18" l="1"/>
  <c r="P20" i="18"/>
  <c r="P14" i="18"/>
  <c r="P22" i="18"/>
  <c r="P39" i="18"/>
  <c r="P16" i="18"/>
  <c r="P24" i="18"/>
  <c r="P32" i="18"/>
  <c r="U46" i="19"/>
  <c r="U47" i="19"/>
  <c r="F36" i="19"/>
  <c r="G11" i="19" s="1"/>
  <c r="F34" i="19"/>
  <c r="E11" i="19" s="1"/>
  <c r="U44" i="19"/>
  <c r="U49" i="19"/>
  <c r="F37" i="19"/>
  <c r="H11" i="19" s="1"/>
  <c r="U48" i="19"/>
  <c r="F35" i="19"/>
  <c r="F11" i="19" s="1"/>
  <c r="F38" i="19"/>
  <c r="I11" i="19" s="1"/>
  <c r="T50" i="19"/>
  <c r="P31" i="18"/>
  <c r="P45" i="18"/>
  <c r="P42" i="18"/>
  <c r="P11" i="18"/>
  <c r="P21" i="18"/>
  <c r="P33" i="18"/>
  <c r="P23" i="18"/>
  <c r="P25" i="18"/>
  <c r="P43" i="18"/>
  <c r="P47" i="18"/>
  <c r="P48" i="18"/>
  <c r="P12" i="18"/>
  <c r="P35" i="18"/>
  <c r="P50" i="18"/>
  <c r="P34" i="18"/>
  <c r="P15" i="18"/>
  <c r="P26" i="18"/>
  <c r="P41" i="18"/>
  <c r="P17" i="18"/>
  <c r="P27" i="18"/>
  <c r="P13" i="18"/>
  <c r="P29" i="18"/>
  <c r="P37" i="18"/>
  <c r="P18" i="18"/>
  <c r="P28" i="18"/>
  <c r="P36" i="18"/>
  <c r="P46" i="18"/>
  <c r="P19" i="18"/>
  <c r="P30" i="18"/>
  <c r="P44" i="18"/>
  <c r="R50" i="19"/>
  <c r="P50" i="19"/>
  <c r="O50" i="19"/>
  <c r="Q50" i="19"/>
  <c r="C17" i="12"/>
  <c r="Q27" i="8"/>
  <c r="R28" i="8"/>
  <c r="T29" i="8"/>
  <c r="R25" i="8"/>
  <c r="R27" i="8"/>
  <c r="R26" i="8"/>
  <c r="P28" i="8"/>
  <c r="P26" i="8"/>
  <c r="Q26" i="8"/>
  <c r="Q25" i="8"/>
  <c r="Q28" i="8"/>
  <c r="Q29" i="8"/>
  <c r="T26" i="8"/>
  <c r="P29" i="8"/>
  <c r="P25" i="8"/>
  <c r="P27" i="8"/>
  <c r="E22" i="8"/>
  <c r="F17" i="8" s="1"/>
  <c r="R30" i="8"/>
  <c r="E11" i="8"/>
  <c r="F9" i="8" s="1"/>
  <c r="T25" i="8"/>
  <c r="T30" i="8"/>
  <c r="K31" i="8"/>
  <c r="T28" i="8"/>
  <c r="U50" i="19" l="1"/>
  <c r="O26" i="8"/>
  <c r="O31" i="8" s="1"/>
  <c r="O30" i="8"/>
  <c r="O28" i="8"/>
  <c r="O27" i="8"/>
  <c r="O29" i="8"/>
  <c r="R31" i="8"/>
  <c r="Q31" i="8"/>
  <c r="P31" i="8"/>
  <c r="F18" i="8"/>
  <c r="F16" i="8"/>
  <c r="F15" i="8"/>
  <c r="F20" i="8"/>
  <c r="F19" i="8"/>
  <c r="T31" i="8"/>
  <c r="U27" i="8"/>
  <c r="U28" i="8"/>
  <c r="U29" i="8"/>
  <c r="U25" i="8"/>
  <c r="U30" i="8"/>
  <c r="U26" i="8"/>
  <c r="F4" i="8"/>
  <c r="F5" i="8"/>
  <c r="F8" i="8"/>
  <c r="F7" i="8"/>
  <c r="F6" i="8"/>
  <c r="U31" i="8" l="1"/>
</calcChain>
</file>

<file path=xl/sharedStrings.xml><?xml version="1.0" encoding="utf-8"?>
<sst xmlns="http://schemas.openxmlformats.org/spreadsheetml/2006/main" count="1126" uniqueCount="175">
  <si>
    <t>Disaggregated final energy consumption in households - quantities [nrg_d_hhq__custom_11603295]</t>
  </si>
  <si>
    <t>Open product page</t>
  </si>
  <si>
    <t>Open in Data Browser</t>
  </si>
  <si>
    <t xml:space="preserve">Description: </t>
  </si>
  <si>
    <t>-</t>
  </si>
  <si>
    <t xml:space="preserve">Last update of data: </t>
  </si>
  <si>
    <t>23/05/2024 23:00</t>
  </si>
  <si>
    <t xml:space="preserve">Last change of data structure: </t>
  </si>
  <si>
    <t>20/05/2024 23:00</t>
  </si>
  <si>
    <t>Institutional source(s)</t>
  </si>
  <si>
    <t>Eurostat</t>
  </si>
  <si>
    <t>Contents</t>
  </si>
  <si>
    <t>Time frequency</t>
  </si>
  <si>
    <t>Energy balance</t>
  </si>
  <si>
    <t>Unit of measure</t>
  </si>
  <si>
    <t>Time</t>
  </si>
  <si>
    <t>Sheet 1</t>
  </si>
  <si>
    <t>Annual</t>
  </si>
  <si>
    <t>Final consumption - other sectors - households - energy use</t>
  </si>
  <si>
    <t>Terajoule</t>
  </si>
  <si>
    <t>2022</t>
  </si>
  <si>
    <t>Sheet 2</t>
  </si>
  <si>
    <t>Final consumption - other sectors - households - energy use - space heating</t>
  </si>
  <si>
    <t>Sheet 3</t>
  </si>
  <si>
    <t>Final consumption - other sectors - households - energy use - space cooling</t>
  </si>
  <si>
    <t>Sheet 4</t>
  </si>
  <si>
    <t>Final consumption - other sectors - households - energy use - water heating</t>
  </si>
  <si>
    <t>Sheet 5</t>
  </si>
  <si>
    <t>Final consumption - other sectors - households - energy use - cooking</t>
  </si>
  <si>
    <t>Structure</t>
  </si>
  <si>
    <t>Dimension</t>
  </si>
  <si>
    <t>Position</t>
  </si>
  <si>
    <t>Label</t>
  </si>
  <si>
    <t>Standard international energy product classification (SIEC)</t>
  </si>
  <si>
    <t>Total</t>
  </si>
  <si>
    <t>Solid fossil fuels, peat, peat products, oil shale and oil sands</t>
  </si>
  <si>
    <t>Natural gas</t>
  </si>
  <si>
    <t>Oil and petroleum products</t>
  </si>
  <si>
    <t>Renewables and biofuels</t>
  </si>
  <si>
    <t>Electricity</t>
  </si>
  <si>
    <t>Heat</t>
  </si>
  <si>
    <t>Geopolitical entity (reporting)</t>
  </si>
  <si>
    <t>European Union - 27 countries (from 2020)</t>
  </si>
  <si>
    <t>Data extracted on 29/05/2024 16:49:22 from [ESTAT]</t>
  </si>
  <si>
    <t xml:space="preserve">Dataset: </t>
  </si>
  <si>
    <t xml:space="preserve">Last updated: </t>
  </si>
  <si>
    <t>GEO (Labels)</t>
  </si>
  <si>
    <t>SIEC (Labels)</t>
  </si>
  <si>
    <t/>
  </si>
  <si>
    <t>Special value</t>
  </si>
  <si>
    <t>:</t>
  </si>
  <si>
    <t>not available</t>
  </si>
  <si>
    <t>Figure 1</t>
  </si>
  <si>
    <t>%</t>
  </si>
  <si>
    <t>Oil and petroleum products (excluding biofuel portion)</t>
  </si>
  <si>
    <t>Solid fossil fuels</t>
  </si>
  <si>
    <t>Figure 2</t>
  </si>
  <si>
    <t>Space heating</t>
  </si>
  <si>
    <t>Space cooling</t>
  </si>
  <si>
    <t>Water heating</t>
  </si>
  <si>
    <t>Cooking</t>
  </si>
  <si>
    <t>Lighting and appliances</t>
  </si>
  <si>
    <t>Other end uses</t>
  </si>
  <si>
    <t>Total (*)</t>
  </si>
  <si>
    <t>Unit</t>
  </si>
  <si>
    <t>TJ</t>
  </si>
  <si>
    <t>TOTAL</t>
  </si>
  <si>
    <t xml:space="preserve">Bookmark: </t>
  </si>
  <si>
    <t>Eurostat (online data code:  nrg_bal_c)</t>
  </si>
  <si>
    <t>Eurostat (online data code: nrg_d_hhq)</t>
  </si>
  <si>
    <t>Bookmark:</t>
  </si>
  <si>
    <t>Final Energy Consumption in households - EU - 2022 ref. year (TJ)</t>
  </si>
  <si>
    <t>Figure 1: Final energy consumption in the residential sector by fuel, EU, 2022</t>
  </si>
  <si>
    <t>Figure 2: Final energy consumption in the residential sector by use, EU, 2022</t>
  </si>
  <si>
    <t>Figure 3: Final energy consumption in the residential sector by type of end-uses for the main energy products, EU, 2022</t>
  </si>
  <si>
    <t>Figure 4: Part of the main energy products in the final energy consumption in the residential sector for each type of end-use, EU, 2022</t>
  </si>
  <si>
    <t>Data extracted on 30/05/2024 00:35:39 from [ESTAT]</t>
  </si>
  <si>
    <t>Disaggregated final energy consumption in households - quantities [nrg_d_hhq__custom_11597582]</t>
  </si>
  <si>
    <t>Final consumption - other sectors - households - energy use - lighting and electrical appliances</t>
  </si>
  <si>
    <t>Final consumption - other sectors - households - energy use - other end use</t>
  </si>
  <si>
    <t>https://ec.europa.eu/eurostat/databrowser/view/NRG_D_HHQ__custom_11603925/default/table?lang=en</t>
  </si>
  <si>
    <t>https://ec.europa.eu/eurostat/databrowser/view/TEN00125__custom_11603828/default/table?lang=en</t>
  </si>
  <si>
    <t>Data extracted on 29/05/2024 17:15:29 from [ESTAT]</t>
  </si>
  <si>
    <t>Complete energy balances [nrg_bal_c__custom_11603828]</t>
  </si>
  <si>
    <t>24/05/2024 23:00</t>
  </si>
  <si>
    <t xml:space="preserve">Figure 1: Final energy consumption in the residential sector by fuel, EU, 2022
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</si>
  <si>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</si>
  <si>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</si>
  <si>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</si>
  <si>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</si>
  <si>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</si>
  <si>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</si>
  <si>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</si>
  <si>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</si>
  <si>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</si>
  <si>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</si>
  <si>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</si>
  <si>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</si>
  <si>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</si>
  <si>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</si>
  <si>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</si>
  <si>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</si>
  <si>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</si>
  <si>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</si>
  <si>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</si>
  <si>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</si>
  <si>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</si>
  <si>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</si>
  <si>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</si>
  <si>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</si>
  <si>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</si>
  <si>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</si>
  <si>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</si>
  <si>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</si>
  <si>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United Kingdom</t>
  </si>
  <si>
    <t>Bosnia and Herzegovina</t>
  </si>
  <si>
    <t>Montenegro</t>
  </si>
  <si>
    <t>Moldova</t>
  </si>
  <si>
    <t>North Macedonia</t>
  </si>
  <si>
    <t>Albania</t>
  </si>
  <si>
    <t>Serbia</t>
  </si>
  <si>
    <t>Türkiye</t>
  </si>
  <si>
    <t>Ukraine</t>
  </si>
  <si>
    <t>Georgia</t>
  </si>
  <si>
    <t>Data extracted on 30/05/2024 15:25:14 from [ESTAT]</t>
  </si>
  <si>
    <t>Complete energy balances [nrg_bal_c__custom_11617277]</t>
  </si>
  <si>
    <t>Germany</t>
  </si>
  <si>
    <t>Kosovo*</t>
  </si>
  <si>
    <t>Source: Eurostat (online data code: nrg_bal_c)</t>
  </si>
  <si>
    <t xml:space="preserve"> (%)</t>
  </si>
  <si>
    <t>energy use</t>
  </si>
  <si>
    <t>space heating</t>
  </si>
  <si>
    <t>space cooling</t>
  </si>
  <si>
    <t>water heating</t>
  </si>
  <si>
    <t>cooking</t>
  </si>
  <si>
    <t>lighting and electrical appliances</t>
  </si>
  <si>
    <t>other end use</t>
  </si>
  <si>
    <t>https://appsso.eurostat.ec.europa.eu/nui/show.do?query=BOOKMARK_DS-1167021_QID_-7AC653A8_UID_-3F171EB0&amp;layout=NRG_BAL,L,X,0;SIEC,L,Y,0;TIME,C,Z,0;GEO,L,Z,1;UNIT,L,Z,2;INDICATORS,C,Z,3;&amp;zSelection=DS-1167021TIME,2020;DS-1167021GEO,EU27_2020;DS-1167021INDICATORS,OBS_FLAG;DS-1167021UNIT,TJ;&amp;rankName1=UNIT_1_2_-1_2&amp;rankName2=INDICATORS_1_2_-1_2&amp;rankName3=TIME_1_0_0_0&amp;rankName4=GEO_1_2_0_1&amp;rankName5=NRG-BAL_1_2_0_0&amp;rankName6=SIEC_1_2_0_1&amp;rStp=&amp;cStp=&amp;rDCh=&amp;cDCh=&amp;rDM=true&amp;cDM=true&amp;footnes=false&amp;empty=false&amp;wai=false&amp;time_mode=NONE&amp;time_most_recent=false&amp;lang=EN&amp;cfo=%23%23%23%2C%23%23%23.%23%23%23</t>
  </si>
  <si>
    <t>Table 2: Share of fuels in the final energy consumption in the residential sector by type of end-use, EU, 2022</t>
  </si>
  <si>
    <t>(%)</t>
  </si>
  <si>
    <t>Table 1: Share of fuels in the final energy consumption in the residential sector, 2022</t>
  </si>
  <si>
    <t>Data extracted on 30/05/2024 21:06:32 from [ESTAT]</t>
  </si>
  <si>
    <t>Disaggregated final energy consumption in households - quantities [nrg_d_hhq__custom_11622502]</t>
  </si>
  <si>
    <t>Euro area – 20 countries (from 2023)</t>
  </si>
  <si>
    <t>Table 3: Share of final energy consumption in the residential sector by type of end-use, 2022</t>
  </si>
  <si>
    <t>Households - energy use - space heating</t>
  </si>
  <si>
    <t>Households - energy use - space cooling</t>
  </si>
  <si>
    <t>Households - energy use - water heating</t>
  </si>
  <si>
    <t>Households - energy use - cooking</t>
  </si>
  <si>
    <t>Households - energy use - lighting and electrical appliances</t>
  </si>
  <si>
    <t>Households - energy use - other end use</t>
  </si>
  <si>
    <t>Data extracted on 30/05/2024 22:15:59 from [ESTAT]</t>
  </si>
  <si>
    <t>Disaggregated final energy consumption in households - quantities [nrg_d_hhq__custom_11623037]</t>
  </si>
  <si>
    <t>e</t>
  </si>
  <si>
    <t>Data extracted on 30/05/2024 22:17:47 from [ESTAT]</t>
  </si>
  <si>
    <t>Disaggregated final energy consumption in households - quantities [nrg_d_hhq__custom_11623054]</t>
  </si>
  <si>
    <t>Data extracted on 30/05/2024 22:18:50 from [ESTAT]</t>
  </si>
  <si>
    <t>Disaggregated final energy consumption in households - quantities [nrg_d_hhq__custom_11623063]</t>
  </si>
  <si>
    <t>Figure 3: Final energy consumption in the residential sector by use, EU, 2022</t>
  </si>
  <si>
    <t>*This designation is without prejudice to positions on status, and is in line with UNSCR 1244 and the ICJ Opinion on the Kosovo declaration of independence.</t>
  </si>
  <si>
    <t>(:) data not available</t>
  </si>
  <si>
    <t>(*)This designation is without prejudice to positions on status, and is in line with UNSCR 1244 and the ICJ Opinion on the Kosovo declaration of independence.</t>
  </si>
  <si>
    <r>
      <t>Source:</t>
    </r>
    <r>
      <rPr>
        <sz val="10"/>
        <color theme="1"/>
        <rFont val="Arial"/>
        <family val="2"/>
      </rPr>
      <t xml:space="preserve"> </t>
    </r>
  </si>
  <si>
    <t xml:space="preserve">Source: </t>
  </si>
  <si>
    <r>
      <t>Source:</t>
    </r>
    <r>
      <rPr>
        <sz val="10"/>
        <color theme="1"/>
        <rFont val="Arial"/>
        <family val="2"/>
      </rPr>
      <t xml:space="preserve"> Eurostat (online data code: nrg_d_hhq)</t>
    </r>
  </si>
  <si>
    <r>
      <t>Source:</t>
    </r>
    <r>
      <rPr>
        <sz val="10"/>
        <color indexed="8"/>
        <rFont val="Arial"/>
        <family val="2"/>
      </rPr>
      <t xml:space="preserve"> Eurostat (online data code: nrg_d_hhq)</t>
    </r>
  </si>
  <si>
    <t>Final energy consumption in the residential sector by use, EU, 2022</t>
  </si>
  <si>
    <t xml:space="preserve">Final Energy Consumption in households - EU 27 - 2022 </t>
  </si>
  <si>
    <t>(TJ)</t>
  </si>
  <si>
    <r>
      <t>Source:</t>
    </r>
    <r>
      <rPr>
        <sz val="10"/>
        <color theme="10"/>
        <rFont val="Arial"/>
        <family val="2"/>
      </rPr>
      <t xml:space="preserve"> Eurostat (nrg_d_hhq)</t>
    </r>
  </si>
  <si>
    <t>Table 4: Share of fuels in the final energy consumption in the residential sector for space heating, 2022 </t>
  </si>
  <si>
    <t>Table 5: Share of fuels in the final energy consumption in the residential sector for water heating, 2022 </t>
  </si>
  <si>
    <t xml:space="preserve">Table 6: Share of fuels in the final energy consumption in the residential sector for cooking 2022 </t>
  </si>
  <si>
    <r>
      <t>Source:</t>
    </r>
    <r>
      <rPr>
        <sz val="10"/>
        <color rgb="FF0000FF"/>
        <rFont val="Arial"/>
        <family val="2"/>
      </rPr>
      <t xml:space="preserve"> Eurostat (nrg_d_hhq)</t>
    </r>
    <r>
      <rPr>
        <sz val="10"/>
        <color indexed="8"/>
        <rFont val="Arial"/>
        <family val="2"/>
      </rPr>
      <t xml:space="preserve"> </t>
    </r>
  </si>
  <si>
    <r>
      <t>Source:</t>
    </r>
    <r>
      <rPr>
        <sz val="10"/>
        <color rgb="FF0000FF"/>
        <rFont val="Arial"/>
        <family val="2"/>
      </rPr>
      <t xml:space="preserve"> Eurostat (online data code: nrg_bal_c)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</si>
</sst>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##########"/>
    <numFmt numFmtId="165" formatCode="#,##0.000"/>
    <numFmt numFmtId="166" formatCode="#\ ###\ ##0.00"/>
    <numFmt numFmtId="167" formatCode="0.0000"/>
    <numFmt numFmtId="168" formatCode="_(* #,##0.00_);_(* \(#,##0.00\);_(* &quot;-&quot;??_);_(@_)"/>
    <numFmt numFmtId="169" formatCode="0.000%"/>
    <numFmt numFmtId="170" formatCode="0.0%"/>
    <numFmt numFmtId="171" formatCode="0.0"/>
    <numFmt numFmtId="172" formatCode="#,##0.########"/>
    <numFmt numFmtId="173" formatCode="#,##0.0_i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0"/>
      <name val="Arial"/>
      <family val="2"/>
    </font>
    <font>
      <i/>
      <sz val="10"/>
      <color theme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F6F6"/>
      </patternFill>
    </fill>
    <fill>
      <patternFill patternType="solid">
        <fgColor theme="4" tint="0.59999389629810485"/>
        <b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0B0B0"/>
      </left>
      <right style="thin">
        <color rgb="FFB0B0B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0B0B0"/>
      </left>
      <right/>
      <top style="thin">
        <color indexed="64"/>
      </top>
      <bottom/>
      <diagonal/>
    </border>
    <border>
      <left style="hair">
        <color rgb="FFA6A6A6"/>
      </left>
      <right style="thin">
        <color rgb="FFB0B0B0"/>
      </right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rgb="FFC0C0C0"/>
      </bottom>
      <diagonal/>
    </border>
    <border>
      <left style="thin">
        <color auto="1"/>
      </left>
      <right style="thin">
        <color auto="1"/>
      </right>
      <top style="hair">
        <color rgb="FFC0C0C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4" fillId="6" borderId="0"/>
    <xf numFmtId="168" fontId="4" fillId="6" borderId="0" applyFont="0" applyFill="0" applyBorder="0" applyAlignment="0" applyProtection="0"/>
    <xf numFmtId="0" fontId="5" fillId="6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6" borderId="0"/>
    <xf numFmtId="0" fontId="3" fillId="6" borderId="0"/>
    <xf numFmtId="0" fontId="2" fillId="6" borderId="0"/>
    <xf numFmtId="173" fontId="6" fillId="6" borderId="0" applyFill="0" applyBorder="0" applyProtection="0">
      <alignment horizontal="right"/>
    </xf>
    <xf numFmtId="0" fontId="1" fillId="6" borderId="0"/>
  </cellStyleXfs>
  <cellXfs count="332">
    <xf numFmtId="0" fontId="0" fillId="0" borderId="0" xfId="0"/>
    <xf numFmtId="0" fontId="9" fillId="6" borderId="0" xfId="6" applyFont="1" applyAlignment="1">
      <alignment horizontal="left"/>
    </xf>
    <xf numFmtId="0" fontId="9" fillId="6" borderId="0" xfId="5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166" fontId="13" fillId="6" borderId="0" xfId="1" applyNumberFormat="1" applyFont="1" applyBorder="1"/>
    <xf numFmtId="166" fontId="9" fillId="6" borderId="0" xfId="1" applyNumberFormat="1" applyFont="1" applyBorder="1"/>
    <xf numFmtId="166" fontId="9" fillId="6" borderId="0" xfId="1" applyNumberFormat="1" applyFont="1" applyBorder="1" applyAlignment="1">
      <alignment horizontal="center"/>
    </xf>
    <xf numFmtId="166" fontId="13" fillId="10" borderId="25" xfId="1" applyNumberFormat="1" applyFont="1" applyFill="1" applyBorder="1"/>
    <xf numFmtId="166" fontId="13" fillId="10" borderId="22" xfId="1" applyNumberFormat="1" applyFont="1" applyFill="1" applyBorder="1"/>
    <xf numFmtId="166" fontId="9" fillId="11" borderId="22" xfId="1" applyNumberFormat="1" applyFont="1" applyFill="1" applyBorder="1"/>
    <xf numFmtId="10" fontId="14" fillId="11" borderId="23" xfId="1" applyNumberFormat="1" applyFont="1" applyFill="1" applyBorder="1" applyAlignment="1">
      <alignment horizontal="center"/>
    </xf>
    <xf numFmtId="166" fontId="9" fillId="6" borderId="0" xfId="1" applyNumberFormat="1" applyFont="1"/>
    <xf numFmtId="166" fontId="9" fillId="6" borderId="32" xfId="1" applyNumberFormat="1" applyFont="1" applyBorder="1"/>
    <xf numFmtId="166" fontId="9" fillId="6" borderId="18" xfId="1" applyNumberFormat="1" applyFont="1" applyBorder="1"/>
    <xf numFmtId="166" fontId="9" fillId="6" borderId="19" xfId="1" applyNumberFormat="1" applyFont="1" applyBorder="1"/>
    <xf numFmtId="164" fontId="8" fillId="6" borderId="19" xfId="1" applyNumberFormat="1" applyFont="1" applyBorder="1" applyAlignment="1">
      <alignment horizontal="right" vertical="center" shrinkToFit="1"/>
    </xf>
    <xf numFmtId="10" fontId="15" fillId="8" borderId="20" xfId="1" applyNumberFormat="1" applyFont="1" applyFill="1" applyBorder="1"/>
    <xf numFmtId="4" fontId="9" fillId="6" borderId="0" xfId="1" applyNumberFormat="1" applyFont="1"/>
    <xf numFmtId="166" fontId="9" fillId="6" borderId="30" xfId="1" applyNumberFormat="1" applyFont="1" applyBorder="1"/>
    <xf numFmtId="166" fontId="9" fillId="6" borderId="9" xfId="1" applyNumberFormat="1" applyFont="1" applyBorder="1"/>
    <xf numFmtId="166" fontId="9" fillId="6" borderId="1" xfId="1" applyNumberFormat="1" applyFont="1" applyBorder="1"/>
    <xf numFmtId="10" fontId="15" fillId="8" borderId="10" xfId="1" applyNumberFormat="1" applyFont="1" applyFill="1" applyBorder="1"/>
    <xf numFmtId="166" fontId="9" fillId="6" borderId="9" xfId="1" applyNumberFormat="1" applyFont="1" applyBorder="1" applyAlignment="1">
      <alignment wrapText="1"/>
    </xf>
    <xf numFmtId="10" fontId="16" fillId="6" borderId="10" xfId="1" applyNumberFormat="1" applyFont="1" applyBorder="1"/>
    <xf numFmtId="166" fontId="9" fillId="6" borderId="31" xfId="1" applyNumberFormat="1" applyFont="1" applyBorder="1"/>
    <xf numFmtId="166" fontId="15" fillId="6" borderId="1" xfId="1" applyNumberFormat="1" applyFont="1" applyBorder="1"/>
    <xf numFmtId="166" fontId="9" fillId="6" borderId="14" xfId="1" applyNumberFormat="1" applyFont="1" applyBorder="1"/>
    <xf numFmtId="166" fontId="15" fillId="6" borderId="21" xfId="1" applyNumberFormat="1" applyFont="1" applyBorder="1"/>
    <xf numFmtId="166" fontId="15" fillId="6" borderId="16" xfId="1" applyNumberFormat="1" applyFont="1" applyBorder="1"/>
    <xf numFmtId="4" fontId="8" fillId="6" borderId="16" xfId="1" applyNumberFormat="1" applyFont="1" applyBorder="1" applyAlignment="1">
      <alignment horizontal="right" vertical="center" shrinkToFit="1"/>
    </xf>
    <xf numFmtId="10" fontId="15" fillId="8" borderId="17" xfId="1" applyNumberFormat="1" applyFont="1" applyFill="1" applyBorder="1"/>
    <xf numFmtId="166" fontId="9" fillId="10" borderId="14" xfId="1" applyNumberFormat="1" applyFont="1" applyFill="1" applyBorder="1"/>
    <xf numFmtId="166" fontId="9" fillId="10" borderId="15" xfId="1" applyNumberFormat="1" applyFont="1" applyFill="1" applyBorder="1"/>
    <xf numFmtId="166" fontId="9" fillId="11" borderId="29" xfId="1" applyNumberFormat="1" applyFont="1" applyFill="1" applyBorder="1"/>
    <xf numFmtId="167" fontId="9" fillId="6" borderId="0" xfId="1" applyNumberFormat="1" applyFont="1"/>
    <xf numFmtId="166" fontId="9" fillId="8" borderId="0" xfId="1" applyNumberFormat="1" applyFont="1" applyFill="1" applyBorder="1" applyAlignment="1">
      <alignment horizontal="center"/>
    </xf>
    <xf numFmtId="166" fontId="13" fillId="9" borderId="32" xfId="1" applyNumberFormat="1" applyFont="1" applyFill="1" applyBorder="1"/>
    <xf numFmtId="166" fontId="13" fillId="9" borderId="18" xfId="1" applyNumberFormat="1" applyFont="1" applyFill="1" applyBorder="1"/>
    <xf numFmtId="10" fontId="14" fillId="8" borderId="20" xfId="1" applyNumberFormat="1" applyFont="1" applyFill="1" applyBorder="1" applyAlignment="1">
      <alignment horizontal="center"/>
    </xf>
    <xf numFmtId="166" fontId="9" fillId="9" borderId="0" xfId="1" applyNumberFormat="1" applyFont="1" applyFill="1"/>
    <xf numFmtId="166" fontId="9" fillId="6" borderId="0" xfId="2" applyNumberFormat="1" applyFont="1"/>
    <xf numFmtId="166" fontId="15" fillId="6" borderId="0" xfId="1" applyNumberFormat="1" applyFont="1"/>
    <xf numFmtId="166" fontId="15" fillId="6" borderId="30" xfId="1" applyNumberFormat="1" applyFont="1" applyBorder="1"/>
    <xf numFmtId="166" fontId="15" fillId="6" borderId="9" xfId="1" applyNumberFormat="1" applyFont="1" applyBorder="1"/>
    <xf numFmtId="166" fontId="15" fillId="6" borderId="31" xfId="1" applyNumberFormat="1" applyFont="1" applyBorder="1"/>
    <xf numFmtId="10" fontId="16" fillId="6" borderId="17" xfId="1" applyNumberFormat="1" applyFont="1" applyBorder="1"/>
    <xf numFmtId="166" fontId="9" fillId="10" borderId="26" xfId="1" applyNumberFormat="1" applyFont="1" applyFill="1" applyBorder="1"/>
    <xf numFmtId="166" fontId="9" fillId="10" borderId="27" xfId="1" applyNumberFormat="1" applyFont="1" applyFill="1" applyBorder="1"/>
    <xf numFmtId="166" fontId="17" fillId="10" borderId="28" xfId="1" applyNumberFormat="1" applyFont="1" applyFill="1" applyBorder="1"/>
    <xf numFmtId="166" fontId="9" fillId="11" borderId="3" xfId="1" applyNumberFormat="1" applyFont="1" applyFill="1" applyBorder="1" applyAlignment="1">
      <alignment horizontal="center" vertical="center"/>
    </xf>
    <xf numFmtId="166" fontId="9" fillId="11" borderId="4" xfId="1" applyNumberFormat="1" applyFont="1" applyFill="1" applyBorder="1" applyAlignment="1">
      <alignment horizontal="center" vertical="center"/>
    </xf>
    <xf numFmtId="165" fontId="9" fillId="11" borderId="4" xfId="2" applyNumberFormat="1" applyFont="1" applyFill="1" applyBorder="1" applyAlignment="1">
      <alignment horizontal="center" vertical="center"/>
    </xf>
    <xf numFmtId="165" fontId="9" fillId="11" borderId="5" xfId="1" applyNumberFormat="1" applyFont="1" applyFill="1" applyBorder="1" applyAlignment="1">
      <alignment horizontal="center"/>
    </xf>
    <xf numFmtId="166" fontId="9" fillId="10" borderId="25" xfId="1" applyNumberFormat="1" applyFont="1" applyFill="1" applyBorder="1" applyAlignment="1">
      <alignment horizontal="center" vertical="center"/>
    </xf>
    <xf numFmtId="166" fontId="9" fillId="10" borderId="22" xfId="1" applyNumberFormat="1" applyFont="1" applyFill="1" applyBorder="1" applyAlignment="1">
      <alignment horizontal="center" vertical="center"/>
    </xf>
    <xf numFmtId="10" fontId="9" fillId="10" borderId="22" xfId="2" applyNumberFormat="1" applyFont="1" applyFill="1" applyBorder="1" applyAlignment="1">
      <alignment horizontal="center" vertical="center"/>
    </xf>
    <xf numFmtId="166" fontId="9" fillId="6" borderId="6" xfId="1" applyNumberFormat="1" applyFont="1" applyBorder="1"/>
    <xf numFmtId="166" fontId="9" fillId="6" borderId="7" xfId="1" applyNumberFormat="1" applyFont="1" applyBorder="1" applyAlignment="1">
      <alignment horizontal="center" vertical="center"/>
    </xf>
    <xf numFmtId="4" fontId="9" fillId="6" borderId="7" xfId="2" applyNumberFormat="1" applyFont="1" applyFill="1" applyBorder="1" applyAlignment="1">
      <alignment horizontal="right" vertical="center"/>
    </xf>
    <xf numFmtId="165" fontId="9" fillId="6" borderId="7" xfId="2" applyNumberFormat="1" applyFont="1" applyFill="1" applyBorder="1" applyAlignment="1">
      <alignment horizontal="right" vertical="center"/>
    </xf>
    <xf numFmtId="4" fontId="9" fillId="0" borderId="8" xfId="1" applyNumberFormat="1" applyFont="1" applyFill="1" applyBorder="1"/>
    <xf numFmtId="166" fontId="9" fillId="6" borderId="18" xfId="1" applyNumberFormat="1" applyFont="1" applyBorder="1" applyAlignment="1">
      <alignment horizontal="center" vertical="center"/>
    </xf>
    <xf numFmtId="166" fontId="9" fillId="6" borderId="19" xfId="1" applyNumberFormat="1" applyFont="1" applyBorder="1" applyAlignment="1">
      <alignment horizontal="center" vertical="center"/>
    </xf>
    <xf numFmtId="10" fontId="9" fillId="6" borderId="19" xfId="2" applyNumberFormat="1" applyFont="1" applyFill="1" applyBorder="1" applyAlignment="1">
      <alignment horizontal="center" vertical="center"/>
    </xf>
    <xf numFmtId="10" fontId="9" fillId="6" borderId="20" xfId="2" applyNumberFormat="1" applyFont="1" applyFill="1" applyBorder="1" applyAlignment="1">
      <alignment horizontal="center" vertical="center"/>
    </xf>
    <xf numFmtId="166" fontId="9" fillId="6" borderId="1" xfId="1" applyNumberFormat="1" applyFont="1" applyBorder="1" applyAlignment="1">
      <alignment horizontal="center" vertical="center"/>
    </xf>
    <xf numFmtId="4" fontId="9" fillId="6" borderId="1" xfId="2" applyNumberFormat="1" applyFont="1" applyFill="1" applyBorder="1" applyAlignment="1">
      <alignment horizontal="right" vertical="center"/>
    </xf>
    <xf numFmtId="165" fontId="9" fillId="6" borderId="1" xfId="2" applyNumberFormat="1" applyFont="1" applyFill="1" applyBorder="1" applyAlignment="1">
      <alignment horizontal="right" vertical="center"/>
    </xf>
    <xf numFmtId="166" fontId="9" fillId="6" borderId="9" xfId="1" applyNumberFormat="1" applyFont="1" applyBorder="1" applyAlignment="1">
      <alignment horizontal="center" vertical="center"/>
    </xf>
    <xf numFmtId="10" fontId="9" fillId="6" borderId="1" xfId="2" applyNumberFormat="1" applyFont="1" applyFill="1" applyBorder="1" applyAlignment="1">
      <alignment horizontal="center" vertical="center"/>
    </xf>
    <xf numFmtId="10" fontId="9" fillId="6" borderId="10" xfId="2" applyNumberFormat="1" applyFont="1" applyFill="1" applyBorder="1" applyAlignment="1">
      <alignment horizontal="center" vertical="center"/>
    </xf>
    <xf numFmtId="4" fontId="9" fillId="6" borderId="1" xfId="1" applyNumberFormat="1" applyFont="1" applyBorder="1" applyAlignment="1">
      <alignment horizontal="right"/>
    </xf>
    <xf numFmtId="4" fontId="9" fillId="6" borderId="1" xfId="1" applyNumberFormat="1" applyFont="1" applyBorder="1" applyAlignment="1">
      <alignment horizontal="right" vertical="center" shrinkToFit="1"/>
    </xf>
    <xf numFmtId="166" fontId="15" fillId="6" borderId="11" xfId="1" applyNumberFormat="1" applyFont="1" applyBorder="1"/>
    <xf numFmtId="166" fontId="9" fillId="6" borderId="12" xfId="1" applyNumberFormat="1" applyFont="1" applyBorder="1" applyAlignment="1">
      <alignment horizontal="center"/>
    </xf>
    <xf numFmtId="4" fontId="9" fillId="6" borderId="12" xfId="1" applyNumberFormat="1" applyFont="1" applyBorder="1" applyAlignment="1">
      <alignment horizontal="right"/>
    </xf>
    <xf numFmtId="165" fontId="9" fillId="6" borderId="12" xfId="1" applyNumberFormat="1" applyFont="1" applyBorder="1" applyAlignment="1">
      <alignment horizontal="right"/>
    </xf>
    <xf numFmtId="4" fontId="9" fillId="0" borderId="33" xfId="1" applyNumberFormat="1" applyFont="1" applyFill="1" applyBorder="1"/>
    <xf numFmtId="166" fontId="9" fillId="6" borderId="11" xfId="1" applyNumberFormat="1" applyFont="1" applyBorder="1" applyAlignment="1">
      <alignment horizontal="center"/>
    </xf>
    <xf numFmtId="10" fontId="9" fillId="6" borderId="12" xfId="1" applyNumberFormat="1" applyFont="1" applyBorder="1" applyAlignment="1">
      <alignment horizontal="center"/>
    </xf>
    <xf numFmtId="10" fontId="9" fillId="6" borderId="13" xfId="1" applyNumberFormat="1" applyFont="1" applyBorder="1" applyAlignment="1">
      <alignment horizontal="center"/>
    </xf>
    <xf numFmtId="166" fontId="9" fillId="10" borderId="24" xfId="1" applyNumberFormat="1" applyFont="1" applyFill="1" applyBorder="1"/>
    <xf numFmtId="166" fontId="9" fillId="10" borderId="4" xfId="1" applyNumberFormat="1" applyFont="1" applyFill="1" applyBorder="1"/>
    <xf numFmtId="166" fontId="9" fillId="10" borderId="4" xfId="1" applyNumberFormat="1" applyFont="1" applyFill="1" applyBorder="1" applyAlignment="1">
      <alignment horizontal="right"/>
    </xf>
    <xf numFmtId="166" fontId="9" fillId="11" borderId="5" xfId="1" applyNumberFormat="1" applyFont="1" applyFill="1" applyBorder="1"/>
    <xf numFmtId="166" fontId="9" fillId="11" borderId="3" xfId="1" applyNumberFormat="1" applyFont="1" applyFill="1" applyBorder="1" applyAlignment="1">
      <alignment horizontal="center"/>
    </xf>
    <xf numFmtId="166" fontId="9" fillId="11" borderId="4" xfId="1" applyNumberFormat="1" applyFont="1" applyFill="1" applyBorder="1"/>
    <xf numFmtId="9" fontId="9" fillId="11" borderId="4" xfId="1" applyNumberFormat="1" applyFont="1" applyFill="1" applyBorder="1" applyAlignment="1">
      <alignment horizontal="center"/>
    </xf>
    <xf numFmtId="9" fontId="9" fillId="11" borderId="5" xfId="1" applyNumberFormat="1" applyFont="1" applyFill="1" applyBorder="1" applyAlignment="1">
      <alignment horizontal="center"/>
    </xf>
    <xf numFmtId="170" fontId="9" fillId="6" borderId="0" xfId="1" applyNumberFormat="1" applyFont="1"/>
    <xf numFmtId="0" fontId="12" fillId="0" borderId="0" xfId="0" applyFont="1" applyBorder="1"/>
    <xf numFmtId="4" fontId="9" fillId="8" borderId="1" xfId="1" applyNumberFormat="1" applyFont="1" applyFill="1" applyBorder="1"/>
    <xf numFmtId="4" fontId="9" fillId="11" borderId="27" xfId="1" applyNumberFormat="1" applyFont="1" applyFill="1" applyBorder="1"/>
    <xf numFmtId="166" fontId="9" fillId="8" borderId="0" xfId="1" applyNumberFormat="1" applyFont="1" applyFill="1" applyBorder="1"/>
    <xf numFmtId="165" fontId="13" fillId="11" borderId="22" xfId="1" applyNumberFormat="1" applyFont="1" applyFill="1" applyBorder="1"/>
    <xf numFmtId="0" fontId="12" fillId="8" borderId="0" xfId="0" applyFont="1" applyFill="1"/>
    <xf numFmtId="165" fontId="13" fillId="8" borderId="19" xfId="1" applyNumberFormat="1" applyFont="1" applyFill="1" applyBorder="1"/>
    <xf numFmtId="4" fontId="9" fillId="6" borderId="1" xfId="1" applyNumberFormat="1" applyFont="1" applyBorder="1"/>
    <xf numFmtId="165" fontId="9" fillId="6" borderId="16" xfId="1" applyNumberFormat="1" applyFont="1" applyBorder="1"/>
    <xf numFmtId="166" fontId="18" fillId="6" borderId="0" xfId="3" applyNumberFormat="1" applyFont="1" applyBorder="1" applyAlignment="1">
      <alignment horizontal="left"/>
    </xf>
    <xf numFmtId="166" fontId="18" fillId="6" borderId="0" xfId="4" applyNumberFormat="1" applyFont="1" applyFill="1"/>
    <xf numFmtId="166" fontId="18" fillId="6" borderId="0" xfId="3" applyNumberFormat="1" applyFont="1"/>
    <xf numFmtId="0" fontId="8" fillId="6" borderId="0" xfId="5" applyFont="1" applyAlignment="1">
      <alignment horizontal="left" vertical="center"/>
    </xf>
    <xf numFmtId="0" fontId="10" fillId="6" borderId="0" xfId="5" applyFont="1" applyAlignment="1">
      <alignment horizontal="left" vertical="center"/>
    </xf>
    <xf numFmtId="0" fontId="19" fillId="0" borderId="12" xfId="5" applyFont="1" applyFill="1" applyBorder="1" applyAlignment="1">
      <alignment horizontal="right" vertical="center"/>
    </xf>
    <xf numFmtId="0" fontId="19" fillId="0" borderId="12" xfId="5" applyFont="1" applyFill="1" applyBorder="1" applyAlignment="1">
      <alignment horizontal="left" vertical="center"/>
    </xf>
    <xf numFmtId="0" fontId="10" fillId="0" borderId="25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164" fontId="8" fillId="0" borderId="4" xfId="5" applyNumberFormat="1" applyFont="1" applyFill="1" applyBorder="1" applyAlignment="1">
      <alignment horizontal="right" vertical="center" shrinkToFit="1"/>
    </xf>
    <xf numFmtId="170" fontId="8" fillId="0" borderId="5" xfId="5" applyNumberFormat="1" applyFont="1" applyFill="1" applyBorder="1" applyAlignment="1">
      <alignment horizontal="right" vertical="center" shrinkToFit="1"/>
    </xf>
    <xf numFmtId="0" fontId="10" fillId="0" borderId="18" xfId="5" applyFont="1" applyFill="1" applyBorder="1" applyAlignment="1">
      <alignment horizontal="left" vertical="center"/>
    </xf>
    <xf numFmtId="164" fontId="8" fillId="0" borderId="19" xfId="5" applyNumberFormat="1" applyFont="1" applyFill="1" applyBorder="1" applyAlignment="1">
      <alignment horizontal="right" vertical="center" shrinkToFit="1"/>
    </xf>
    <xf numFmtId="170" fontId="8" fillId="0" borderId="20" xfId="5" applyNumberFormat="1" applyFont="1" applyFill="1" applyBorder="1" applyAlignment="1">
      <alignment horizontal="right" vertical="center" shrinkToFit="1"/>
    </xf>
    <xf numFmtId="0" fontId="10" fillId="0" borderId="9" xfId="5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right" vertical="center" shrinkToFit="1"/>
    </xf>
    <xf numFmtId="170" fontId="8" fillId="0" borderId="10" xfId="5" applyNumberFormat="1" applyFont="1" applyFill="1" applyBorder="1" applyAlignment="1">
      <alignment horizontal="right" vertical="center" shrinkToFit="1"/>
    </xf>
    <xf numFmtId="0" fontId="10" fillId="0" borderId="21" xfId="5" applyFont="1" applyFill="1" applyBorder="1" applyAlignment="1">
      <alignment horizontal="left" vertical="center"/>
    </xf>
    <xf numFmtId="172" fontId="8" fillId="0" borderId="16" xfId="5" applyNumberFormat="1" applyFont="1" applyFill="1" applyBorder="1" applyAlignment="1">
      <alignment horizontal="right" vertical="center" shrinkToFit="1"/>
    </xf>
    <xf numFmtId="170" fontId="8" fillId="0" borderId="17" xfId="5" applyNumberFormat="1" applyFont="1" applyFill="1" applyBorder="1" applyAlignment="1">
      <alignment horizontal="right" vertical="center" shrinkToFit="1"/>
    </xf>
    <xf numFmtId="0" fontId="12" fillId="6" borderId="0" xfId="5" applyFont="1"/>
    <xf numFmtId="0" fontId="12" fillId="0" borderId="22" xfId="5" applyFont="1" applyFill="1" applyBorder="1" applyAlignment="1">
      <alignment horizontal="center"/>
    </xf>
    <xf numFmtId="0" fontId="12" fillId="0" borderId="23" xfId="5" applyFont="1" applyFill="1" applyBorder="1"/>
    <xf numFmtId="0" fontId="20" fillId="0" borderId="0" xfId="0" applyFont="1"/>
    <xf numFmtId="0" fontId="10" fillId="0" borderId="25" xfId="5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horizontal="left" vertical="center"/>
    </xf>
    <xf numFmtId="0" fontId="10" fillId="0" borderId="22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19" xfId="5" applyFont="1" applyFill="1" applyBorder="1"/>
    <xf numFmtId="0" fontId="8" fillId="0" borderId="20" xfId="5" applyFont="1" applyFill="1" applyBorder="1"/>
    <xf numFmtId="169" fontId="8" fillId="0" borderId="1" xfId="5" applyNumberFormat="1" applyFont="1" applyFill="1" applyBorder="1"/>
    <xf numFmtId="170" fontId="8" fillId="0" borderId="10" xfId="5" applyNumberFormat="1" applyFont="1" applyFill="1" applyBorder="1"/>
    <xf numFmtId="0" fontId="15" fillId="0" borderId="0" xfId="0" applyFont="1"/>
    <xf numFmtId="0" fontId="12" fillId="12" borderId="18" xfId="0" applyFont="1" applyFill="1" applyBorder="1"/>
    <xf numFmtId="0" fontId="12" fillId="12" borderId="19" xfId="0" applyFont="1" applyFill="1" applyBorder="1" applyAlignment="1">
      <alignment horizontal="center"/>
    </xf>
    <xf numFmtId="0" fontId="12" fillId="12" borderId="19" xfId="0" applyFont="1" applyFill="1" applyBorder="1"/>
    <xf numFmtId="0" fontId="12" fillId="12" borderId="20" xfId="0" applyFont="1" applyFill="1" applyBorder="1" applyAlignment="1">
      <alignment horizontal="center"/>
    </xf>
    <xf numFmtId="0" fontId="12" fillId="0" borderId="9" xfId="0" applyFont="1" applyBorder="1"/>
    <xf numFmtId="0" fontId="12" fillId="0" borderId="1" xfId="0" applyFont="1" applyBorder="1" applyAlignment="1">
      <alignment horizontal="center"/>
    </xf>
    <xf numFmtId="0" fontId="12" fillId="12" borderId="21" xfId="0" applyFont="1" applyFill="1" applyBorder="1"/>
    <xf numFmtId="0" fontId="12" fillId="12" borderId="16" xfId="0" applyFont="1" applyFill="1" applyBorder="1" applyAlignment="1">
      <alignment horizontal="center"/>
    </xf>
    <xf numFmtId="9" fontId="12" fillId="0" borderId="1" xfId="0" applyNumberFormat="1" applyFont="1" applyBorder="1"/>
    <xf numFmtId="9" fontId="12" fillId="0" borderId="10" xfId="0" applyNumberFormat="1" applyFont="1" applyBorder="1"/>
    <xf numFmtId="9" fontId="12" fillId="12" borderId="16" xfId="0" applyNumberFormat="1" applyFont="1" applyFill="1" applyBorder="1"/>
    <xf numFmtId="9" fontId="12" fillId="12" borderId="17" xfId="0" applyNumberFormat="1" applyFont="1" applyFill="1" applyBorder="1"/>
    <xf numFmtId="0" fontId="13" fillId="6" borderId="0" xfId="6" applyFont="1" applyAlignment="1">
      <alignment horizontal="left"/>
    </xf>
    <xf numFmtId="0" fontId="12" fillId="6" borderId="0" xfId="5" applyFont="1" applyAlignment="1">
      <alignment horizontal="center"/>
    </xf>
    <xf numFmtId="10" fontId="12" fillId="6" borderId="0" xfId="5" applyNumberFormat="1" applyFont="1"/>
    <xf numFmtId="0" fontId="9" fillId="6" borderId="0" xfId="7" applyFont="1" applyBorder="1"/>
    <xf numFmtId="0" fontId="9" fillId="6" borderId="0" xfId="7" applyFont="1"/>
    <xf numFmtId="171" fontId="9" fillId="6" borderId="0" xfId="7" applyNumberFormat="1" applyFont="1"/>
    <xf numFmtId="166" fontId="9" fillId="11" borderId="3" xfId="1" applyNumberFormat="1" applyFont="1" applyFill="1" applyBorder="1" applyAlignment="1">
      <alignment horizontal="center" vertical="center" wrapText="1"/>
    </xf>
    <xf numFmtId="166" fontId="9" fillId="11" borderId="4" xfId="1" applyNumberFormat="1" applyFont="1" applyFill="1" applyBorder="1" applyAlignment="1">
      <alignment horizontal="center" vertical="center" wrapText="1"/>
    </xf>
    <xf numFmtId="165" fontId="9" fillId="11" borderId="4" xfId="2" applyNumberFormat="1" applyFont="1" applyFill="1" applyBorder="1" applyAlignment="1">
      <alignment horizontal="center" vertical="center" wrapText="1"/>
    </xf>
    <xf numFmtId="165" fontId="9" fillId="11" borderId="5" xfId="1" applyNumberFormat="1" applyFont="1" applyFill="1" applyBorder="1" applyAlignment="1">
      <alignment horizontal="center" vertical="center" wrapText="1"/>
    </xf>
    <xf numFmtId="166" fontId="9" fillId="6" borderId="0" xfId="1" applyNumberFormat="1" applyFont="1" applyAlignment="1">
      <alignment horizontal="center" vertical="center" wrapText="1"/>
    </xf>
    <xf numFmtId="166" fontId="9" fillId="10" borderId="25" xfId="1" applyNumberFormat="1" applyFont="1" applyFill="1" applyBorder="1" applyAlignment="1">
      <alignment horizontal="center" vertical="center" wrapText="1"/>
    </xf>
    <xf numFmtId="166" fontId="9" fillId="10" borderId="22" xfId="1" applyNumberFormat="1" applyFont="1" applyFill="1" applyBorder="1" applyAlignment="1">
      <alignment horizontal="center" vertical="center" wrapText="1"/>
    </xf>
    <xf numFmtId="10" fontId="9" fillId="10" borderId="22" xfId="2" applyNumberFormat="1" applyFont="1" applyFill="1" applyBorder="1" applyAlignment="1">
      <alignment horizontal="center" vertical="center" wrapText="1"/>
    </xf>
    <xf numFmtId="166" fontId="9" fillId="6" borderId="12" xfId="1" applyNumberFormat="1" applyFont="1" applyBorder="1" applyAlignment="1">
      <alignment horizontal="center" vertical="center"/>
    </xf>
    <xf numFmtId="4" fontId="9" fillId="6" borderId="12" xfId="1" applyNumberFormat="1" applyFont="1" applyBorder="1" applyAlignment="1">
      <alignment horizontal="right" vertical="center"/>
    </xf>
    <xf numFmtId="4" fontId="9" fillId="6" borderId="12" xfId="1" applyNumberFormat="1" applyFont="1" applyBorder="1" applyAlignment="1">
      <alignment horizontal="center" vertical="center"/>
    </xf>
    <xf numFmtId="165" fontId="9" fillId="6" borderId="12" xfId="1" applyNumberFormat="1" applyFont="1" applyBorder="1" applyAlignment="1">
      <alignment horizontal="right" vertical="center"/>
    </xf>
    <xf numFmtId="4" fontId="9" fillId="0" borderId="33" xfId="1" applyNumberFormat="1" applyFont="1" applyFill="1" applyBorder="1" applyAlignment="1">
      <alignment horizontal="right" vertical="center"/>
    </xf>
    <xf numFmtId="166" fontId="9" fillId="6" borderId="11" xfId="1" applyNumberFormat="1" applyFont="1" applyBorder="1" applyAlignment="1">
      <alignment horizontal="center" wrapText="1"/>
    </xf>
    <xf numFmtId="0" fontId="13" fillId="6" borderId="0" xfId="5" applyFont="1" applyAlignment="1">
      <alignment horizontal="left"/>
    </xf>
    <xf numFmtId="164" fontId="8" fillId="7" borderId="0" xfId="5" applyNumberFormat="1" applyFont="1" applyFill="1" applyBorder="1" applyAlignment="1">
      <alignment horizontal="right" vertical="center" shrinkToFit="1"/>
    </xf>
    <xf numFmtId="164" fontId="8" fillId="6" borderId="0" xfId="5" applyNumberFormat="1" applyFont="1" applyBorder="1" applyAlignment="1">
      <alignment horizontal="right" vertical="center" shrinkToFit="1"/>
    </xf>
    <xf numFmtId="165" fontId="8" fillId="7" borderId="0" xfId="5" applyNumberFormat="1" applyFont="1" applyFill="1" applyBorder="1" applyAlignment="1">
      <alignment horizontal="right" vertical="center" shrinkToFit="1"/>
    </xf>
    <xf numFmtId="165" fontId="8" fillId="6" borderId="0" xfId="5" applyNumberFormat="1" applyFont="1" applyBorder="1" applyAlignment="1">
      <alignment horizontal="right" vertical="center" shrinkToFit="1"/>
    </xf>
    <xf numFmtId="3" fontId="8" fillId="7" borderId="0" xfId="5" applyNumberFormat="1" applyFont="1" applyFill="1" applyBorder="1" applyAlignment="1">
      <alignment horizontal="right" vertical="center" shrinkToFit="1"/>
    </xf>
    <xf numFmtId="0" fontId="9" fillId="8" borderId="0" xfId="0" applyFont="1" applyFill="1"/>
    <xf numFmtId="0" fontId="19" fillId="2" borderId="34" xfId="5" applyFont="1" applyFill="1" applyBorder="1" applyAlignment="1">
      <alignment horizontal="right" vertical="center"/>
    </xf>
    <xf numFmtId="164" fontId="8" fillId="7" borderId="0" xfId="5" applyNumberFormat="1" applyFont="1" applyFill="1" applyAlignment="1">
      <alignment horizontal="right" vertical="center" shrinkToFit="1"/>
    </xf>
    <xf numFmtId="3" fontId="8" fillId="7" borderId="0" xfId="5" applyNumberFormat="1" applyFont="1" applyFill="1" applyAlignment="1">
      <alignment horizontal="right" vertical="center" shrinkToFit="1"/>
    </xf>
    <xf numFmtId="164" fontId="8" fillId="6" borderId="0" xfId="5" applyNumberFormat="1" applyFont="1" applyAlignment="1">
      <alignment horizontal="right" vertical="center" shrinkToFit="1"/>
    </xf>
    <xf numFmtId="3" fontId="8" fillId="6" borderId="0" xfId="5" applyNumberFormat="1" applyFont="1" applyAlignment="1">
      <alignment horizontal="right" vertical="center" shrinkToFit="1"/>
    </xf>
    <xf numFmtId="165" fontId="8" fillId="7" borderId="0" xfId="5" applyNumberFormat="1" applyFont="1" applyFill="1" applyAlignment="1">
      <alignment horizontal="right" vertical="center" shrinkToFit="1"/>
    </xf>
    <xf numFmtId="165" fontId="8" fillId="6" borderId="0" xfId="5" applyNumberFormat="1" applyFont="1" applyAlignment="1">
      <alignment horizontal="right" vertical="center" shrinkToFit="1"/>
    </xf>
    <xf numFmtId="0" fontId="12" fillId="5" borderId="0" xfId="5" applyFont="1" applyFill="1"/>
    <xf numFmtId="10" fontId="12" fillId="6" borderId="0" xfId="5" applyNumberFormat="1" applyFont="1" applyBorder="1"/>
    <xf numFmtId="0" fontId="19" fillId="2" borderId="2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164" fontId="8" fillId="7" borderId="0" xfId="0" applyNumberFormat="1" applyFont="1" applyFill="1" applyAlignment="1">
      <alignment horizontal="right" vertical="center" shrinkToFit="1"/>
    </xf>
    <xf numFmtId="164" fontId="8" fillId="0" borderId="0" xfId="0" applyNumberFormat="1" applyFont="1" applyAlignment="1">
      <alignment horizontal="right" vertical="center" shrinkToFit="1"/>
    </xf>
    <xf numFmtId="0" fontId="12" fillId="5" borderId="0" xfId="0" applyFont="1" applyFill="1"/>
    <xf numFmtId="165" fontId="8" fillId="7" borderId="0" xfId="0" applyNumberFormat="1" applyFont="1" applyFill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3" fontId="8" fillId="7" borderId="0" xfId="0" applyNumberFormat="1" applyFont="1" applyFill="1" applyAlignment="1">
      <alignment horizontal="right" vertical="center" shrinkToFit="1"/>
    </xf>
    <xf numFmtId="165" fontId="8" fillId="0" borderId="0" xfId="0" applyNumberFormat="1" applyFont="1" applyAlignment="1">
      <alignment horizontal="right" vertical="center" shrinkToFit="1"/>
    </xf>
    <xf numFmtId="0" fontId="19" fillId="2" borderId="2" xfId="5" applyFont="1" applyFill="1" applyBorder="1" applyAlignment="1">
      <alignment horizontal="right" vertical="center"/>
    </xf>
    <xf numFmtId="0" fontId="19" fillId="2" borderId="2" xfId="5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left" vertical="center"/>
    </xf>
    <xf numFmtId="0" fontId="10" fillId="4" borderId="2" xfId="5" applyFont="1" applyFill="1" applyBorder="1" applyAlignment="1">
      <alignment horizontal="left" vertical="center"/>
    </xf>
    <xf numFmtId="10" fontId="8" fillId="11" borderId="0" xfId="5" applyNumberFormat="1" applyFont="1" applyFill="1" applyBorder="1" applyAlignment="1">
      <alignment horizontal="center" vertical="center" shrinkToFit="1"/>
    </xf>
    <xf numFmtId="10" fontId="8" fillId="0" borderId="0" xfId="5" applyNumberFormat="1" applyFont="1" applyFill="1" applyBorder="1" applyAlignment="1">
      <alignment horizontal="center" vertical="center" shrinkToFit="1"/>
    </xf>
    <xf numFmtId="4" fontId="8" fillId="0" borderId="0" xfId="5" applyNumberFormat="1" applyFont="1" applyFill="1" applyBorder="1" applyAlignment="1">
      <alignment horizontal="center" vertical="center" shrinkToFit="1"/>
    </xf>
    <xf numFmtId="0" fontId="10" fillId="13" borderId="35" xfId="5" applyFont="1" applyFill="1" applyBorder="1" applyAlignment="1">
      <alignment horizontal="center" vertical="center" wrapText="1"/>
    </xf>
    <xf numFmtId="0" fontId="10" fillId="13" borderId="36" xfId="5" applyFont="1" applyFill="1" applyBorder="1" applyAlignment="1">
      <alignment horizontal="center" vertical="center" wrapText="1"/>
    </xf>
    <xf numFmtId="0" fontId="10" fillId="13" borderId="0" xfId="5" applyFont="1" applyFill="1" applyBorder="1" applyAlignment="1">
      <alignment horizontal="left" vertical="center" wrapText="1"/>
    </xf>
    <xf numFmtId="0" fontId="10" fillId="4" borderId="0" xfId="5" applyFont="1" applyFill="1" applyBorder="1" applyAlignment="1">
      <alignment horizontal="left" vertical="center"/>
    </xf>
    <xf numFmtId="4" fontId="8" fillId="7" borderId="0" xfId="5" applyNumberFormat="1" applyFont="1" applyFill="1" applyBorder="1" applyAlignment="1">
      <alignment horizontal="right" vertical="center" shrinkToFit="1"/>
    </xf>
    <xf numFmtId="4" fontId="8" fillId="6" borderId="0" xfId="5" applyNumberFormat="1" applyFont="1" applyBorder="1" applyAlignment="1">
      <alignment horizontal="right" vertical="center" shrinkToFit="1"/>
    </xf>
    <xf numFmtId="0" fontId="10" fillId="14" borderId="37" xfId="5" applyFont="1" applyFill="1" applyBorder="1" applyAlignment="1">
      <alignment horizontal="left" vertical="center"/>
    </xf>
    <xf numFmtId="4" fontId="8" fillId="14" borderId="37" xfId="5" applyNumberFormat="1" applyFont="1" applyFill="1" applyBorder="1" applyAlignment="1">
      <alignment horizontal="right" vertical="center" shrinkToFit="1"/>
    </xf>
    <xf numFmtId="4" fontId="8" fillId="10" borderId="37" xfId="5" applyNumberFormat="1" applyFont="1" applyFill="1" applyBorder="1" applyAlignment="1">
      <alignment horizontal="right" vertical="center" shrinkToFit="1"/>
    </xf>
    <xf numFmtId="10" fontId="8" fillId="11" borderId="37" xfId="5" applyNumberFormat="1" applyFont="1" applyFill="1" applyBorder="1" applyAlignment="1">
      <alignment horizontal="center" vertical="center" shrinkToFit="1"/>
    </xf>
    <xf numFmtId="4" fontId="8" fillId="11" borderId="37" xfId="5" applyNumberFormat="1" applyFont="1" applyFill="1" applyBorder="1" applyAlignment="1">
      <alignment horizontal="center" vertical="center" shrinkToFit="1"/>
    </xf>
    <xf numFmtId="0" fontId="10" fillId="13" borderId="38" xfId="5" applyFont="1" applyFill="1" applyBorder="1" applyAlignment="1">
      <alignment horizontal="left" vertical="center" wrapText="1"/>
    </xf>
    <xf numFmtId="0" fontId="10" fillId="4" borderId="38" xfId="5" applyFont="1" applyFill="1" applyBorder="1" applyAlignment="1">
      <alignment horizontal="left" vertical="center"/>
    </xf>
    <xf numFmtId="4" fontId="8" fillId="6" borderId="38" xfId="5" applyNumberFormat="1" applyFont="1" applyBorder="1" applyAlignment="1">
      <alignment horizontal="right" vertical="center" shrinkToFit="1"/>
    </xf>
    <xf numFmtId="10" fontId="8" fillId="0" borderId="38" xfId="5" applyNumberFormat="1" applyFont="1" applyFill="1" applyBorder="1" applyAlignment="1">
      <alignment horizontal="center" vertical="center" shrinkToFit="1"/>
    </xf>
    <xf numFmtId="4" fontId="8" fillId="0" borderId="38" xfId="5" applyNumberFormat="1" applyFont="1" applyFill="1" applyBorder="1" applyAlignment="1">
      <alignment horizontal="center" vertical="center" shrinkToFit="1"/>
    </xf>
    <xf numFmtId="0" fontId="10" fillId="13" borderId="39" xfId="5" applyFont="1" applyFill="1" applyBorder="1" applyAlignment="1">
      <alignment horizontal="center" vertical="center" wrapText="1"/>
    </xf>
    <xf numFmtId="0" fontId="10" fillId="13" borderId="40" xfId="5" applyFont="1" applyFill="1" applyBorder="1" applyAlignment="1">
      <alignment horizontal="center" vertical="center" wrapText="1"/>
    </xf>
    <xf numFmtId="10" fontId="8" fillId="11" borderId="41" xfId="5" applyNumberFormat="1" applyFont="1" applyFill="1" applyBorder="1" applyAlignment="1">
      <alignment horizontal="center" vertical="center" shrinkToFit="1"/>
    </xf>
    <xf numFmtId="10" fontId="8" fillId="0" borderId="42" xfId="5" applyNumberFormat="1" applyFont="1" applyFill="1" applyBorder="1" applyAlignment="1">
      <alignment horizontal="center" vertical="center" shrinkToFit="1"/>
    </xf>
    <xf numFmtId="10" fontId="8" fillId="0" borderId="43" xfId="5" applyNumberFormat="1" applyFont="1" applyFill="1" applyBorder="1" applyAlignment="1">
      <alignment horizontal="center" vertical="center" shrinkToFit="1"/>
    </xf>
    <xf numFmtId="0" fontId="10" fillId="13" borderId="44" xfId="5" applyFont="1" applyFill="1" applyBorder="1" applyAlignment="1">
      <alignment horizontal="center" vertical="center" wrapText="1"/>
    </xf>
    <xf numFmtId="0" fontId="9" fillId="8" borderId="0" xfId="6" applyFont="1" applyFill="1" applyAlignment="1">
      <alignment horizontal="left"/>
    </xf>
    <xf numFmtId="164" fontId="8" fillId="14" borderId="0" xfId="5" applyNumberFormat="1" applyFont="1" applyFill="1" applyBorder="1" applyAlignment="1">
      <alignment horizontal="right" vertical="center" shrinkToFit="1"/>
    </xf>
    <xf numFmtId="170" fontId="8" fillId="11" borderId="0" xfId="5" applyNumberFormat="1" applyFont="1" applyFill="1" applyBorder="1" applyAlignment="1">
      <alignment horizontal="center" vertical="center" shrinkToFit="1"/>
    </xf>
    <xf numFmtId="165" fontId="8" fillId="11" borderId="0" xfId="5" applyNumberFormat="1" applyFont="1" applyFill="1" applyBorder="1" applyAlignment="1">
      <alignment horizontal="center" vertical="center" shrinkToFit="1"/>
    </xf>
    <xf numFmtId="164" fontId="8" fillId="11" borderId="0" xfId="5" applyNumberFormat="1" applyFont="1" applyFill="1" applyBorder="1" applyAlignment="1">
      <alignment horizontal="center" vertical="center" shrinkToFit="1"/>
    </xf>
    <xf numFmtId="170" fontId="8" fillId="0" borderId="0" xfId="5" applyNumberFormat="1" applyFont="1" applyFill="1" applyBorder="1" applyAlignment="1">
      <alignment horizontal="center" vertical="center" shrinkToFit="1"/>
    </xf>
    <xf numFmtId="164" fontId="8" fillId="0" borderId="0" xfId="5" applyNumberFormat="1" applyFont="1" applyFill="1" applyBorder="1" applyAlignment="1">
      <alignment horizontal="center" vertical="center" shrinkToFit="1"/>
    </xf>
    <xf numFmtId="165" fontId="8" fillId="0" borderId="0" xfId="5" applyNumberFormat="1" applyFont="1" applyFill="1" applyBorder="1" applyAlignment="1">
      <alignment horizontal="center" vertical="center" shrinkToFit="1"/>
    </xf>
    <xf numFmtId="3" fontId="8" fillId="0" borderId="0" xfId="5" applyNumberFormat="1" applyFont="1" applyFill="1" applyBorder="1" applyAlignment="1">
      <alignment horizontal="center" vertical="center" shrinkToFit="1"/>
    </xf>
    <xf numFmtId="0" fontId="12" fillId="6" borderId="0" xfId="5" applyFont="1" applyAlignment="1">
      <alignment horizontal="left"/>
    </xf>
    <xf numFmtId="0" fontId="21" fillId="0" borderId="0" xfId="0" applyFont="1" applyAlignment="1"/>
    <xf numFmtId="166" fontId="9" fillId="0" borderId="0" xfId="1" applyNumberFormat="1" applyFont="1" applyFill="1" applyBorder="1"/>
    <xf numFmtId="4" fontId="9" fillId="0" borderId="0" xfId="1" applyNumberFormat="1" applyFont="1" applyFill="1" applyBorder="1"/>
    <xf numFmtId="166" fontId="17" fillId="0" borderId="0" xfId="1" applyNumberFormat="1" applyFont="1" applyFill="1" applyBorder="1"/>
    <xf numFmtId="0" fontId="20" fillId="0" borderId="0" xfId="0" applyFont="1" applyAlignment="1">
      <alignment horizontal="left"/>
    </xf>
    <xf numFmtId="170" fontId="8" fillId="6" borderId="0" xfId="7" applyNumberFormat="1" applyFont="1" applyBorder="1" applyAlignment="1">
      <alignment horizontal="center"/>
    </xf>
    <xf numFmtId="0" fontId="10" fillId="13" borderId="1" xfId="5" applyFont="1" applyFill="1" applyBorder="1" applyAlignment="1">
      <alignment horizontal="center" vertical="center" wrapText="1"/>
    </xf>
    <xf numFmtId="164" fontId="8" fillId="6" borderId="38" xfId="5" applyNumberFormat="1" applyFont="1" applyBorder="1" applyAlignment="1">
      <alignment horizontal="right" vertical="center" shrinkToFit="1"/>
    </xf>
    <xf numFmtId="165" fontId="8" fillId="6" borderId="38" xfId="5" applyNumberFormat="1" applyFont="1" applyBorder="1" applyAlignment="1">
      <alignment horizontal="right" vertical="center" shrinkToFit="1"/>
    </xf>
    <xf numFmtId="170" fontId="8" fillId="0" borderId="38" xfId="5" applyNumberFormat="1" applyFont="1" applyFill="1" applyBorder="1" applyAlignment="1">
      <alignment horizontal="center" vertical="center" shrinkToFit="1"/>
    </xf>
    <xf numFmtId="164" fontId="8" fillId="0" borderId="38" xfId="5" applyNumberFormat="1" applyFont="1" applyFill="1" applyBorder="1" applyAlignment="1">
      <alignment horizontal="center" vertical="center" shrinkToFit="1"/>
    </xf>
    <xf numFmtId="165" fontId="8" fillId="0" borderId="38" xfId="5" applyNumberFormat="1" applyFont="1" applyFill="1" applyBorder="1" applyAlignment="1">
      <alignment horizontal="center" vertical="center" shrinkToFit="1"/>
    </xf>
    <xf numFmtId="3" fontId="8" fillId="0" borderId="38" xfId="5" applyNumberFormat="1" applyFont="1" applyFill="1" applyBorder="1" applyAlignment="1">
      <alignment horizontal="center" vertical="center" shrinkToFit="1"/>
    </xf>
    <xf numFmtId="164" fontId="8" fillId="10" borderId="38" xfId="5" applyNumberFormat="1" applyFont="1" applyFill="1" applyBorder="1" applyAlignment="1">
      <alignment horizontal="right" vertical="center" shrinkToFit="1"/>
    </xf>
    <xf numFmtId="170" fontId="8" fillId="11" borderId="38" xfId="5" applyNumberFormat="1" applyFont="1" applyFill="1" applyBorder="1" applyAlignment="1">
      <alignment horizontal="center" vertical="center" shrinkToFit="1"/>
    </xf>
    <xf numFmtId="164" fontId="8" fillId="11" borderId="38" xfId="5" applyNumberFormat="1" applyFont="1" applyFill="1" applyBorder="1" applyAlignment="1">
      <alignment horizontal="center" vertical="center" shrinkToFit="1"/>
    </xf>
    <xf numFmtId="10" fontId="8" fillId="11" borderId="38" xfId="5" applyNumberFormat="1" applyFont="1" applyFill="1" applyBorder="1" applyAlignment="1">
      <alignment horizontal="center" vertical="center" shrinkToFit="1"/>
    </xf>
    <xf numFmtId="0" fontId="10" fillId="13" borderId="1" xfId="5" applyFont="1" applyFill="1" applyBorder="1" applyAlignment="1">
      <alignment horizontal="center" vertical="center"/>
    </xf>
    <xf numFmtId="0" fontId="10" fillId="14" borderId="12" xfId="5" applyFont="1" applyFill="1" applyBorder="1" applyAlignment="1">
      <alignment horizontal="left" vertical="center"/>
    </xf>
    <xf numFmtId="0" fontId="10" fillId="14" borderId="45" xfId="5" applyFont="1" applyFill="1" applyBorder="1" applyAlignment="1">
      <alignment horizontal="left" vertical="center"/>
    </xf>
    <xf numFmtId="0" fontId="10" fillId="4" borderId="46" xfId="5" applyFont="1" applyFill="1" applyBorder="1" applyAlignment="1">
      <alignment horizontal="left" vertical="center"/>
    </xf>
    <xf numFmtId="0" fontId="10" fillId="4" borderId="45" xfId="5" applyFont="1" applyFill="1" applyBorder="1" applyAlignment="1">
      <alignment horizontal="left" vertical="center"/>
    </xf>
    <xf numFmtId="0" fontId="10" fillId="4" borderId="7" xfId="5" applyFont="1" applyFill="1" applyBorder="1" applyAlignment="1">
      <alignment horizontal="left" vertical="center"/>
    </xf>
    <xf numFmtId="0" fontId="10" fillId="13" borderId="46" xfId="5" applyFont="1" applyFill="1" applyBorder="1" applyAlignment="1">
      <alignment horizontal="left" vertical="center" wrapText="1"/>
    </xf>
    <xf numFmtId="0" fontId="13" fillId="6" borderId="0" xfId="7" applyFont="1" applyAlignment="1">
      <alignment horizontal="left"/>
    </xf>
    <xf numFmtId="0" fontId="9" fillId="6" borderId="0" xfId="7" applyFont="1" applyAlignment="1">
      <alignment horizontal="left"/>
    </xf>
    <xf numFmtId="0" fontId="10" fillId="13" borderId="12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11" borderId="48" xfId="5" applyFont="1" applyFill="1" applyBorder="1" applyAlignment="1">
      <alignment horizontal="left" vertical="center"/>
    </xf>
    <xf numFmtId="164" fontId="8" fillId="14" borderId="51" xfId="5" applyNumberFormat="1" applyFont="1" applyFill="1" applyBorder="1" applyAlignment="1">
      <alignment horizontal="right" vertical="center" shrinkToFit="1"/>
    </xf>
    <xf numFmtId="10" fontId="8" fillId="11" borderId="51" xfId="5" applyNumberFormat="1" applyFont="1" applyFill="1" applyBorder="1" applyAlignment="1">
      <alignment horizontal="center" vertical="center" shrinkToFit="1"/>
    </xf>
    <xf numFmtId="164" fontId="8" fillId="11" borderId="51" xfId="5" applyNumberFormat="1" applyFont="1" applyFill="1" applyBorder="1" applyAlignment="1">
      <alignment horizontal="center" vertical="center" shrinkToFit="1"/>
    </xf>
    <xf numFmtId="0" fontId="10" fillId="11" borderId="49" xfId="5" applyFont="1" applyFill="1" applyBorder="1" applyAlignment="1">
      <alignment horizontal="left" vertical="center"/>
    </xf>
    <xf numFmtId="164" fontId="8" fillId="10" borderId="52" xfId="5" applyNumberFormat="1" applyFont="1" applyFill="1" applyBorder="1" applyAlignment="1">
      <alignment horizontal="right" vertical="center" shrinkToFit="1"/>
    </xf>
    <xf numFmtId="10" fontId="8" fillId="11" borderId="52" xfId="5" applyNumberFormat="1" applyFont="1" applyFill="1" applyBorder="1" applyAlignment="1">
      <alignment horizontal="center" vertical="center" shrinkToFit="1"/>
    </xf>
    <xf numFmtId="164" fontId="8" fillId="11" borderId="52" xfId="5" applyNumberFormat="1" applyFont="1" applyFill="1" applyBorder="1" applyAlignment="1">
      <alignment horizontal="center" vertical="center" shrinkToFit="1"/>
    </xf>
    <xf numFmtId="0" fontId="10" fillId="4" borderId="47" xfId="5" applyFont="1" applyFill="1" applyBorder="1" applyAlignment="1">
      <alignment horizontal="left" vertical="center"/>
    </xf>
    <xf numFmtId="165" fontId="8" fillId="6" borderId="37" xfId="5" applyNumberFormat="1" applyFont="1" applyBorder="1" applyAlignment="1">
      <alignment horizontal="right" vertical="center" shrinkToFit="1"/>
    </xf>
    <xf numFmtId="10" fontId="8" fillId="0" borderId="37" xfId="5" applyNumberFormat="1" applyFont="1" applyFill="1" applyBorder="1" applyAlignment="1">
      <alignment horizontal="center" vertical="center" shrinkToFit="1"/>
    </xf>
    <xf numFmtId="165" fontId="8" fillId="0" borderId="37" xfId="5" applyNumberFormat="1" applyFont="1" applyFill="1" applyBorder="1" applyAlignment="1">
      <alignment horizontal="center" vertical="center" shrinkToFit="1"/>
    </xf>
    <xf numFmtId="164" fontId="8" fillId="0" borderId="37" xfId="5" applyNumberFormat="1" applyFont="1" applyFill="1" applyBorder="1" applyAlignment="1">
      <alignment horizontal="center" vertical="center" shrinkToFit="1"/>
    </xf>
    <xf numFmtId="0" fontId="9" fillId="8" borderId="0" xfId="0" applyFont="1" applyFill="1" applyAlignment="1">
      <alignment horizontal="left"/>
    </xf>
    <xf numFmtId="0" fontId="23" fillId="0" borderId="0" xfId="4" applyFont="1" applyAlignment="1"/>
    <xf numFmtId="10" fontId="8" fillId="0" borderId="53" xfId="5" applyNumberFormat="1" applyFont="1" applyFill="1" applyBorder="1" applyAlignment="1">
      <alignment horizontal="center" vertical="center" shrinkToFit="1"/>
    </xf>
    <xf numFmtId="10" fontId="8" fillId="0" borderId="54" xfId="5" applyNumberFormat="1" applyFont="1" applyFill="1" applyBorder="1" applyAlignment="1">
      <alignment horizontal="center" vertical="center" shrinkToFit="1"/>
    </xf>
    <xf numFmtId="164" fontId="8" fillId="10" borderId="0" xfId="5" applyNumberFormat="1" applyFont="1" applyFill="1" applyBorder="1" applyAlignment="1">
      <alignment horizontal="right" vertical="center" shrinkToFit="1"/>
    </xf>
    <xf numFmtId="0" fontId="10" fillId="14" borderId="48" xfId="5" applyFont="1" applyFill="1" applyBorder="1" applyAlignment="1">
      <alignment horizontal="left" vertical="center"/>
    </xf>
    <xf numFmtId="164" fontId="8" fillId="10" borderId="51" xfId="5" applyNumberFormat="1" applyFont="1" applyFill="1" applyBorder="1" applyAlignment="1">
      <alignment horizontal="right" vertical="center" shrinkToFit="1"/>
    </xf>
    <xf numFmtId="10" fontId="8" fillId="11" borderId="57" xfId="5" applyNumberFormat="1" applyFont="1" applyFill="1" applyBorder="1" applyAlignment="1">
      <alignment horizontal="center" vertical="center" shrinkToFit="1"/>
    </xf>
    <xf numFmtId="10" fontId="8" fillId="11" borderId="58" xfId="5" applyNumberFormat="1" applyFont="1" applyFill="1" applyBorder="1" applyAlignment="1">
      <alignment horizontal="center" vertical="center" shrinkToFit="1"/>
    </xf>
    <xf numFmtId="0" fontId="10" fillId="14" borderId="49" xfId="5" applyFont="1" applyFill="1" applyBorder="1" applyAlignment="1">
      <alignment horizontal="left" vertical="center"/>
    </xf>
    <xf numFmtId="10" fontId="8" fillId="11" borderId="59" xfId="5" applyNumberFormat="1" applyFont="1" applyFill="1" applyBorder="1" applyAlignment="1">
      <alignment horizontal="center" vertical="center" shrinkToFit="1"/>
    </xf>
    <xf numFmtId="10" fontId="8" fillId="11" borderId="60" xfId="5" applyNumberFormat="1" applyFont="1" applyFill="1" applyBorder="1" applyAlignment="1">
      <alignment horizontal="center" vertical="center" shrinkToFit="1"/>
    </xf>
    <xf numFmtId="10" fontId="8" fillId="0" borderId="55" xfId="5" applyNumberFormat="1" applyFont="1" applyFill="1" applyBorder="1" applyAlignment="1">
      <alignment horizontal="center" vertical="center" shrinkToFit="1"/>
    </xf>
    <xf numFmtId="10" fontId="8" fillId="0" borderId="56" xfId="5" applyNumberFormat="1" applyFont="1" applyFill="1" applyBorder="1" applyAlignment="1">
      <alignment horizontal="center" vertical="center" shrinkToFit="1"/>
    </xf>
    <xf numFmtId="164" fontId="8" fillId="7" borderId="38" xfId="5" applyNumberFormat="1" applyFont="1" applyFill="1" applyBorder="1" applyAlignment="1">
      <alignment horizontal="right" vertical="center" shrinkToFit="1"/>
    </xf>
    <xf numFmtId="164" fontId="8" fillId="6" borderId="37" xfId="5" applyNumberFormat="1" applyFont="1" applyBorder="1" applyAlignment="1">
      <alignment horizontal="right" vertical="center" shrinkToFit="1"/>
    </xf>
    <xf numFmtId="10" fontId="8" fillId="0" borderId="61" xfId="5" applyNumberFormat="1" applyFont="1" applyFill="1" applyBorder="1" applyAlignment="1">
      <alignment horizontal="center" vertical="center" shrinkToFit="1"/>
    </xf>
    <xf numFmtId="10" fontId="8" fillId="0" borderId="62" xfId="5" applyNumberFormat="1" applyFont="1" applyFill="1" applyBorder="1" applyAlignment="1">
      <alignment horizontal="center" vertical="center" shrinkToFit="1"/>
    </xf>
    <xf numFmtId="0" fontId="10" fillId="13" borderId="12" xfId="5" applyFont="1" applyFill="1" applyBorder="1" applyAlignment="1">
      <alignment horizontal="left" vertical="center" wrapText="1"/>
    </xf>
    <xf numFmtId="0" fontId="10" fillId="13" borderId="50" xfId="5" applyFont="1" applyFill="1" applyBorder="1" applyAlignment="1">
      <alignment horizontal="left" vertical="center" wrapText="1"/>
    </xf>
    <xf numFmtId="165" fontId="8" fillId="14" borderId="0" xfId="5" applyNumberFormat="1" applyFont="1" applyFill="1" applyBorder="1" applyAlignment="1">
      <alignment horizontal="right" vertical="center" shrinkToFit="1"/>
    </xf>
    <xf numFmtId="0" fontId="10" fillId="14" borderId="0" xfId="5" applyFont="1" applyFill="1" applyBorder="1" applyAlignment="1">
      <alignment horizontal="left" vertical="center"/>
    </xf>
    <xf numFmtId="10" fontId="8" fillId="7" borderId="0" xfId="5" applyNumberFormat="1" applyFont="1" applyFill="1" applyBorder="1" applyAlignment="1">
      <alignment horizontal="right" vertical="center" shrinkToFit="1"/>
    </xf>
    <xf numFmtId="0" fontId="10" fillId="13" borderId="37" xfId="5" applyFont="1" applyFill="1" applyBorder="1" applyAlignment="1">
      <alignment horizontal="center" vertical="center"/>
    </xf>
    <xf numFmtId="0" fontId="10" fillId="13" borderId="37" xfId="5" applyFont="1" applyFill="1" applyBorder="1" applyAlignment="1">
      <alignment horizontal="center" vertical="center" wrapText="1"/>
    </xf>
    <xf numFmtId="164" fontId="8" fillId="0" borderId="12" xfId="5" applyNumberFormat="1" applyFont="1" applyFill="1" applyBorder="1" applyAlignment="1">
      <alignment horizontal="right" vertical="center" shrinkToFit="1"/>
    </xf>
    <xf numFmtId="169" fontId="8" fillId="0" borderId="12" xfId="5" applyNumberFormat="1" applyFont="1" applyFill="1" applyBorder="1"/>
    <xf numFmtId="10" fontId="8" fillId="0" borderId="4" xfId="5" applyNumberFormat="1" applyFont="1" applyFill="1" applyBorder="1"/>
    <xf numFmtId="170" fontId="8" fillId="0" borderId="5" xfId="5" applyNumberFormat="1" applyFont="1" applyFill="1" applyBorder="1"/>
    <xf numFmtId="0" fontId="10" fillId="0" borderId="11" xfId="5" applyFont="1" applyFill="1" applyBorder="1" applyAlignment="1">
      <alignment horizontal="left" vertical="center"/>
    </xf>
    <xf numFmtId="170" fontId="8" fillId="0" borderId="13" xfId="5" applyNumberFormat="1" applyFont="1" applyFill="1" applyBorder="1"/>
    <xf numFmtId="166" fontId="12" fillId="0" borderId="1" xfId="0" applyNumberFormat="1" applyFont="1" applyBorder="1"/>
    <xf numFmtId="166" fontId="12" fillId="0" borderId="10" xfId="0" applyNumberFormat="1" applyFont="1" applyBorder="1"/>
    <xf numFmtId="166" fontId="12" fillId="12" borderId="16" xfId="0" applyNumberFormat="1" applyFont="1" applyFill="1" applyBorder="1"/>
    <xf numFmtId="166" fontId="12" fillId="12" borderId="17" xfId="0" applyNumberFormat="1" applyFont="1" applyFill="1" applyBorder="1"/>
    <xf numFmtId="170" fontId="8" fillId="6" borderId="63" xfId="7" applyNumberFormat="1" applyFont="1" applyBorder="1" applyAlignment="1">
      <alignment horizontal="center"/>
    </xf>
    <xf numFmtId="0" fontId="10" fillId="13" borderId="47" xfId="5" applyFont="1" applyFill="1" applyBorder="1" applyAlignment="1">
      <alignment horizontal="left" vertical="center" wrapText="1"/>
    </xf>
    <xf numFmtId="170" fontId="8" fillId="6" borderId="37" xfId="7" applyNumberFormat="1" applyFont="1" applyBorder="1" applyAlignment="1">
      <alignment horizontal="center"/>
    </xf>
    <xf numFmtId="0" fontId="24" fillId="0" borderId="0" xfId="0" applyFont="1"/>
    <xf numFmtId="0" fontId="12" fillId="0" borderId="0" xfId="0" applyFont="1" applyAlignment="1">
      <alignment horizontal="left"/>
    </xf>
    <xf numFmtId="0" fontId="26" fillId="6" borderId="0" xfId="6" applyFont="1" applyAlignment="1">
      <alignment horizontal="left"/>
    </xf>
    <xf numFmtId="0" fontId="27" fillId="6" borderId="0" xfId="5" applyFont="1" applyAlignment="1">
      <alignment horizontal="left"/>
    </xf>
    <xf numFmtId="0" fontId="2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2" fillId="0" borderId="0" xfId="0" applyFont="1"/>
    <xf numFmtId="10" fontId="15" fillId="11" borderId="8" xfId="1" applyNumberFormat="1" applyFont="1" applyFill="1" applyBorder="1"/>
    <xf numFmtId="165" fontId="13" fillId="8" borderId="1" xfId="1" applyNumberFormat="1" applyFont="1" applyFill="1" applyBorder="1"/>
    <xf numFmtId="0" fontId="12" fillId="0" borderId="1" xfId="0" applyFont="1" applyBorder="1"/>
    <xf numFmtId="166" fontId="13" fillId="9" borderId="9" xfId="1" applyNumberFormat="1" applyFont="1" applyFill="1" applyBorder="1"/>
    <xf numFmtId="10" fontId="14" fillId="8" borderId="10" xfId="1" applyNumberFormat="1" applyFont="1" applyFill="1" applyBorder="1" applyAlignment="1">
      <alignment horizontal="center"/>
    </xf>
    <xf numFmtId="0" fontId="12" fillId="0" borderId="10" xfId="0" applyFont="1" applyBorder="1"/>
    <xf numFmtId="0" fontId="28" fillId="6" borderId="0" xfId="5" applyFont="1" applyAlignment="1">
      <alignment horizontal="left"/>
    </xf>
    <xf numFmtId="0" fontId="24" fillId="0" borderId="0" xfId="0" applyFont="1" applyAlignment="1"/>
    <xf numFmtId="0" fontId="8" fillId="0" borderId="0" xfId="0" applyFont="1" applyAlignment="1">
      <alignment horizontal="left" vertical="top" wrapText="1"/>
    </xf>
    <xf numFmtId="0" fontId="12" fillId="0" borderId="0" xfId="0" applyFont="1"/>
  </cellXfs>
  <cellStyles count="10">
    <cellStyle name="Comma 2" xfId="2" xr:uid="{4974B2FB-403E-415C-B5C4-82E474911A25}"/>
    <cellStyle name="Hyperlink" xfId="4" builtinId="8"/>
    <cellStyle name="Hyperlink 2" xfId="3" xr:uid="{2A30B2C5-F76B-4A88-86CF-A3EB4F0AAB86}"/>
    <cellStyle name="Normal" xfId="0" builtinId="0"/>
    <cellStyle name="Normal 2" xfId="1" xr:uid="{0A8EE439-E779-4563-AFEE-2DB1EF303016}"/>
    <cellStyle name="Normal 2 3" xfId="6" xr:uid="{99897782-BC26-4711-B910-1A3660203A33}"/>
    <cellStyle name="Normal 3" xfId="5" xr:uid="{0B289259-E17C-4B59-9A2F-DC5421387F8F}"/>
    <cellStyle name="Normal 4" xfId="7" xr:uid="{4A172258-7714-414C-9391-9242A03B5006}"/>
    <cellStyle name="Normal 5" xfId="9" xr:uid="{2F82F00C-FD92-4BB0-B4FD-149F224A70E5}"/>
    <cellStyle name="NumberCellStyle" xfId="8" xr:uid="{ED85CF63-F023-4FFD-ACEC-52FA261BFC76}"/>
  </cellStyles>
  <dxfs count="0"/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Final energy consumption in the residential sector by fuel, EU, 2022 </a:t>
            </a:r>
            <a:endParaRPr lang="en-IE" sz="1200" b="1"/>
          </a:p>
        </c:rich>
      </c:tx>
      <c:layout>
        <c:manualLayout>
          <c:xMode val="edge"/>
          <c:yMode val="edge"/>
          <c:x val="7.6810767758092183E-3"/>
          <c:y val="1.0296010296010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75813225319674"/>
          <c:y val="8.1467181467181474E-2"/>
          <c:w val="0.48476498857613509"/>
          <c:h val="0.88249678249678254"/>
        </c:manualLayout>
      </c:layout>
      <c:pieChart>
        <c:varyColors val="1"/>
        <c:ser>
          <c:idx val="2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D30F-423A-9AB3-BE4B099B1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9-D30F-423A-9AB3-BE4B099B1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A-D30F-423A-9AB3-BE4B099B1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B-D30F-423A-9AB3-BE4B099B1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C-D30F-423A-9AB3-BE4B099B1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D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D30F-423A-9AB3-BE4B099B1ACF}"/>
            </c:ext>
          </c:extLst>
        </c:ser>
        <c:ser>
          <c:idx val="3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30F-423A-9AB3-BE4B099B1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D30F-423A-9AB3-BE4B099B1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30F-423A-9AB3-BE4B099B1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D30F-423A-9AB3-BE4B099B1A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30F-423A-9AB3-BE4B099B1A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D30F-423A-9AB3-BE4B099B1ACF}"/>
            </c:ext>
          </c:extLst>
        </c:ser>
        <c:ser>
          <c:idx val="1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2-D30F-423A-9AB3-BE4B099B1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D30F-423A-9AB3-BE4B099B1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D30F-423A-9AB3-BE4B099B1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D30F-423A-9AB3-BE4B099B1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D30F-423A-9AB3-BE4B099B1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30F-423A-9AB3-BE4B099B1ACF}"/>
            </c:ext>
          </c:extLst>
        </c:ser>
        <c:ser>
          <c:idx val="0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30F-423A-9AB3-BE4B099B1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30F-423A-9AB3-BE4B099B1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30F-423A-9AB3-BE4B099B1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30F-423A-9AB3-BE4B099B1A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30F-423A-9AB3-BE4B099B1A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D30F-423A-9AB3-BE4B099B1ACF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D30F-423A-9AB3-BE4B099B1A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fuel, EU, 2022
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52216748768473E-3"/>
          <c:y val="9.54573931187245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8616942634992348"/>
          <c:w val="0.49261083743842365"/>
          <c:h val="0.47728696559362283"/>
        </c:manualLayout>
      </c:layout>
      <c:pieChart>
        <c:varyColors val="1"/>
        <c:ser>
          <c:idx val="1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26-495A-BBF0-BECD136CC10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26-495A-BBF0-BECD136CC10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26-495A-BBF0-BECD136CC104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26-495A-BBF0-BECD136CC104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26-495A-BBF0-BECD136CC104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26-495A-BBF0-BECD136CC10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1_2022'!$A$11:$A$16</c:f>
              <c:strCache>
                <c:ptCount val="6"/>
                <c:pt idx="0">
                  <c:v>Natural gas</c:v>
                </c:pt>
                <c:pt idx="1">
                  <c:v>Electricity</c:v>
                </c:pt>
                <c:pt idx="2">
                  <c:v>Renewables and biofuels</c:v>
                </c:pt>
                <c:pt idx="3">
                  <c:v>Oil and petroleum products (excluding biofuel portion)</c:v>
                </c:pt>
                <c:pt idx="4">
                  <c:v>Heat</c:v>
                </c:pt>
                <c:pt idx="5">
                  <c:v>Solid fossil fuels</c:v>
                </c:pt>
              </c:strCache>
            </c:strRef>
          </c:cat>
          <c:val>
            <c:numRef>
              <c:f>'Figure 1_2022'!$D$11:$D$16</c:f>
              <c:numCache>
                <c:formatCode>0.0%</c:formatCode>
                <c:ptCount val="6"/>
                <c:pt idx="0">
                  <c:v>0.309</c:v>
                </c:pt>
                <c:pt idx="1">
                  <c:v>0.251</c:v>
                </c:pt>
                <c:pt idx="2">
                  <c:v>0.22600000000000001</c:v>
                </c:pt>
                <c:pt idx="3">
                  <c:v>0.109</c:v>
                </c:pt>
                <c:pt idx="4">
                  <c:v>8.199999999999999E-2</c:v>
                </c:pt>
                <c:pt idx="5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443-4948-A9A3-A61DEC401C2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443-4948-A9A3-A61DEC401C2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43-4948-A9A3-A61DEC401C2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443-4948-A9A3-A61DEC401C2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443-4948-A9A3-A61DEC401C2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443-4948-A9A3-A61DEC401C2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443-4948-A9A3-A61DEC401C2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1_2022'!$D$11:$D$16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0.309</c:v>
                      </c:pt>
                      <c:pt idx="1">
                        <c:v>0.251</c:v>
                      </c:pt>
                      <c:pt idx="2">
                        <c:v>0.22600000000000001</c:v>
                      </c:pt>
                      <c:pt idx="3">
                        <c:v>0.109</c:v>
                      </c:pt>
                      <c:pt idx="4">
                        <c:v>8.199999999999999E-2</c:v>
                      </c:pt>
                      <c:pt idx="5">
                        <c:v>2.3E-2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E443-4948-A9A3-A61DEC401C2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443-4948-A9A3-A61DEC401C2E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443-4948-A9A3-A61DEC401C2E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E443-4948-A9A3-A61DEC401C2E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443-4948-A9A3-A61DEC401C2E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E443-4948-A9A3-A61DEC401C2E}"/>
                  </c:ext>
                </c:extLst>
              </c15:ser>
            </c15:filteredPieSeries>
            <c15:filteredPieSeries>
              <c15:ser>
                <c:idx val="7"/>
                <c:order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443-4948-A9A3-A61DEC401C2E}"/>
                  </c:ext>
                </c:extLst>
              </c15:ser>
            </c15:filteredPieSeries>
            <c15:filteredPieSeries>
              <c15:ser>
                <c:idx val="8"/>
                <c:order val="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026-495A-BBF0-BECD136CC104}"/>
                  </c:ext>
                </c:extLst>
              </c15:ser>
            </c15:filteredPieSeries>
            <c15:filteredPieSeries>
              <c15:ser>
                <c:idx val="9"/>
                <c:order val="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026-495A-BBF0-BECD136CC104}"/>
                  </c:ext>
                </c:extLst>
              </c15:ser>
            </c15:filteredPieSeries>
            <c15:filteredPieSeries>
              <c15:ser>
                <c:idx val="10"/>
                <c:order val="1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3026-495A-BBF0-BECD136CC104}"/>
                  </c:ext>
                </c:extLst>
              </c15:ser>
            </c15:filteredPieSeries>
            <c15:filteredPieSeries>
              <c15:ser>
                <c:idx val="11"/>
                <c:order val="1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A304-4C75-8CDA-B2658B483B15}"/>
                  </c:ext>
                </c:extLst>
              </c15:ser>
            </c15:filteredPieSeries>
            <c15:filteredPieSeries>
              <c15:ser>
                <c:idx val="12"/>
                <c:order val="1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A304-4C75-8CDA-B2658B483B15}"/>
                  </c:ext>
                </c:extLst>
              </c15:ser>
            </c15:filteredPieSeries>
            <c15:filteredPieSeries>
              <c15:ser>
                <c:idx val="13"/>
                <c:order val="1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A304-4C75-8CDA-B2658B483B15}"/>
                  </c:ext>
                </c:extLst>
              </c15:ser>
            </c15:filteredPieSeries>
            <c15:filteredPieSeries>
              <c15:ser>
                <c:idx val="14"/>
                <c:order val="1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A304-4C75-8CDA-B2658B483B15}"/>
                  </c:ext>
                </c:extLst>
              </c15:ser>
            </c15:filteredPieSeries>
            <c15:filteredPieSeries>
              <c15:ser>
                <c:idx val="15"/>
                <c:order val="1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A304-4C75-8CDA-B2658B483B15}"/>
                  </c:ext>
                </c:extLst>
              </c15:ser>
            </c15:filteredPieSeries>
            <c15:filteredPieSeries>
              <c15:ser>
                <c:idx val="16"/>
                <c:order val="1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A304-4C75-8CDA-B2658B483B15}"/>
                  </c:ext>
                </c:extLst>
              </c15:ser>
            </c15:filteredPieSeries>
            <c15:filteredPieSeries>
              <c15:ser>
                <c:idx val="17"/>
                <c:order val="1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A304-4C75-8CDA-B2658B483B15}"/>
                  </c:ext>
                </c:extLst>
              </c15:ser>
            </c15:filteredPieSeries>
            <c15:filteredPieSeries>
              <c15:ser>
                <c:idx val="18"/>
                <c:order val="1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304-4C75-8CDA-B2658B483B15}"/>
                  </c:ext>
                </c:extLst>
              </c15:ser>
            </c15:filteredPieSeries>
            <c15:filteredPieSeries>
              <c15:ser>
                <c:idx val="19"/>
                <c:order val="1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A304-4C75-8CDA-B2658B483B15}"/>
                  </c:ext>
                </c:extLst>
              </c15:ser>
            </c15:filteredPieSeries>
            <c15:filteredPieSeries>
              <c15:ser>
                <c:idx val="20"/>
                <c:order val="2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A304-4C75-8CDA-B2658B483B15}"/>
                  </c:ext>
                </c:extLst>
              </c15:ser>
            </c15:filteredPieSeries>
            <c15:filteredPieSeries>
              <c15:ser>
                <c:idx val="21"/>
                <c:order val="2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A304-4C75-8CDA-B2658B483B15}"/>
                  </c:ext>
                </c:extLst>
              </c15:ser>
            </c15:filteredPieSeries>
            <c15:filteredPieSeries>
              <c15:ser>
                <c:idx val="22"/>
                <c:order val="2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A304-4C75-8CDA-B2658B483B15}"/>
                  </c:ext>
                </c:extLst>
              </c15:ser>
            </c15:filteredPieSeries>
            <c15:filteredPieSeries>
              <c15:ser>
                <c:idx val="23"/>
                <c:order val="2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A304-4C75-8CDA-B2658B483B15}"/>
                  </c:ext>
                </c:extLst>
              </c15:ser>
            </c15:filteredPieSeries>
            <c15:filteredPieSeries>
              <c15:ser>
                <c:idx val="24"/>
                <c:order val="2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A304-4C75-8CDA-B2658B483B15}"/>
                  </c:ext>
                </c:extLst>
              </c15:ser>
            </c15:filteredPieSeries>
            <c15:filteredPieSeries>
              <c15:ser>
                <c:idx val="25"/>
                <c:order val="2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A304-4C75-8CDA-B2658B483B15}"/>
                  </c:ext>
                </c:extLst>
              </c15:ser>
            </c15:filteredPieSeries>
            <c15:filteredPieSeries>
              <c15:ser>
                <c:idx val="26"/>
                <c:order val="2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A304-4C75-8CDA-B2658B483B15}"/>
                  </c:ext>
                </c:extLst>
              </c15:ser>
            </c15:filteredPieSeries>
            <c15:filteredPieSeries>
              <c15:ser>
                <c:idx val="27"/>
                <c:order val="2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8-A304-4C75-8CDA-B2658B483B15}"/>
                  </c:ext>
                </c:extLst>
              </c15:ser>
            </c15:filteredPieSeries>
            <c15:filteredPieSeries>
              <c15:ser>
                <c:idx val="28"/>
                <c:order val="2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A304-4C75-8CDA-B2658B483B15}"/>
                  </c:ext>
                </c:extLst>
              </c15:ser>
            </c15:filteredPieSeries>
            <c15:filteredPieSeries>
              <c15:ser>
                <c:idx val="29"/>
                <c:order val="2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A304-4C75-8CDA-B2658B483B15}"/>
                  </c:ext>
                </c:extLst>
              </c15:ser>
            </c15:filteredPieSeries>
            <c15:filteredPieSeries>
              <c15:ser>
                <c:idx val="30"/>
                <c:order val="3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A304-4C75-8CDA-B2658B483B15}"/>
                  </c:ext>
                </c:extLst>
              </c15:ser>
            </c15:filteredPieSeries>
            <c15:filteredPieSeries>
              <c15:ser>
                <c:idx val="31"/>
                <c:order val="3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C-A304-4C75-8CDA-B2658B483B15}"/>
                  </c:ext>
                </c:extLst>
              </c15:ser>
            </c15:filteredPieSeries>
            <c15:filteredPieSeries>
              <c15:ser>
                <c:idx val="32"/>
                <c:order val="3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F-A304-4C75-8CDA-B2658B483B15}"/>
                  </c:ext>
                </c:extLst>
              </c15:ser>
            </c15:filteredPieSeries>
            <c15:filteredPieSeries>
              <c15:ser>
                <c:idx val="33"/>
                <c:order val="3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0-A304-4C75-8CDA-B2658B483B15}"/>
                  </c:ext>
                </c:extLst>
              </c15:ser>
            </c15:filteredPieSeries>
            <c15:filteredPieSeries>
              <c15:ser>
                <c:idx val="34"/>
                <c:order val="3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1-A304-4C75-8CDA-B2658B483B15}"/>
                  </c:ext>
                </c:extLst>
              </c15:ser>
            </c15:filteredPieSeries>
            <c15:filteredPieSeries>
              <c15:ser>
                <c:idx val="35"/>
                <c:order val="3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2-A304-4C75-8CDA-B2658B483B15}"/>
                  </c:ext>
                </c:extLst>
              </c15:ser>
            </c15:filteredPieSeries>
            <c15:filteredPieSeries>
              <c15:ser>
                <c:idx val="36"/>
                <c:order val="3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3-A304-4C75-8CDA-B2658B483B15}"/>
                  </c:ext>
                </c:extLst>
              </c15:ser>
            </c15:filteredPieSeries>
            <c15:filteredPieSeries>
              <c15:ser>
                <c:idx val="37"/>
                <c:order val="3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4-A304-4C75-8CDA-B2658B483B15}"/>
                  </c:ext>
                </c:extLst>
              </c15:ser>
            </c15:filteredPieSeries>
            <c15:filteredPieSeries>
              <c15:ser>
                <c:idx val="38"/>
                <c:order val="3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5-A304-4C75-8CDA-B2658B483B15}"/>
                  </c:ext>
                </c:extLst>
              </c15:ser>
            </c15:filteredPieSeries>
            <c15:filteredPieSeries>
              <c15:ser>
                <c:idx val="39"/>
                <c:order val="3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6-A304-4C75-8CDA-B2658B483B15}"/>
                  </c:ext>
                </c:extLst>
              </c15:ser>
            </c15:filteredPieSeries>
            <c15:filteredPieSeries>
              <c15:ser>
                <c:idx val="40"/>
                <c:order val="4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7-A304-4C75-8CDA-B2658B483B15}"/>
                  </c:ext>
                </c:extLst>
              </c15:ser>
            </c15:filteredPieSeries>
            <c15:filteredPieSeries>
              <c15:ser>
                <c:idx val="41"/>
                <c:order val="4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8-A304-4C75-8CDA-B2658B483B15}"/>
                  </c:ext>
                </c:extLst>
              </c15:ser>
            </c15:filteredPieSeries>
            <c15:filteredPieSeries>
              <c15:ser>
                <c:idx val="42"/>
                <c:order val="4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9-A304-4C75-8CDA-B2658B483B15}"/>
                  </c:ext>
                </c:extLst>
              </c15:ser>
            </c15:filteredPieSeries>
            <c15:filteredPieSeries>
              <c15:ser>
                <c:idx val="43"/>
                <c:order val="4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A-A304-4C75-8CDA-B2658B483B15}"/>
                  </c:ext>
                </c:extLst>
              </c15:ser>
            </c15:filteredPieSeries>
            <c15:filteredPieSeries>
              <c15:ser>
                <c:idx val="44"/>
                <c:order val="4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B-A304-4C75-8CDA-B2658B483B15}"/>
                  </c:ext>
                </c:extLst>
              </c15:ser>
            </c15:filteredPieSeries>
            <c15:filteredPieSeries>
              <c15:ser>
                <c:idx val="45"/>
                <c:order val="4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C-A304-4C75-8CDA-B2658B483B15}"/>
                  </c:ext>
                </c:extLst>
              </c15:ser>
            </c15:filteredPieSeries>
            <c15:filteredPieSeries>
              <c15:ser>
                <c:idx val="46"/>
                <c:order val="4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D-A304-4C75-8CDA-B2658B483B15}"/>
                  </c:ext>
                </c:extLst>
              </c15:ser>
            </c15:filteredPieSeries>
            <c15:filteredPieSeries>
              <c15:ser>
                <c:idx val="47"/>
                <c:order val="4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E-A304-4C75-8CDA-B2658B483B15}"/>
                  </c:ext>
                </c:extLst>
              </c15:ser>
            </c15:filteredPieSeries>
            <c15:filteredPieSeries>
              <c15:ser>
                <c:idx val="48"/>
                <c:order val="4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F-A304-4C75-8CDA-B2658B483B15}"/>
                  </c:ext>
                </c:extLst>
              </c15:ser>
            </c15:filteredPieSeries>
            <c15:filteredPieSeries>
              <c15:ser>
                <c:idx val="49"/>
                <c:order val="4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0-A304-4C75-8CDA-B2658B483B15}"/>
                  </c:ext>
                </c:extLst>
              </c15:ser>
            </c15:filteredPieSeries>
            <c15:filteredPieSeries>
              <c15:ser>
                <c:idx val="50"/>
                <c:order val="5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A304-4C75-8CDA-B2658B483B15}"/>
                  </c:ext>
                </c:extLst>
              </c15:ser>
            </c15:filteredPieSeries>
            <c15:filteredPieSeries>
              <c15:ser>
                <c:idx val="51"/>
                <c:order val="5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9A6F-44BC-A884-C1A6CE394167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6-1E98-47E7-9804-7E6843F8CCE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cap="all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households - EU 27 - 2022 </a:t>
            </a:r>
          </a:p>
        </c:rich>
      </c:tx>
      <c:layout>
        <c:manualLayout>
          <c:xMode val="edge"/>
          <c:yMode val="edge"/>
          <c:x val="9.852216748768473E-3"/>
          <c:y val="1.0159244152235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cap="all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29152231074008"/>
          <c:w val="0.49261083743842365"/>
          <c:h val="0.5079622076117537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CE-41DB-9295-03B84EF3FFA2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ECE-41DB-9295-03B84EF3FFA2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CE-41DB-9295-03B84EF3FFA2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ECE-41DB-9295-03B84EF3FFA2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CE-41DB-9295-03B84EF3FFA2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ECE-41DB-9295-03B84EF3FFA2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ECE-41DB-9295-03B84EF3FFA2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ECE-41DB-9295-03B84EF3FFA2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CE-41DB-9295-03B84EF3FFA2}"/>
                </c:ext>
              </c:extLst>
            </c:dLbl>
            <c:dLbl>
              <c:idx val="3"/>
              <c:layout>
                <c:manualLayout>
                  <c:x val="-0.12561576354679807"/>
                  <c:y val="3.04777324567052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E-41DB-9295-03B84EF3FFA2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CE-41DB-9295-03B84EF3FFA2}"/>
                </c:ext>
              </c:extLst>
            </c:dLbl>
            <c:dLbl>
              <c:idx val="5"/>
              <c:layout>
                <c:manualLayout>
                  <c:x val="8.8669950738916259E-2"/>
                  <c:y val="-8.12739532178805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E-41DB-9295-03B84EF3FF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2_2022'!$A$15:$A$20</c:f>
              <c:strCache>
                <c:ptCount val="6"/>
                <c:pt idx="0">
                  <c:v>Lighting and appliances</c:v>
                </c:pt>
                <c:pt idx="1">
                  <c:v>Water heating</c:v>
                </c:pt>
                <c:pt idx="2">
                  <c:v>Space heating</c:v>
                </c:pt>
                <c:pt idx="3">
                  <c:v>Cooking</c:v>
                </c:pt>
                <c:pt idx="4">
                  <c:v>Other end uses</c:v>
                </c:pt>
                <c:pt idx="5">
                  <c:v>Space cooling</c:v>
                </c:pt>
              </c:strCache>
            </c:strRef>
          </c:cat>
          <c:val>
            <c:numRef>
              <c:f>'Figure 2_2022'!$C$15:$C$20</c:f>
              <c:numCache>
                <c:formatCode>0.00%</c:formatCode>
                <c:ptCount val="6"/>
                <c:pt idx="0">
                  <c:v>0.13910432054756933</c:v>
                </c:pt>
                <c:pt idx="1">
                  <c:v>0.14850001920058234</c:v>
                </c:pt>
                <c:pt idx="2">
                  <c:v>0.6347345094168686</c:v>
                </c:pt>
                <c:pt idx="3">
                  <c:v>6.2634914665623778E-2</c:v>
                </c:pt>
                <c:pt idx="4">
                  <c:v>8.6667036898467036E-3</c:v>
                </c:pt>
                <c:pt idx="5">
                  <c:v>6.3595324795090403E-3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E-41DB-9295-03B84EF3FFA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use, EU, 2022</a:t>
            </a:r>
          </a:p>
          <a:p>
            <a:pPr algn="l">
              <a:defRPr sz="1800" b="1"/>
            </a:pPr>
            <a:r>
              <a:rPr lang="en-US" sz="1600" b="0"/>
              <a:t>(TJ)</a:t>
            </a:r>
          </a:p>
        </c:rich>
      </c:tx>
      <c:layout>
        <c:manualLayout>
          <c:xMode val="edge"/>
          <c:yMode val="edge"/>
          <c:x val="5.3333333333333332E-3"/>
          <c:y val="8.70156095383496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2188976924049E-2"/>
          <c:y val="0.10335718805654678"/>
          <c:w val="0.81862571570850706"/>
          <c:h val="0.790347513520213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3_2022 '!$A$81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'!$C$81:$H$81</c:f>
              <c:numCache>
                <c:formatCode>#\ ###\ ##0.00</c:formatCode>
                <c:ptCount val="6"/>
                <c:pt idx="0">
                  <c:v>2338493.9879999999</c:v>
                </c:pt>
                <c:pt idx="1">
                  <c:v>0</c:v>
                </c:pt>
                <c:pt idx="2">
                  <c:v>587727.96400000004</c:v>
                </c:pt>
                <c:pt idx="3">
                  <c:v>208565.451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8-4CAD-852C-F22D791EDAA0}"/>
            </c:ext>
          </c:extLst>
        </c:ser>
        <c:ser>
          <c:idx val="1"/>
          <c:order val="1"/>
          <c:tx>
            <c:strRef>
              <c:f>'Figure 3_2022 '!$A$82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'!$C$82:$H$82</c:f>
              <c:numCache>
                <c:formatCode>#\ ###\ ##0.00</c:formatCode>
                <c:ptCount val="6"/>
                <c:pt idx="0">
                  <c:v>393497.73200000002</c:v>
                </c:pt>
                <c:pt idx="1">
                  <c:v>64511.360000000001</c:v>
                </c:pt>
                <c:pt idx="2">
                  <c:v>292123.30499999999</c:v>
                </c:pt>
                <c:pt idx="3">
                  <c:v>322269.92499999999</c:v>
                </c:pt>
                <c:pt idx="4">
                  <c:v>1411079.97</c:v>
                </c:pt>
                <c:pt idx="5">
                  <c:v>65140.108999999997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8-4CAD-852C-F22D791EDAA0}"/>
            </c:ext>
          </c:extLst>
        </c:ser>
        <c:ser>
          <c:idx val="2"/>
          <c:order val="2"/>
          <c:tx>
            <c:strRef>
              <c:f>'Figure 3_2022 '!$A$83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'!$C$83:$H$83</c:f>
              <c:numCache>
                <c:formatCode>#\ ###\ ##0.00</c:formatCode>
                <c:ptCount val="6"/>
                <c:pt idx="0">
                  <c:v>2020306.801</c:v>
                </c:pt>
                <c:pt idx="1">
                  <c:v>0</c:v>
                </c:pt>
                <c:pt idx="2">
                  <c:v>235205.51500000001</c:v>
                </c:pt>
                <c:pt idx="3">
                  <c:v>24343.697</c:v>
                </c:pt>
                <c:pt idx="4">
                  <c:v>0</c:v>
                </c:pt>
                <c:pt idx="5">
                  <c:v>9626.8510000000006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8-4CAD-852C-F22D791EDAA0}"/>
            </c:ext>
          </c:extLst>
        </c:ser>
        <c:ser>
          <c:idx val="3"/>
          <c:order val="3"/>
          <c:tx>
            <c:strRef>
              <c:f>'Figure 3_2022 '!$A$84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'!$C$84:$H$84</c:f>
              <c:numCache>
                <c:formatCode>#\ ###\ ##0.00</c:formatCode>
                <c:ptCount val="6"/>
                <c:pt idx="0">
                  <c:v>846428.98199999996</c:v>
                </c:pt>
                <c:pt idx="1">
                  <c:v>0</c:v>
                </c:pt>
                <c:pt idx="2">
                  <c:v>166918.674</c:v>
                </c:pt>
                <c:pt idx="3">
                  <c:v>78016.395000000004</c:v>
                </c:pt>
                <c:pt idx="4">
                  <c:v>0</c:v>
                </c:pt>
                <c:pt idx="5">
                  <c:v>13148.44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8-4CAD-852C-F22D791EDAA0}"/>
            </c:ext>
          </c:extLst>
        </c:ser>
        <c:ser>
          <c:idx val="4"/>
          <c:order val="4"/>
          <c:tx>
            <c:strRef>
              <c:f>'Figure 3_2022 '!$A$85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'!$C$85:$H$85</c:f>
              <c:numCache>
                <c:formatCode>#\ ###\ ##0.00</c:formatCode>
                <c:ptCount val="6"/>
                <c:pt idx="0">
                  <c:v>622197.701</c:v>
                </c:pt>
                <c:pt idx="1">
                  <c:v>0</c:v>
                </c:pt>
                <c:pt idx="2">
                  <c:v>205693.264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8-4CAD-852C-F22D791EDAA0}"/>
            </c:ext>
          </c:extLst>
        </c:ser>
        <c:ser>
          <c:idx val="5"/>
          <c:order val="5"/>
          <c:tx>
            <c:strRef>
              <c:f>'Figure 3_2022 '!$A$86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-9.872792270829529E-3"/>
                  <c:y val="-4.448246364414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8-4FC1-9D9E-46F00B6471FD}"/>
                </c:ext>
              </c:extLst>
            </c:dLbl>
            <c:dLbl>
              <c:idx val="2"/>
              <c:layout>
                <c:manualLayout>
                  <c:x val="-1.0632237830124163E-2"/>
                  <c:y val="-3.763900769888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88-4FC1-9D9E-46F00B6471FD}"/>
                </c:ext>
              </c:extLst>
            </c:dLbl>
            <c:dLbl>
              <c:idx val="3"/>
              <c:layout>
                <c:manualLayout>
                  <c:x val="-2.582114901601569E-2"/>
                  <c:y val="-3.4217279726261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88-4FC1-9D9E-46F00B6471FD}"/>
                </c:ext>
              </c:extLst>
            </c:dLbl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'!$C$86:$H$86</c:f>
              <c:numCache>
                <c:formatCode>#\ ###\ ##0.00</c:formatCode>
                <c:ptCount val="6"/>
                <c:pt idx="0">
                  <c:v>217847.86199999999</c:v>
                </c:pt>
                <c:pt idx="1">
                  <c:v>0</c:v>
                </c:pt>
                <c:pt idx="2">
                  <c:v>18721.602999999999</c:v>
                </c:pt>
                <c:pt idx="3">
                  <c:v>2175.692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18-4CAD-852C-F22D791EDA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569024"/>
        <c:axId val="2087278576"/>
      </c:barChart>
      <c:catAx>
        <c:axId val="184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278576"/>
        <c:crosses val="autoZero"/>
        <c:auto val="1"/>
        <c:lblAlgn val="ctr"/>
        <c:lblOffset val="100"/>
        <c:tickMarkSkip val="1"/>
        <c:noMultiLvlLbl val="0"/>
      </c:catAx>
      <c:valAx>
        <c:axId val="20872785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01342489062493"/>
          <c:y val="0.18750549955574619"/>
          <c:w val="0.13844542116997766"/>
          <c:h val="0.43993063512975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498378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9</xdr:row>
      <xdr:rowOff>133350</xdr:rowOff>
    </xdr:from>
    <xdr:to>
      <xdr:col>19</xdr:col>
      <xdr:colOff>9525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6D959-FFB0-5251-C438-6A51FEF27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0.68929</cdr:x>
      <cdr:y>0.11197</cdr:y>
    </cdr:from>
    <cdr:to>
      <cdr:x>0.95122</cdr:x>
      <cdr:y>0.16988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53593A30-64D3-0395-1EE0-7D59C6D790E0}"/>
            </a:ext>
          </a:extLst>
        </cdr:cNvPr>
        <cdr:cNvSpPr txBox="1"/>
      </cdr:nvSpPr>
      <cdr:spPr>
        <a:xfrm xmlns:a="http://schemas.openxmlformats.org/drawingml/2006/main">
          <a:off x="6191248" y="552450"/>
          <a:ext cx="2352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0.49417</cdr:x>
      <cdr:y>0.87838</cdr:y>
    </cdr:from>
    <cdr:to>
      <cdr:x>1</cdr:x>
      <cdr:y>0.97104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7E8DA6D-355C-CAF9-399B-2B93B3366184}"/>
            </a:ext>
          </a:extLst>
        </cdr:cNvPr>
        <cdr:cNvSpPr txBox="1"/>
      </cdr:nvSpPr>
      <cdr:spPr>
        <a:xfrm xmlns:a="http://schemas.openxmlformats.org/drawingml/2006/main">
          <a:off x="4438648" y="4333875"/>
          <a:ext cx="4543426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/>
            <a:t>Figure 1 Final energy consumption</a:t>
          </a:r>
          <a:r>
            <a:rPr lang="en-IE" sz="1100" baseline="0"/>
            <a:t> in the residential sector by fuel, EU, 2022</a:t>
          </a:r>
          <a:endParaRPr lang="en-I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68262</xdr:colOff>
      <xdr:row>5</xdr:row>
      <xdr:rowOff>130966</xdr:rowOff>
    </xdr:from>
    <xdr:to>
      <xdr:col>13</xdr:col>
      <xdr:colOff>93662</xdr:colOff>
      <xdr:row>39</xdr:row>
      <xdr:rowOff>86962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EB3467-8AC6-A164-6AF0-234804778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0.84441</cdr:x>
      <cdr:y>0.92854</cdr:y>
    </cdr:from>
    <cdr:to>
      <cdr:x>0.99551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CD26CDF-E331-E2DE-AC5B-116FF8E70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134410" y="6411246"/>
          <a:ext cx="1813466" cy="47576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0.95494</cdr:y>
    </cdr:from>
    <cdr:ext cx="3626200" cy="23979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B282E3D-AADD-5731-167D-EA45E911D838}"/>
            </a:ext>
          </a:extLst>
        </cdr:cNvPr>
        <cdr:cNvSpPr txBox="1"/>
      </cdr:nvSpPr>
      <cdr:spPr>
        <a:xfrm xmlns:a="http://schemas.openxmlformats.org/drawingml/2006/main">
          <a:off x="0" y="5081948"/>
          <a:ext cx="3626200" cy="239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0.70325</cdr:x>
      <cdr:y>0.92096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E8A9D8F-EF00-3B92-877F-43D40441BA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90112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11</xdr:row>
      <xdr:rowOff>44449</xdr:rowOff>
    </xdr:from>
    <xdr:to>
      <xdr:col>12</xdr:col>
      <xdr:colOff>615950</xdr:colOff>
      <xdr:row>43</xdr:row>
      <xdr:rowOff>34671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711833-255B-9764-3C87-0205FA9B6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0.95204</cdr:y>
    </cdr:from>
    <cdr:ext cx="3626200" cy="23980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B3110D0-86A8-9B35-0291-CC0D4B421E3C}"/>
            </a:ext>
          </a:extLst>
        </cdr:cNvPr>
        <cdr:cNvSpPr txBox="1"/>
      </cdr:nvSpPr>
      <cdr:spPr>
        <a:xfrm xmlns:a="http://schemas.openxmlformats.org/drawingml/2006/main">
          <a:off x="0" y="4760563"/>
          <a:ext cx="36262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IE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0.70325</cdr:x>
      <cdr:y>0.91588</cdr:y>
    </cdr:from>
    <cdr:ext cx="1530098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4B92BD5A-C3FE-178D-13BA-391FD68B8C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579749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27</xdr:row>
      <xdr:rowOff>6350</xdr:rowOff>
    </xdr:from>
    <xdr:to>
      <xdr:col>18</xdr:col>
      <xdr:colOff>546100</xdr:colOff>
      <xdr:row>74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EDCE86-A3C8-5299-B89E-15F5D5E56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5" name="FootonotesShape">
          <a:extLst xmlns:a="http://schemas.openxmlformats.org/drawingml/2006/main">
            <a:ext uri="{FF2B5EF4-FFF2-40B4-BE49-F238E27FC236}">
              <a16:creationId xmlns:a16="http://schemas.microsoft.com/office/drawing/2014/main" id="{BC52503A-2907-A276-A548-77BBB99F374C}"/>
            </a:ext>
          </a:extLst>
        </cdr:cNvPr>
        <cdr:cNvSpPr txBox="1"/>
      </cdr:nvSpPr>
      <cdr:spPr>
        <a:xfrm xmlns:a="http://schemas.openxmlformats.org/drawingml/2006/main">
          <a:off x="0" y="708064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17" name="LogoShape">
          <a:extLst xmlns:a="http://schemas.openxmlformats.org/drawingml/2006/main">
            <a:ext uri="{FF2B5EF4-FFF2-40B4-BE49-F238E27FC236}">
              <a16:creationId xmlns:a16="http://schemas.microsoft.com/office/drawing/2014/main" id="{8B90109B-5B67-A3F1-255B-0ADDDED0F0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1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d_hhq__custom_11603295/default/table" TargetMode="External"/><Relationship Id="rId1" Type="http://schemas.openxmlformats.org/officeDocument/2006/relationships/hyperlink" Target="https://ec.europa.eu/eurostat/databrowser/product/page/nrg_d_hhq__custom_11603295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D_HHQ__custom_11603925/default/table?lang=en" TargetMode="External"/><Relationship Id="rId2" Type="http://schemas.openxmlformats.org/officeDocument/2006/relationships/hyperlink" Target="https://ec.europa.eu/eurostat/databrowser/view/NRG_D_HHQ__custom_11603925/default/table?lang=en" TargetMode="External"/><Relationship Id="rId1" Type="http://schemas.openxmlformats.org/officeDocument/2006/relationships/hyperlink" Target="https://ec.europa.eu/eurostat/databrowser/view/TEN00125__custom_11603828/default/table?lang=en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view/nrg_d_hhq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>
      <selection activeCell="D17" sqref="D17"/>
    </sheetView>
  </sheetViews>
  <sheetFormatPr defaultRowHeight="12.5" x14ac:dyDescent="0.25"/>
  <cols>
    <col min="1" max="1" width="19.81640625" style="321" customWidth="1"/>
    <col min="2" max="2" width="10.453125" style="321" customWidth="1"/>
    <col min="3" max="3" width="17.26953125" style="321" customWidth="1"/>
    <col min="4" max="4" width="58" style="321" customWidth="1"/>
    <col min="5" max="5" width="17.7265625" style="321" customWidth="1"/>
    <col min="6" max="6" width="6.26953125" style="321" customWidth="1"/>
    <col min="7" max="16384" width="8.7265625" style="321"/>
  </cols>
  <sheetData>
    <row r="6" spans="1:15" ht="13" x14ac:dyDescent="0.25">
      <c r="A6" s="3" t="s">
        <v>0</v>
      </c>
    </row>
    <row r="7" spans="1:15" x14ac:dyDescent="0.25">
      <c r="A7" s="4" t="s">
        <v>1</v>
      </c>
      <c r="B7" s="4" t="s">
        <v>2</v>
      </c>
    </row>
    <row r="8" spans="1:15" ht="42.75" customHeight="1" x14ac:dyDescent="0.25">
      <c r="A8" s="320" t="s">
        <v>3</v>
      </c>
      <c r="B8" s="330" t="s">
        <v>4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</row>
    <row r="10" spans="1:15" x14ac:dyDescent="0.25">
      <c r="A10" s="5" t="s">
        <v>5</v>
      </c>
      <c r="D10" s="5" t="s">
        <v>6</v>
      </c>
    </row>
    <row r="11" spans="1:15" x14ac:dyDescent="0.25">
      <c r="A11" s="5" t="s">
        <v>7</v>
      </c>
      <c r="D11" s="5" t="s">
        <v>8</v>
      </c>
    </row>
    <row r="13" spans="1:15" ht="13" x14ac:dyDescent="0.25">
      <c r="B13" s="3" t="s">
        <v>9</v>
      </c>
    </row>
    <row r="14" spans="1:15" x14ac:dyDescent="0.25">
      <c r="C14" s="5" t="s">
        <v>10</v>
      </c>
    </row>
    <row r="15" spans="1:15" ht="13" x14ac:dyDescent="0.25"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</row>
    <row r="16" spans="1:15" x14ac:dyDescent="0.25">
      <c r="B16" s="6" t="s">
        <v>16</v>
      </c>
      <c r="C16" s="5" t="s">
        <v>17</v>
      </c>
      <c r="D16" s="5" t="s">
        <v>18</v>
      </c>
      <c r="E16" s="5" t="s">
        <v>19</v>
      </c>
      <c r="F16" s="5" t="s">
        <v>20</v>
      </c>
    </row>
    <row r="17" spans="2:6" x14ac:dyDescent="0.25">
      <c r="B17" s="4" t="s">
        <v>21</v>
      </c>
      <c r="C17" s="7" t="s">
        <v>17</v>
      </c>
      <c r="D17" s="7" t="s">
        <v>22</v>
      </c>
      <c r="E17" s="7" t="s">
        <v>19</v>
      </c>
      <c r="F17" s="7" t="s">
        <v>20</v>
      </c>
    </row>
    <row r="18" spans="2:6" x14ac:dyDescent="0.25">
      <c r="B18" s="6" t="s">
        <v>23</v>
      </c>
      <c r="C18" s="5" t="s">
        <v>17</v>
      </c>
      <c r="D18" s="5" t="s">
        <v>24</v>
      </c>
      <c r="E18" s="5" t="s">
        <v>19</v>
      </c>
      <c r="F18" s="5" t="s">
        <v>20</v>
      </c>
    </row>
    <row r="19" spans="2:6" x14ac:dyDescent="0.25">
      <c r="B19" s="4" t="s">
        <v>25</v>
      </c>
      <c r="C19" s="7" t="s">
        <v>17</v>
      </c>
      <c r="D19" s="7" t="s">
        <v>26</v>
      </c>
      <c r="E19" s="7" t="s">
        <v>19</v>
      </c>
      <c r="F19" s="7" t="s">
        <v>20</v>
      </c>
    </row>
    <row r="20" spans="2:6" x14ac:dyDescent="0.25">
      <c r="B20" s="6" t="s">
        <v>27</v>
      </c>
      <c r="C20" s="5" t="s">
        <v>17</v>
      </c>
      <c r="D20" s="5" t="s">
        <v>28</v>
      </c>
      <c r="E20" s="5" t="s">
        <v>19</v>
      </c>
      <c r="F20" s="5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  <hyperlink ref="B20" location="'Sheet 5'!A1" display="Sheet 5" xr:uid="{00000000-0004-0000-0000-000006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workbookViewId="0"/>
  </sheetViews>
  <sheetFormatPr defaultRowHeight="12.5" x14ac:dyDescent="0.25"/>
  <cols>
    <col min="1" max="1" width="8.7265625" style="321"/>
    <col min="2" max="5" width="79.7265625" style="321" customWidth="1"/>
    <col min="6" max="16384" width="8.7265625" style="321"/>
  </cols>
  <sheetData>
    <row r="1" spans="1:3" ht="13" x14ac:dyDescent="0.25">
      <c r="A1" s="3" t="s">
        <v>29</v>
      </c>
    </row>
    <row r="2" spans="1:3" ht="13" x14ac:dyDescent="0.25">
      <c r="B2" s="8" t="s">
        <v>30</v>
      </c>
      <c r="C2" s="8" t="s">
        <v>31</v>
      </c>
    </row>
    <row r="3" spans="1:3" ht="13" x14ac:dyDescent="0.25">
      <c r="B3" s="8" t="s">
        <v>32</v>
      </c>
      <c r="C3" s="8" t="s">
        <v>32</v>
      </c>
    </row>
    <row r="4" spans="1:3" x14ac:dyDescent="0.25">
      <c r="B4" s="5" t="s">
        <v>12</v>
      </c>
      <c r="C4" s="5" t="s">
        <v>17</v>
      </c>
    </row>
    <row r="5" spans="1:3" x14ac:dyDescent="0.25">
      <c r="B5" s="7" t="s">
        <v>13</v>
      </c>
      <c r="C5" s="7" t="s">
        <v>18</v>
      </c>
    </row>
    <row r="6" spans="1:3" x14ac:dyDescent="0.25">
      <c r="B6" s="5" t="s">
        <v>13</v>
      </c>
      <c r="C6" s="5" t="s">
        <v>22</v>
      </c>
    </row>
    <row r="7" spans="1:3" x14ac:dyDescent="0.25">
      <c r="B7" s="7" t="s">
        <v>13</v>
      </c>
      <c r="C7" s="7" t="s">
        <v>24</v>
      </c>
    </row>
    <row r="8" spans="1:3" x14ac:dyDescent="0.25">
      <c r="B8" s="5" t="s">
        <v>13</v>
      </c>
      <c r="C8" s="5" t="s">
        <v>26</v>
      </c>
    </row>
    <row r="9" spans="1:3" x14ac:dyDescent="0.25">
      <c r="B9" s="7" t="s">
        <v>13</v>
      </c>
      <c r="C9" s="7" t="s">
        <v>28</v>
      </c>
    </row>
    <row r="10" spans="1:3" x14ac:dyDescent="0.25">
      <c r="B10" s="5" t="s">
        <v>33</v>
      </c>
      <c r="C10" s="5" t="s">
        <v>34</v>
      </c>
    </row>
    <row r="11" spans="1:3" x14ac:dyDescent="0.25">
      <c r="B11" s="7" t="s">
        <v>33</v>
      </c>
      <c r="C11" s="7" t="s">
        <v>35</v>
      </c>
    </row>
    <row r="12" spans="1:3" x14ac:dyDescent="0.25">
      <c r="B12" s="5" t="s">
        <v>33</v>
      </c>
      <c r="C12" s="5" t="s">
        <v>36</v>
      </c>
    </row>
    <row r="13" spans="1:3" x14ac:dyDescent="0.25">
      <c r="B13" s="7" t="s">
        <v>33</v>
      </c>
      <c r="C13" s="7" t="s">
        <v>37</v>
      </c>
    </row>
    <row r="14" spans="1:3" x14ac:dyDescent="0.25">
      <c r="B14" s="5" t="s">
        <v>33</v>
      </c>
      <c r="C14" s="5" t="s">
        <v>38</v>
      </c>
    </row>
    <row r="15" spans="1:3" x14ac:dyDescent="0.25">
      <c r="B15" s="7" t="s">
        <v>33</v>
      </c>
      <c r="C15" s="7" t="s">
        <v>39</v>
      </c>
    </row>
    <row r="16" spans="1:3" x14ac:dyDescent="0.25">
      <c r="B16" s="5" t="s">
        <v>33</v>
      </c>
      <c r="C16" s="5" t="s">
        <v>40</v>
      </c>
    </row>
    <row r="17" spans="2:3" x14ac:dyDescent="0.25">
      <c r="B17" s="7" t="s">
        <v>14</v>
      </c>
      <c r="C17" s="7" t="s">
        <v>19</v>
      </c>
    </row>
    <row r="18" spans="2:3" x14ac:dyDescent="0.25">
      <c r="B18" s="5" t="s">
        <v>41</v>
      </c>
      <c r="C18" s="5" t="s">
        <v>42</v>
      </c>
    </row>
    <row r="19" spans="2:3" x14ac:dyDescent="0.25">
      <c r="B19" s="7" t="s">
        <v>15</v>
      </c>
      <c r="C19" s="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9FE7-6CA9-4F7A-A45F-7F2FC5F88082}">
  <dimension ref="A1:XFB46"/>
  <sheetViews>
    <sheetView topLeftCell="B20" zoomScale="80" zoomScaleNormal="80" workbookViewId="0">
      <selection activeCell="C45" sqref="C45"/>
    </sheetView>
  </sheetViews>
  <sheetFormatPr defaultRowHeight="12.5" x14ac:dyDescent="0.25"/>
  <cols>
    <col min="1" max="1" width="5.7265625" style="321" customWidth="1"/>
    <col min="2" max="2" width="27" style="16" bestFit="1" customWidth="1"/>
    <col min="3" max="3" width="48.453125" style="16" bestFit="1" customWidth="1"/>
    <col min="4" max="4" width="9.7265625" style="16" customWidth="1"/>
    <col min="5" max="5" width="21.81640625" style="16" customWidth="1"/>
    <col min="6" max="7" width="12.54296875" style="16" bestFit="1" customWidth="1"/>
    <col min="8" max="8" width="11.26953125" style="16" customWidth="1"/>
    <col min="9" max="9" width="20.54296875" style="16" bestFit="1" customWidth="1"/>
    <col min="10" max="10" width="13.7265625" style="16" bestFit="1" customWidth="1"/>
    <col min="11" max="11" width="15.54296875" style="16" customWidth="1"/>
    <col min="12" max="12" width="9.1796875" style="16"/>
    <col min="13" max="13" width="46.26953125" style="16" customWidth="1"/>
    <col min="14" max="14" width="9.1796875" style="16"/>
    <col min="15" max="15" width="14.54296875" style="16" customWidth="1"/>
    <col min="16" max="16" width="9.1796875" style="16"/>
    <col min="17" max="17" width="16" style="16" customWidth="1"/>
    <col min="18" max="18" width="11.26953125" style="16" customWidth="1"/>
    <col min="19" max="19" width="19" style="16" customWidth="1"/>
    <col min="20" max="20" width="13" style="16" customWidth="1"/>
    <col min="21" max="21" width="14.453125" style="16" customWidth="1"/>
    <col min="22" max="16384" width="8.7265625" style="321"/>
  </cols>
  <sheetData>
    <row r="1" spans="2:21" s="95" customFormat="1" ht="13.5" thickBot="1" x14ac:dyDescent="0.35">
      <c r="B1" s="9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ht="13.5" thickBot="1" x14ac:dyDescent="0.35">
      <c r="B2" s="12" t="s">
        <v>52</v>
      </c>
      <c r="C2" s="13" t="s">
        <v>71</v>
      </c>
      <c r="D2" s="13"/>
      <c r="E2" s="14"/>
      <c r="F2" s="15" t="s">
        <v>53</v>
      </c>
    </row>
    <row r="3" spans="2:21" ht="13" x14ac:dyDescent="0.3">
      <c r="B3" s="17"/>
      <c r="C3" s="18"/>
      <c r="D3" s="19"/>
      <c r="E3" s="20"/>
      <c r="F3" s="21"/>
      <c r="J3" s="22"/>
    </row>
    <row r="4" spans="2:21" ht="13" x14ac:dyDescent="0.3">
      <c r="B4" s="23"/>
      <c r="C4" s="24" t="s">
        <v>36</v>
      </c>
      <c r="D4" s="25"/>
      <c r="E4" s="96">
        <v>3134787.4029999999</v>
      </c>
      <c r="F4" s="26">
        <f>E4/E11</f>
        <v>0.30902746904939377</v>
      </c>
      <c r="J4" s="22"/>
    </row>
    <row r="5" spans="2:21" ht="13" x14ac:dyDescent="0.3">
      <c r="B5" s="23"/>
      <c r="C5" s="24" t="s">
        <v>39</v>
      </c>
      <c r="D5" s="25"/>
      <c r="E5" s="96">
        <v>2548622.4010000001</v>
      </c>
      <c r="F5" s="26">
        <f>E5/E11</f>
        <v>0.25124329943073309</v>
      </c>
      <c r="J5" s="22"/>
    </row>
    <row r="6" spans="2:21" ht="13" x14ac:dyDescent="0.3">
      <c r="B6" s="23"/>
      <c r="C6" s="24" t="s">
        <v>38</v>
      </c>
      <c r="D6" s="25"/>
      <c r="E6" s="96">
        <v>2289482.8640000001</v>
      </c>
      <c r="F6" s="26">
        <f>E6/E11</f>
        <v>0.22569731338615992</v>
      </c>
      <c r="J6" s="22"/>
    </row>
    <row r="7" spans="2:21" ht="13" x14ac:dyDescent="0.3">
      <c r="B7" s="23"/>
      <c r="C7" s="24" t="s">
        <v>54</v>
      </c>
      <c r="D7" s="25"/>
      <c r="E7" s="96">
        <v>1104512.4909999999</v>
      </c>
      <c r="F7" s="26">
        <f>E7/E11</f>
        <v>0.10888288606127568</v>
      </c>
      <c r="J7" s="22"/>
    </row>
    <row r="8" spans="2:21" ht="13" x14ac:dyDescent="0.3">
      <c r="B8" s="23"/>
      <c r="C8" s="27" t="s">
        <v>40</v>
      </c>
      <c r="D8" s="25"/>
      <c r="E8" s="96">
        <v>827890.96499999997</v>
      </c>
      <c r="F8" s="28">
        <f>E8/E11</f>
        <v>8.1613524833604234E-2</v>
      </c>
      <c r="J8" s="22"/>
    </row>
    <row r="9" spans="2:21" ht="13.5" thickBot="1" x14ac:dyDescent="0.35">
      <c r="B9" s="29"/>
      <c r="C9" s="24" t="s">
        <v>55</v>
      </c>
      <c r="D9" s="30"/>
      <c r="E9" s="96">
        <v>238745.15700000001</v>
      </c>
      <c r="F9" s="26">
        <f>E9/E11</f>
        <v>2.353550723883337E-2</v>
      </c>
      <c r="J9" s="22"/>
    </row>
    <row r="10" spans="2:21" ht="13.5" thickBot="1" x14ac:dyDescent="0.35">
      <c r="B10" s="31"/>
      <c r="C10" s="32"/>
      <c r="D10" s="33"/>
      <c r="E10" s="34"/>
      <c r="F10" s="35"/>
      <c r="J10" s="22"/>
    </row>
    <row r="11" spans="2:21" ht="13" thickBot="1" x14ac:dyDescent="0.3">
      <c r="B11" s="36"/>
      <c r="C11" s="36" t="s">
        <v>34</v>
      </c>
      <c r="D11" s="37"/>
      <c r="E11" s="97">
        <f>SUM(E4:E9)</f>
        <v>10144041.280999999</v>
      </c>
      <c r="F11" s="38"/>
      <c r="J11" s="39"/>
    </row>
    <row r="12" spans="2:21" s="95" customFormat="1" ht="13.5" thickBot="1" x14ac:dyDescent="0.35">
      <c r="B12" s="9"/>
      <c r="C12" s="10"/>
      <c r="D12" s="10"/>
      <c r="E12" s="98"/>
      <c r="F12" s="40"/>
      <c r="G12" s="16"/>
      <c r="H12" s="1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ht="13.5" thickBot="1" x14ac:dyDescent="0.35">
      <c r="B13" s="12" t="s">
        <v>56</v>
      </c>
      <c r="C13" s="13" t="s">
        <v>71</v>
      </c>
      <c r="D13" s="13"/>
      <c r="E13" s="99"/>
      <c r="F13" s="15" t="s">
        <v>53</v>
      </c>
      <c r="I13" s="10"/>
    </row>
    <row r="14" spans="2:21" s="100" customFormat="1" ht="13" x14ac:dyDescent="0.3">
      <c r="B14" s="41"/>
      <c r="C14" s="41"/>
      <c r="D14" s="42"/>
      <c r="E14" s="101"/>
      <c r="F14" s="43"/>
      <c r="G14" s="16"/>
      <c r="H14" s="16"/>
      <c r="I14" s="10"/>
      <c r="J14" s="22"/>
      <c r="K14" s="22"/>
      <c r="L14" s="22"/>
      <c r="M14" s="22"/>
      <c r="N14" s="22"/>
      <c r="O14" s="22"/>
      <c r="P14" s="22"/>
      <c r="Q14" s="22"/>
      <c r="R14" s="22"/>
      <c r="S14" s="44"/>
      <c r="T14" s="44"/>
      <c r="U14" s="44"/>
    </row>
    <row r="15" spans="2:21" ht="13" x14ac:dyDescent="0.3">
      <c r="B15" s="23"/>
      <c r="C15" s="23" t="s">
        <v>57</v>
      </c>
      <c r="D15" s="24"/>
      <c r="E15" s="96">
        <f>SUM(E25:E30)</f>
        <v>6438773.0659999996</v>
      </c>
      <c r="F15" s="26">
        <f>E15/E22</f>
        <v>0.6347345094168686</v>
      </c>
      <c r="I15" s="10"/>
    </row>
    <row r="16" spans="2:21" ht="13" x14ac:dyDescent="0.3">
      <c r="B16" s="23"/>
      <c r="C16" s="23" t="s">
        <v>58</v>
      </c>
      <c r="D16" s="24"/>
      <c r="E16" s="96">
        <f>SUM(F25:F30)</f>
        <v>64511.360000000001</v>
      </c>
      <c r="F16" s="26">
        <f>E16/E22</f>
        <v>6.3595324795090403E-3</v>
      </c>
      <c r="I16" s="45"/>
      <c r="K16" s="45"/>
    </row>
    <row r="17" spans="1:1022 1025:2046 2049:3070 3073:4094 4097:5118 5121:6142 6145:7166 7169:8190 8193:9214 9217:10238 10241:11262 11265:12286 12289:13310 13313:14334 14337:15358 15361:16382" ht="13" x14ac:dyDescent="0.3">
      <c r="B17" s="23"/>
      <c r="C17" s="23" t="s">
        <v>59</v>
      </c>
      <c r="D17" s="24"/>
      <c r="E17" s="102">
        <f>SUM(G25:G30)</f>
        <v>1506390.325</v>
      </c>
      <c r="F17" s="26">
        <f>E17/E22</f>
        <v>0.14850001920058234</v>
      </c>
      <c r="I17" s="46"/>
      <c r="K17" s="46"/>
    </row>
    <row r="18" spans="1:1022 1025:2046 2049:3070 3073:4094 4097:5118 5121:6142 6145:7166 7169:8190 8193:9214 9217:10238 10241:11262 11265:12286 12289:13310 13313:14334 14337:15358 15361:16382" ht="13" x14ac:dyDescent="0.3">
      <c r="B18" s="23"/>
      <c r="C18" s="23" t="s">
        <v>60</v>
      </c>
      <c r="D18" s="24"/>
      <c r="E18" s="102">
        <f>SUM(H25:H30)</f>
        <v>635371.16</v>
      </c>
      <c r="F18" s="26">
        <f>E18/E22</f>
        <v>6.2634914665623778E-2</v>
      </c>
    </row>
    <row r="19" spans="1:1022 1025:2046 2049:3070 3073:4094 4097:5118 5121:6142 6145:7166 7169:8190 8193:9214 9217:10238 10241:11262 11265:12286 12289:13310 13313:14334 14337:15358 15361:16382" ht="13" x14ac:dyDescent="0.3">
      <c r="B19" s="23"/>
      <c r="C19" s="23" t="s">
        <v>61</v>
      </c>
      <c r="D19" s="24"/>
      <c r="E19" s="102">
        <f>SUM(I25:I30)</f>
        <v>1411079.97</v>
      </c>
      <c r="F19" s="26">
        <f>E19/E22</f>
        <v>0.13910432054756933</v>
      </c>
    </row>
    <row r="20" spans="1:1022 1025:2046 2049:3070 3073:4094 4097:5118 5121:6142 6145:7166 7169:8190 8193:9214 9217:10238 10241:11262 11265:12286 12289:13310 13313:14334 14337:15358 15361:16382" ht="13" x14ac:dyDescent="0.3">
      <c r="B20" s="23"/>
      <c r="C20" s="47" t="s">
        <v>62</v>
      </c>
      <c r="D20" s="48"/>
      <c r="E20" s="102">
        <f>SUM(J25:J30)</f>
        <v>87915.4</v>
      </c>
      <c r="F20" s="28">
        <f>E20/E22</f>
        <v>8.6667036898467036E-3</v>
      </c>
    </row>
    <row r="21" spans="1:1022 1025:2046 2049:3070 3073:4094 4097:5118 5121:6142 6145:7166 7169:8190 8193:9214 9217:10238 10241:11262 11265:12286 12289:13310 13313:14334 14337:15358 15361:16382" ht="13.5" thickBot="1" x14ac:dyDescent="0.35">
      <c r="B21" s="29"/>
      <c r="C21" s="49"/>
      <c r="D21" s="32"/>
      <c r="E21" s="103"/>
      <c r="F21" s="50"/>
    </row>
    <row r="22" spans="1:1022 1025:2046 2049:3070 3073:4094 4097:5118 5121:6142 6145:7166 7169:8190 8193:9214 9217:10238 10241:11262 11265:12286 12289:13310 13313:14334 14337:15358 15361:16382" ht="13" thickBot="1" x14ac:dyDescent="0.3">
      <c r="B22" s="51"/>
      <c r="C22" s="52" t="s">
        <v>63</v>
      </c>
      <c r="D22" s="52"/>
      <c r="E22" s="97">
        <f>SUM(E15:E20)</f>
        <v>10144041.281000001</v>
      </c>
      <c r="F22" s="53"/>
    </row>
    <row r="23" spans="1:1022 1025:2046 2049:3070 3073:4094 4097:5118 5121:6142 6145:7166 7169:8190 8193:9214 9217:10238 10241:11262 11265:12286 12289:13310 13313:14334 14337:15358 15361:16382" s="10" customFormat="1" ht="13.5" thickBot="1" x14ac:dyDescent="0.35">
      <c r="A23" s="95"/>
      <c r="B23" s="9"/>
      <c r="L23" s="16"/>
      <c r="M23" s="16"/>
      <c r="N23" s="16"/>
      <c r="O23" s="16"/>
      <c r="P23" s="16"/>
      <c r="Q23" s="95"/>
      <c r="R23" s="9"/>
      <c r="U23" s="98"/>
      <c r="V23" s="40"/>
      <c r="Y23" s="95"/>
      <c r="Z23" s="9"/>
      <c r="AC23" s="98"/>
      <c r="AD23" s="40"/>
      <c r="AG23" s="95"/>
      <c r="AH23" s="9"/>
      <c r="AK23" s="98"/>
      <c r="AL23" s="40"/>
      <c r="AO23" s="95"/>
      <c r="AP23" s="9"/>
      <c r="AS23" s="98"/>
      <c r="AT23" s="40"/>
      <c r="AW23" s="95"/>
      <c r="AX23" s="9"/>
      <c r="BA23" s="98"/>
      <c r="BB23" s="40"/>
      <c r="BE23" s="95"/>
      <c r="BF23" s="9"/>
      <c r="BI23" s="98"/>
      <c r="BJ23" s="40"/>
      <c r="BM23" s="95"/>
      <c r="BN23" s="9"/>
      <c r="BQ23" s="98"/>
      <c r="BR23" s="40"/>
      <c r="BU23" s="95"/>
      <c r="BV23" s="9"/>
      <c r="BY23" s="98"/>
      <c r="BZ23" s="40"/>
      <c r="CC23" s="95"/>
      <c r="CD23" s="9"/>
      <c r="CG23" s="98"/>
      <c r="CH23" s="40"/>
      <c r="CK23" s="95"/>
      <c r="CL23" s="9"/>
      <c r="CO23" s="98"/>
      <c r="CP23" s="40"/>
      <c r="CS23" s="95"/>
      <c r="CT23" s="9"/>
      <c r="CW23" s="98"/>
      <c r="CX23" s="40"/>
      <c r="DA23" s="95"/>
      <c r="DB23" s="9"/>
      <c r="DE23" s="98"/>
      <c r="DF23" s="40"/>
      <c r="DI23" s="95"/>
      <c r="DJ23" s="9"/>
      <c r="DM23" s="98"/>
      <c r="DN23" s="40"/>
      <c r="DQ23" s="95"/>
      <c r="DR23" s="9"/>
      <c r="DU23" s="98"/>
      <c r="DV23" s="40"/>
      <c r="DY23" s="95"/>
      <c r="DZ23" s="9"/>
      <c r="EC23" s="98"/>
      <c r="ED23" s="40"/>
      <c r="EG23" s="95"/>
      <c r="EH23" s="9"/>
      <c r="EK23" s="98"/>
      <c r="EL23" s="40"/>
      <c r="EO23" s="95"/>
      <c r="EP23" s="9"/>
      <c r="ES23" s="98"/>
      <c r="ET23" s="40"/>
      <c r="EW23" s="95"/>
      <c r="EX23" s="9"/>
      <c r="FA23" s="98"/>
      <c r="FB23" s="40"/>
      <c r="FE23" s="95"/>
      <c r="FF23" s="9"/>
      <c r="FI23" s="98"/>
      <c r="FJ23" s="40"/>
      <c r="FM23" s="95"/>
      <c r="FN23" s="9"/>
      <c r="FQ23" s="98"/>
      <c r="FR23" s="40"/>
      <c r="FU23" s="95"/>
      <c r="FV23" s="9"/>
      <c r="FY23" s="98"/>
      <c r="FZ23" s="40"/>
      <c r="GC23" s="95"/>
      <c r="GD23" s="9"/>
      <c r="GG23" s="98"/>
      <c r="GH23" s="40"/>
      <c r="GK23" s="95"/>
      <c r="GL23" s="9"/>
      <c r="GO23" s="98"/>
      <c r="GP23" s="40"/>
      <c r="GS23" s="95"/>
      <c r="GT23" s="9"/>
      <c r="GW23" s="98"/>
      <c r="GX23" s="40"/>
      <c r="HA23" s="95"/>
      <c r="HB23" s="9"/>
      <c r="HE23" s="98"/>
      <c r="HF23" s="40"/>
      <c r="HI23" s="95"/>
      <c r="HJ23" s="9"/>
      <c r="HM23" s="98"/>
      <c r="HN23" s="40"/>
      <c r="HQ23" s="95"/>
      <c r="HR23" s="9"/>
      <c r="HU23" s="98"/>
      <c r="HV23" s="40"/>
      <c r="HY23" s="95"/>
      <c r="HZ23" s="9"/>
      <c r="IC23" s="98"/>
      <c r="ID23" s="40"/>
      <c r="IG23" s="95"/>
      <c r="IH23" s="9"/>
      <c r="IK23" s="98"/>
      <c r="IL23" s="40"/>
      <c r="IO23" s="95"/>
      <c r="IP23" s="9"/>
      <c r="IS23" s="98"/>
      <c r="IT23" s="40"/>
      <c r="IW23" s="95"/>
      <c r="IX23" s="9"/>
      <c r="JA23" s="98"/>
      <c r="JB23" s="40"/>
      <c r="JE23" s="95"/>
      <c r="JF23" s="9"/>
      <c r="JI23" s="98"/>
      <c r="JJ23" s="40"/>
      <c r="JM23" s="95"/>
      <c r="JN23" s="9"/>
      <c r="JQ23" s="98"/>
      <c r="JR23" s="40"/>
      <c r="JU23" s="95"/>
      <c r="JV23" s="9"/>
      <c r="JY23" s="98"/>
      <c r="JZ23" s="40"/>
      <c r="KC23" s="95"/>
      <c r="KD23" s="9"/>
      <c r="KG23" s="98"/>
      <c r="KH23" s="40"/>
      <c r="KK23" s="95"/>
      <c r="KL23" s="9"/>
      <c r="KO23" s="98"/>
      <c r="KP23" s="40"/>
      <c r="KS23" s="95"/>
      <c r="KT23" s="9"/>
      <c r="KW23" s="98"/>
      <c r="KX23" s="40"/>
      <c r="LA23" s="95"/>
      <c r="LB23" s="9"/>
      <c r="LE23" s="98"/>
      <c r="LF23" s="40"/>
      <c r="LI23" s="95"/>
      <c r="LJ23" s="9"/>
      <c r="LM23" s="98"/>
      <c r="LN23" s="40"/>
      <c r="LQ23" s="95"/>
      <c r="LR23" s="9"/>
      <c r="LU23" s="98"/>
      <c r="LV23" s="40"/>
      <c r="LY23" s="95"/>
      <c r="LZ23" s="9"/>
      <c r="MC23" s="98"/>
      <c r="MD23" s="40"/>
      <c r="MG23" s="95"/>
      <c r="MH23" s="9"/>
      <c r="MK23" s="98"/>
      <c r="ML23" s="40"/>
      <c r="MO23" s="95"/>
      <c r="MP23" s="9"/>
      <c r="MS23" s="98"/>
      <c r="MT23" s="40"/>
      <c r="MW23" s="95"/>
      <c r="MX23" s="9"/>
      <c r="NA23" s="98"/>
      <c r="NB23" s="40"/>
      <c r="NE23" s="95"/>
      <c r="NF23" s="9"/>
      <c r="NI23" s="98"/>
      <c r="NJ23" s="40"/>
      <c r="NM23" s="95"/>
      <c r="NN23" s="9"/>
      <c r="NQ23" s="98"/>
      <c r="NR23" s="40"/>
      <c r="NU23" s="95"/>
      <c r="NV23" s="9"/>
      <c r="NY23" s="98"/>
      <c r="NZ23" s="40"/>
      <c r="OC23" s="95"/>
      <c r="OD23" s="9"/>
      <c r="OG23" s="98"/>
      <c r="OH23" s="40"/>
      <c r="OK23" s="95"/>
      <c r="OL23" s="9"/>
      <c r="OO23" s="98"/>
      <c r="OP23" s="40"/>
      <c r="OS23" s="95"/>
      <c r="OT23" s="9"/>
      <c r="OW23" s="98"/>
      <c r="OX23" s="40"/>
      <c r="PA23" s="95"/>
      <c r="PB23" s="9"/>
      <c r="PE23" s="98"/>
      <c r="PF23" s="40"/>
      <c r="PI23" s="95"/>
      <c r="PJ23" s="9"/>
      <c r="PM23" s="98"/>
      <c r="PN23" s="40"/>
      <c r="PQ23" s="95"/>
      <c r="PR23" s="9"/>
      <c r="PU23" s="98"/>
      <c r="PV23" s="40"/>
      <c r="PY23" s="95"/>
      <c r="PZ23" s="9"/>
      <c r="QC23" s="98"/>
      <c r="QD23" s="40"/>
      <c r="QG23" s="95"/>
      <c r="QH23" s="9"/>
      <c r="QK23" s="98"/>
      <c r="QL23" s="40"/>
      <c r="QO23" s="95"/>
      <c r="QP23" s="9"/>
      <c r="QS23" s="98"/>
      <c r="QT23" s="40"/>
      <c r="QW23" s="95"/>
      <c r="QX23" s="9"/>
      <c r="RA23" s="98"/>
      <c r="RB23" s="40"/>
      <c r="RE23" s="95"/>
      <c r="RF23" s="9"/>
      <c r="RI23" s="98"/>
      <c r="RJ23" s="40"/>
      <c r="RM23" s="95"/>
      <c r="RN23" s="9"/>
      <c r="RQ23" s="98"/>
      <c r="RR23" s="40"/>
      <c r="RU23" s="95"/>
      <c r="RV23" s="9"/>
      <c r="RY23" s="98"/>
      <c r="RZ23" s="40"/>
      <c r="SC23" s="95"/>
      <c r="SD23" s="9"/>
      <c r="SG23" s="98"/>
      <c r="SH23" s="40"/>
      <c r="SK23" s="95"/>
      <c r="SL23" s="9"/>
      <c r="SO23" s="98"/>
      <c r="SP23" s="40"/>
      <c r="SS23" s="95"/>
      <c r="ST23" s="9"/>
      <c r="SW23" s="98"/>
      <c r="SX23" s="40"/>
      <c r="TA23" s="95"/>
      <c r="TB23" s="9"/>
      <c r="TE23" s="98"/>
      <c r="TF23" s="40"/>
      <c r="TI23" s="95"/>
      <c r="TJ23" s="9"/>
      <c r="TM23" s="98"/>
      <c r="TN23" s="40"/>
      <c r="TQ23" s="95"/>
      <c r="TR23" s="9"/>
      <c r="TU23" s="98"/>
      <c r="TV23" s="40"/>
      <c r="TY23" s="95"/>
      <c r="TZ23" s="9"/>
      <c r="UC23" s="98"/>
      <c r="UD23" s="40"/>
      <c r="UG23" s="95"/>
      <c r="UH23" s="9"/>
      <c r="UK23" s="98"/>
      <c r="UL23" s="40"/>
      <c r="UO23" s="95"/>
      <c r="UP23" s="9"/>
      <c r="US23" s="98"/>
      <c r="UT23" s="40"/>
      <c r="UW23" s="95"/>
      <c r="UX23" s="9"/>
      <c r="VA23" s="98"/>
      <c r="VB23" s="40"/>
      <c r="VE23" s="95"/>
      <c r="VF23" s="9"/>
      <c r="VI23" s="98"/>
      <c r="VJ23" s="40"/>
      <c r="VM23" s="95"/>
      <c r="VN23" s="9"/>
      <c r="VQ23" s="98"/>
      <c r="VR23" s="40"/>
      <c r="VU23" s="95"/>
      <c r="VV23" s="9"/>
      <c r="VY23" s="98"/>
      <c r="VZ23" s="40"/>
      <c r="WC23" s="95"/>
      <c r="WD23" s="9"/>
      <c r="WG23" s="98"/>
      <c r="WH23" s="40"/>
      <c r="WK23" s="95"/>
      <c r="WL23" s="9"/>
      <c r="WO23" s="98"/>
      <c r="WP23" s="40"/>
      <c r="WS23" s="95"/>
      <c r="WT23" s="9"/>
      <c r="WW23" s="98"/>
      <c r="WX23" s="40"/>
      <c r="XA23" s="95"/>
      <c r="XB23" s="9"/>
      <c r="XE23" s="98"/>
      <c r="XF23" s="40"/>
      <c r="XI23" s="95"/>
      <c r="XJ23" s="9"/>
      <c r="XM23" s="98"/>
      <c r="XN23" s="40"/>
      <c r="XQ23" s="95"/>
      <c r="XR23" s="9"/>
      <c r="XU23" s="98"/>
      <c r="XV23" s="40"/>
      <c r="XY23" s="95"/>
      <c r="XZ23" s="9"/>
      <c r="YC23" s="98"/>
      <c r="YD23" s="40"/>
      <c r="YG23" s="95"/>
      <c r="YH23" s="9"/>
      <c r="YK23" s="98"/>
      <c r="YL23" s="40"/>
      <c r="YO23" s="95"/>
      <c r="YP23" s="9"/>
      <c r="YS23" s="98"/>
      <c r="YT23" s="40"/>
      <c r="YW23" s="95"/>
      <c r="YX23" s="9"/>
      <c r="ZA23" s="98"/>
      <c r="ZB23" s="40"/>
      <c r="ZE23" s="95"/>
      <c r="ZF23" s="9"/>
      <c r="ZI23" s="98"/>
      <c r="ZJ23" s="40"/>
      <c r="ZM23" s="95"/>
      <c r="ZN23" s="9"/>
      <c r="ZQ23" s="98"/>
      <c r="ZR23" s="40"/>
      <c r="ZU23" s="95"/>
      <c r="ZV23" s="9"/>
      <c r="ZY23" s="98"/>
      <c r="ZZ23" s="40"/>
      <c r="AAC23" s="95"/>
      <c r="AAD23" s="9"/>
      <c r="AAG23" s="98"/>
      <c r="AAH23" s="40"/>
      <c r="AAK23" s="95"/>
      <c r="AAL23" s="9"/>
      <c r="AAO23" s="98"/>
      <c r="AAP23" s="40"/>
      <c r="AAS23" s="95"/>
      <c r="AAT23" s="9"/>
      <c r="AAW23" s="98"/>
      <c r="AAX23" s="40"/>
      <c r="ABA23" s="95"/>
      <c r="ABB23" s="9"/>
      <c r="ABE23" s="98"/>
      <c r="ABF23" s="40"/>
      <c r="ABI23" s="95"/>
      <c r="ABJ23" s="9"/>
      <c r="ABM23" s="98"/>
      <c r="ABN23" s="40"/>
      <c r="ABQ23" s="95"/>
      <c r="ABR23" s="9"/>
      <c r="ABU23" s="98"/>
      <c r="ABV23" s="40"/>
      <c r="ABY23" s="95"/>
      <c r="ABZ23" s="9"/>
      <c r="ACC23" s="98"/>
      <c r="ACD23" s="40"/>
      <c r="ACG23" s="95"/>
      <c r="ACH23" s="9"/>
      <c r="ACK23" s="98"/>
      <c r="ACL23" s="40"/>
      <c r="ACO23" s="95"/>
      <c r="ACP23" s="9"/>
      <c r="ACS23" s="98"/>
      <c r="ACT23" s="40"/>
      <c r="ACW23" s="95"/>
      <c r="ACX23" s="9"/>
      <c r="ADA23" s="98"/>
      <c r="ADB23" s="40"/>
      <c r="ADE23" s="95"/>
      <c r="ADF23" s="9"/>
      <c r="ADI23" s="98"/>
      <c r="ADJ23" s="40"/>
      <c r="ADM23" s="95"/>
      <c r="ADN23" s="9"/>
      <c r="ADQ23" s="98"/>
      <c r="ADR23" s="40"/>
      <c r="ADU23" s="95"/>
      <c r="ADV23" s="9"/>
      <c r="ADY23" s="98"/>
      <c r="ADZ23" s="40"/>
      <c r="AEC23" s="95"/>
      <c r="AED23" s="9"/>
      <c r="AEG23" s="98"/>
      <c r="AEH23" s="40"/>
      <c r="AEK23" s="95"/>
      <c r="AEL23" s="9"/>
      <c r="AEO23" s="98"/>
      <c r="AEP23" s="40"/>
      <c r="AES23" s="95"/>
      <c r="AET23" s="9"/>
      <c r="AEW23" s="98"/>
      <c r="AEX23" s="40"/>
      <c r="AFA23" s="95"/>
      <c r="AFB23" s="9"/>
      <c r="AFE23" s="98"/>
      <c r="AFF23" s="40"/>
      <c r="AFI23" s="95"/>
      <c r="AFJ23" s="9"/>
      <c r="AFM23" s="98"/>
      <c r="AFN23" s="40"/>
      <c r="AFQ23" s="95"/>
      <c r="AFR23" s="9"/>
      <c r="AFU23" s="98"/>
      <c r="AFV23" s="40"/>
      <c r="AFY23" s="95"/>
      <c r="AFZ23" s="9"/>
      <c r="AGC23" s="98"/>
      <c r="AGD23" s="40"/>
      <c r="AGG23" s="95"/>
      <c r="AGH23" s="9"/>
      <c r="AGK23" s="98"/>
      <c r="AGL23" s="40"/>
      <c r="AGO23" s="95"/>
      <c r="AGP23" s="9"/>
      <c r="AGS23" s="98"/>
      <c r="AGT23" s="40"/>
      <c r="AGW23" s="95"/>
      <c r="AGX23" s="9"/>
      <c r="AHA23" s="98"/>
      <c r="AHB23" s="40"/>
      <c r="AHE23" s="95"/>
      <c r="AHF23" s="9"/>
      <c r="AHI23" s="98"/>
      <c r="AHJ23" s="40"/>
      <c r="AHM23" s="95"/>
      <c r="AHN23" s="9"/>
      <c r="AHQ23" s="98"/>
      <c r="AHR23" s="40"/>
      <c r="AHU23" s="95"/>
      <c r="AHV23" s="9"/>
      <c r="AHY23" s="98"/>
      <c r="AHZ23" s="40"/>
      <c r="AIC23" s="95"/>
      <c r="AID23" s="9"/>
      <c r="AIG23" s="98"/>
      <c r="AIH23" s="40"/>
      <c r="AIK23" s="95"/>
      <c r="AIL23" s="9"/>
      <c r="AIO23" s="98"/>
      <c r="AIP23" s="40"/>
      <c r="AIS23" s="95"/>
      <c r="AIT23" s="9"/>
      <c r="AIW23" s="98"/>
      <c r="AIX23" s="40"/>
      <c r="AJA23" s="95"/>
      <c r="AJB23" s="9"/>
      <c r="AJE23" s="98"/>
      <c r="AJF23" s="40"/>
      <c r="AJI23" s="95"/>
      <c r="AJJ23" s="9"/>
      <c r="AJM23" s="98"/>
      <c r="AJN23" s="40"/>
      <c r="AJQ23" s="95"/>
      <c r="AJR23" s="9"/>
      <c r="AJU23" s="98"/>
      <c r="AJV23" s="40"/>
      <c r="AJY23" s="95"/>
      <c r="AJZ23" s="9"/>
      <c r="AKC23" s="98"/>
      <c r="AKD23" s="40"/>
      <c r="AKG23" s="95"/>
      <c r="AKH23" s="9"/>
      <c r="AKK23" s="98"/>
      <c r="AKL23" s="40"/>
      <c r="AKO23" s="95"/>
      <c r="AKP23" s="9"/>
      <c r="AKS23" s="98"/>
      <c r="AKT23" s="40"/>
      <c r="AKW23" s="95"/>
      <c r="AKX23" s="9"/>
      <c r="ALA23" s="98"/>
      <c r="ALB23" s="40"/>
      <c r="ALE23" s="95"/>
      <c r="ALF23" s="9"/>
      <c r="ALI23" s="98"/>
      <c r="ALJ23" s="40"/>
      <c r="ALM23" s="95"/>
      <c r="ALN23" s="9"/>
      <c r="ALQ23" s="98"/>
      <c r="ALR23" s="40"/>
      <c r="ALU23" s="95"/>
      <c r="ALV23" s="9"/>
      <c r="ALY23" s="98"/>
      <c r="ALZ23" s="40"/>
      <c r="AMC23" s="95"/>
      <c r="AMD23" s="9"/>
      <c r="AMG23" s="98"/>
      <c r="AMH23" s="40"/>
      <c r="AMK23" s="95"/>
      <c r="AML23" s="9"/>
      <c r="AMO23" s="98"/>
      <c r="AMP23" s="40"/>
      <c r="AMS23" s="95"/>
      <c r="AMT23" s="9"/>
      <c r="AMW23" s="98"/>
      <c r="AMX23" s="40"/>
      <c r="ANA23" s="95"/>
      <c r="ANB23" s="9"/>
      <c r="ANE23" s="98"/>
      <c r="ANF23" s="40"/>
      <c r="ANI23" s="95"/>
      <c r="ANJ23" s="9"/>
      <c r="ANM23" s="98"/>
      <c r="ANN23" s="40"/>
      <c r="ANQ23" s="95"/>
      <c r="ANR23" s="9"/>
      <c r="ANU23" s="98"/>
      <c r="ANV23" s="40"/>
      <c r="ANY23" s="95"/>
      <c r="ANZ23" s="9"/>
      <c r="AOC23" s="98"/>
      <c r="AOD23" s="40"/>
      <c r="AOG23" s="95"/>
      <c r="AOH23" s="9"/>
      <c r="AOK23" s="98"/>
      <c r="AOL23" s="40"/>
      <c r="AOO23" s="95"/>
      <c r="AOP23" s="9"/>
      <c r="AOS23" s="98"/>
      <c r="AOT23" s="40"/>
      <c r="AOW23" s="95"/>
      <c r="AOX23" s="9"/>
      <c r="APA23" s="98"/>
      <c r="APB23" s="40"/>
      <c r="APE23" s="95"/>
      <c r="APF23" s="9"/>
      <c r="API23" s="98"/>
      <c r="APJ23" s="40"/>
      <c r="APM23" s="95"/>
      <c r="APN23" s="9"/>
      <c r="APQ23" s="98"/>
      <c r="APR23" s="40"/>
      <c r="APU23" s="95"/>
      <c r="APV23" s="9"/>
      <c r="APY23" s="98"/>
      <c r="APZ23" s="40"/>
      <c r="AQC23" s="95"/>
      <c r="AQD23" s="9"/>
      <c r="AQG23" s="98"/>
      <c r="AQH23" s="40"/>
      <c r="AQK23" s="95"/>
      <c r="AQL23" s="9"/>
      <c r="AQO23" s="98"/>
      <c r="AQP23" s="40"/>
      <c r="AQS23" s="95"/>
      <c r="AQT23" s="9"/>
      <c r="AQW23" s="98"/>
      <c r="AQX23" s="40"/>
      <c r="ARA23" s="95"/>
      <c r="ARB23" s="9"/>
      <c r="ARE23" s="98"/>
      <c r="ARF23" s="40"/>
      <c r="ARI23" s="95"/>
      <c r="ARJ23" s="9"/>
      <c r="ARM23" s="98"/>
      <c r="ARN23" s="40"/>
      <c r="ARQ23" s="95"/>
      <c r="ARR23" s="9"/>
      <c r="ARU23" s="98"/>
      <c r="ARV23" s="40"/>
      <c r="ARY23" s="95"/>
      <c r="ARZ23" s="9"/>
      <c r="ASC23" s="98"/>
      <c r="ASD23" s="40"/>
      <c r="ASG23" s="95"/>
      <c r="ASH23" s="9"/>
      <c r="ASK23" s="98"/>
      <c r="ASL23" s="40"/>
      <c r="ASO23" s="95"/>
      <c r="ASP23" s="9"/>
      <c r="ASS23" s="98"/>
      <c r="AST23" s="40"/>
      <c r="ASW23" s="95"/>
      <c r="ASX23" s="9"/>
      <c r="ATA23" s="98"/>
      <c r="ATB23" s="40"/>
      <c r="ATE23" s="95"/>
      <c r="ATF23" s="9"/>
      <c r="ATI23" s="98"/>
      <c r="ATJ23" s="40"/>
      <c r="ATM23" s="95"/>
      <c r="ATN23" s="9"/>
      <c r="ATQ23" s="98"/>
      <c r="ATR23" s="40"/>
      <c r="ATU23" s="95"/>
      <c r="ATV23" s="9"/>
      <c r="ATY23" s="98"/>
      <c r="ATZ23" s="40"/>
      <c r="AUC23" s="95"/>
      <c r="AUD23" s="9"/>
      <c r="AUG23" s="98"/>
      <c r="AUH23" s="40"/>
      <c r="AUK23" s="95"/>
      <c r="AUL23" s="9"/>
      <c r="AUO23" s="98"/>
      <c r="AUP23" s="40"/>
      <c r="AUS23" s="95"/>
      <c r="AUT23" s="9"/>
      <c r="AUW23" s="98"/>
      <c r="AUX23" s="40"/>
      <c r="AVA23" s="95"/>
      <c r="AVB23" s="9"/>
      <c r="AVE23" s="98"/>
      <c r="AVF23" s="40"/>
      <c r="AVI23" s="95"/>
      <c r="AVJ23" s="9"/>
      <c r="AVM23" s="98"/>
      <c r="AVN23" s="40"/>
      <c r="AVQ23" s="95"/>
      <c r="AVR23" s="9"/>
      <c r="AVU23" s="98"/>
      <c r="AVV23" s="40"/>
      <c r="AVY23" s="95"/>
      <c r="AVZ23" s="9"/>
      <c r="AWC23" s="98"/>
      <c r="AWD23" s="40"/>
      <c r="AWG23" s="95"/>
      <c r="AWH23" s="9"/>
      <c r="AWK23" s="98"/>
      <c r="AWL23" s="40"/>
      <c r="AWO23" s="95"/>
      <c r="AWP23" s="9"/>
      <c r="AWS23" s="98"/>
      <c r="AWT23" s="40"/>
      <c r="AWW23" s="95"/>
      <c r="AWX23" s="9"/>
      <c r="AXA23" s="98"/>
      <c r="AXB23" s="40"/>
      <c r="AXE23" s="95"/>
      <c r="AXF23" s="9"/>
      <c r="AXI23" s="98"/>
      <c r="AXJ23" s="40"/>
      <c r="AXM23" s="95"/>
      <c r="AXN23" s="9"/>
      <c r="AXQ23" s="98"/>
      <c r="AXR23" s="40"/>
      <c r="AXU23" s="95"/>
      <c r="AXV23" s="9"/>
      <c r="AXY23" s="98"/>
      <c r="AXZ23" s="40"/>
      <c r="AYC23" s="95"/>
      <c r="AYD23" s="9"/>
      <c r="AYG23" s="98"/>
      <c r="AYH23" s="40"/>
      <c r="AYK23" s="95"/>
      <c r="AYL23" s="9"/>
      <c r="AYO23" s="98"/>
      <c r="AYP23" s="40"/>
      <c r="AYS23" s="95"/>
      <c r="AYT23" s="9"/>
      <c r="AYW23" s="98"/>
      <c r="AYX23" s="40"/>
      <c r="AZA23" s="95"/>
      <c r="AZB23" s="9"/>
      <c r="AZE23" s="98"/>
      <c r="AZF23" s="40"/>
      <c r="AZI23" s="95"/>
      <c r="AZJ23" s="9"/>
      <c r="AZM23" s="98"/>
      <c r="AZN23" s="40"/>
      <c r="AZQ23" s="95"/>
      <c r="AZR23" s="9"/>
      <c r="AZU23" s="98"/>
      <c r="AZV23" s="40"/>
      <c r="AZY23" s="95"/>
      <c r="AZZ23" s="9"/>
      <c r="BAC23" s="98"/>
      <c r="BAD23" s="40"/>
      <c r="BAG23" s="95"/>
      <c r="BAH23" s="9"/>
      <c r="BAK23" s="98"/>
      <c r="BAL23" s="40"/>
      <c r="BAO23" s="95"/>
      <c r="BAP23" s="9"/>
      <c r="BAS23" s="98"/>
      <c r="BAT23" s="40"/>
      <c r="BAW23" s="95"/>
      <c r="BAX23" s="9"/>
      <c r="BBA23" s="98"/>
      <c r="BBB23" s="40"/>
      <c r="BBE23" s="95"/>
      <c r="BBF23" s="9"/>
      <c r="BBI23" s="98"/>
      <c r="BBJ23" s="40"/>
      <c r="BBM23" s="95"/>
      <c r="BBN23" s="9"/>
      <c r="BBQ23" s="98"/>
      <c r="BBR23" s="40"/>
      <c r="BBU23" s="95"/>
      <c r="BBV23" s="9"/>
      <c r="BBY23" s="98"/>
      <c r="BBZ23" s="40"/>
      <c r="BCC23" s="95"/>
      <c r="BCD23" s="9"/>
      <c r="BCG23" s="98"/>
      <c r="BCH23" s="40"/>
      <c r="BCK23" s="95"/>
      <c r="BCL23" s="9"/>
      <c r="BCO23" s="98"/>
      <c r="BCP23" s="40"/>
      <c r="BCS23" s="95"/>
      <c r="BCT23" s="9"/>
      <c r="BCW23" s="98"/>
      <c r="BCX23" s="40"/>
      <c r="BDA23" s="95"/>
      <c r="BDB23" s="9"/>
      <c r="BDE23" s="98"/>
      <c r="BDF23" s="40"/>
      <c r="BDI23" s="95"/>
      <c r="BDJ23" s="9"/>
      <c r="BDM23" s="98"/>
      <c r="BDN23" s="40"/>
      <c r="BDQ23" s="95"/>
      <c r="BDR23" s="9"/>
      <c r="BDU23" s="98"/>
      <c r="BDV23" s="40"/>
      <c r="BDY23" s="95"/>
      <c r="BDZ23" s="9"/>
      <c r="BEC23" s="98"/>
      <c r="BED23" s="40"/>
      <c r="BEG23" s="95"/>
      <c r="BEH23" s="9"/>
      <c r="BEK23" s="98"/>
      <c r="BEL23" s="40"/>
      <c r="BEO23" s="95"/>
      <c r="BEP23" s="9"/>
      <c r="BES23" s="98"/>
      <c r="BET23" s="40"/>
      <c r="BEW23" s="95"/>
      <c r="BEX23" s="9"/>
      <c r="BFA23" s="98"/>
      <c r="BFB23" s="40"/>
      <c r="BFE23" s="95"/>
      <c r="BFF23" s="9"/>
      <c r="BFI23" s="98"/>
      <c r="BFJ23" s="40"/>
      <c r="BFM23" s="95"/>
      <c r="BFN23" s="9"/>
      <c r="BFQ23" s="98"/>
      <c r="BFR23" s="40"/>
      <c r="BFU23" s="95"/>
      <c r="BFV23" s="9"/>
      <c r="BFY23" s="98"/>
      <c r="BFZ23" s="40"/>
      <c r="BGC23" s="95"/>
      <c r="BGD23" s="9"/>
      <c r="BGG23" s="98"/>
      <c r="BGH23" s="40"/>
      <c r="BGK23" s="95"/>
      <c r="BGL23" s="9"/>
      <c r="BGO23" s="98"/>
      <c r="BGP23" s="40"/>
      <c r="BGS23" s="95"/>
      <c r="BGT23" s="9"/>
      <c r="BGW23" s="98"/>
      <c r="BGX23" s="40"/>
      <c r="BHA23" s="95"/>
      <c r="BHB23" s="9"/>
      <c r="BHE23" s="98"/>
      <c r="BHF23" s="40"/>
      <c r="BHI23" s="95"/>
      <c r="BHJ23" s="9"/>
      <c r="BHM23" s="98"/>
      <c r="BHN23" s="40"/>
      <c r="BHQ23" s="95"/>
      <c r="BHR23" s="9"/>
      <c r="BHU23" s="98"/>
      <c r="BHV23" s="40"/>
      <c r="BHY23" s="95"/>
      <c r="BHZ23" s="9"/>
      <c r="BIC23" s="98"/>
      <c r="BID23" s="40"/>
      <c r="BIG23" s="95"/>
      <c r="BIH23" s="9"/>
      <c r="BIK23" s="98"/>
      <c r="BIL23" s="40"/>
      <c r="BIO23" s="95"/>
      <c r="BIP23" s="9"/>
      <c r="BIS23" s="98"/>
      <c r="BIT23" s="40"/>
      <c r="BIW23" s="95"/>
      <c r="BIX23" s="9"/>
      <c r="BJA23" s="98"/>
      <c r="BJB23" s="40"/>
      <c r="BJE23" s="95"/>
      <c r="BJF23" s="9"/>
      <c r="BJI23" s="98"/>
      <c r="BJJ23" s="40"/>
      <c r="BJM23" s="95"/>
      <c r="BJN23" s="9"/>
      <c r="BJQ23" s="98"/>
      <c r="BJR23" s="40"/>
      <c r="BJU23" s="95"/>
      <c r="BJV23" s="9"/>
      <c r="BJY23" s="98"/>
      <c r="BJZ23" s="40"/>
      <c r="BKC23" s="95"/>
      <c r="BKD23" s="9"/>
      <c r="BKG23" s="98"/>
      <c r="BKH23" s="40"/>
      <c r="BKK23" s="95"/>
      <c r="BKL23" s="9"/>
      <c r="BKO23" s="98"/>
      <c r="BKP23" s="40"/>
      <c r="BKS23" s="95"/>
      <c r="BKT23" s="9"/>
      <c r="BKW23" s="98"/>
      <c r="BKX23" s="40"/>
      <c r="BLA23" s="95"/>
      <c r="BLB23" s="9"/>
      <c r="BLE23" s="98"/>
      <c r="BLF23" s="40"/>
      <c r="BLI23" s="95"/>
      <c r="BLJ23" s="9"/>
      <c r="BLM23" s="98"/>
      <c r="BLN23" s="40"/>
      <c r="BLQ23" s="95"/>
      <c r="BLR23" s="9"/>
      <c r="BLU23" s="98"/>
      <c r="BLV23" s="40"/>
      <c r="BLY23" s="95"/>
      <c r="BLZ23" s="9"/>
      <c r="BMC23" s="98"/>
      <c r="BMD23" s="40"/>
      <c r="BMG23" s="95"/>
      <c r="BMH23" s="9"/>
      <c r="BMK23" s="98"/>
      <c r="BML23" s="40"/>
      <c r="BMO23" s="95"/>
      <c r="BMP23" s="9"/>
      <c r="BMS23" s="98"/>
      <c r="BMT23" s="40"/>
      <c r="BMW23" s="95"/>
      <c r="BMX23" s="9"/>
      <c r="BNA23" s="98"/>
      <c r="BNB23" s="40"/>
      <c r="BNE23" s="95"/>
      <c r="BNF23" s="9"/>
      <c r="BNI23" s="98"/>
      <c r="BNJ23" s="40"/>
      <c r="BNM23" s="95"/>
      <c r="BNN23" s="9"/>
      <c r="BNQ23" s="98"/>
      <c r="BNR23" s="40"/>
      <c r="BNU23" s="95"/>
      <c r="BNV23" s="9"/>
      <c r="BNY23" s="98"/>
      <c r="BNZ23" s="40"/>
      <c r="BOC23" s="95"/>
      <c r="BOD23" s="9"/>
      <c r="BOG23" s="98"/>
      <c r="BOH23" s="40"/>
      <c r="BOK23" s="95"/>
      <c r="BOL23" s="9"/>
      <c r="BOO23" s="98"/>
      <c r="BOP23" s="40"/>
      <c r="BOS23" s="95"/>
      <c r="BOT23" s="9"/>
      <c r="BOW23" s="98"/>
      <c r="BOX23" s="40"/>
      <c r="BPA23" s="95"/>
      <c r="BPB23" s="9"/>
      <c r="BPE23" s="98"/>
      <c r="BPF23" s="40"/>
      <c r="BPI23" s="95"/>
      <c r="BPJ23" s="9"/>
      <c r="BPM23" s="98"/>
      <c r="BPN23" s="40"/>
      <c r="BPQ23" s="95"/>
      <c r="BPR23" s="9"/>
      <c r="BPU23" s="98"/>
      <c r="BPV23" s="40"/>
      <c r="BPY23" s="95"/>
      <c r="BPZ23" s="9"/>
      <c r="BQC23" s="98"/>
      <c r="BQD23" s="40"/>
      <c r="BQG23" s="95"/>
      <c r="BQH23" s="9"/>
      <c r="BQK23" s="98"/>
      <c r="BQL23" s="40"/>
      <c r="BQO23" s="95"/>
      <c r="BQP23" s="9"/>
      <c r="BQS23" s="98"/>
      <c r="BQT23" s="40"/>
      <c r="BQW23" s="95"/>
      <c r="BQX23" s="9"/>
      <c r="BRA23" s="98"/>
      <c r="BRB23" s="40"/>
      <c r="BRE23" s="95"/>
      <c r="BRF23" s="9"/>
      <c r="BRI23" s="98"/>
      <c r="BRJ23" s="40"/>
      <c r="BRM23" s="95"/>
      <c r="BRN23" s="9"/>
      <c r="BRQ23" s="98"/>
      <c r="BRR23" s="40"/>
      <c r="BRU23" s="95"/>
      <c r="BRV23" s="9"/>
      <c r="BRY23" s="98"/>
      <c r="BRZ23" s="40"/>
      <c r="BSC23" s="95"/>
      <c r="BSD23" s="9"/>
      <c r="BSG23" s="98"/>
      <c r="BSH23" s="40"/>
      <c r="BSK23" s="95"/>
      <c r="BSL23" s="9"/>
      <c r="BSO23" s="98"/>
      <c r="BSP23" s="40"/>
      <c r="BSS23" s="95"/>
      <c r="BST23" s="9"/>
      <c r="BSW23" s="98"/>
      <c r="BSX23" s="40"/>
      <c r="BTA23" s="95"/>
      <c r="BTB23" s="9"/>
      <c r="BTE23" s="98"/>
      <c r="BTF23" s="40"/>
      <c r="BTI23" s="95"/>
      <c r="BTJ23" s="9"/>
      <c r="BTM23" s="98"/>
      <c r="BTN23" s="40"/>
      <c r="BTQ23" s="95"/>
      <c r="BTR23" s="9"/>
      <c r="BTU23" s="98"/>
      <c r="BTV23" s="40"/>
      <c r="BTY23" s="95"/>
      <c r="BTZ23" s="9"/>
      <c r="BUC23" s="98"/>
      <c r="BUD23" s="40"/>
      <c r="BUG23" s="95"/>
      <c r="BUH23" s="9"/>
      <c r="BUK23" s="98"/>
      <c r="BUL23" s="40"/>
      <c r="BUO23" s="95"/>
      <c r="BUP23" s="9"/>
      <c r="BUS23" s="98"/>
      <c r="BUT23" s="40"/>
      <c r="BUW23" s="95"/>
      <c r="BUX23" s="9"/>
      <c r="BVA23" s="98"/>
      <c r="BVB23" s="40"/>
      <c r="BVE23" s="95"/>
      <c r="BVF23" s="9"/>
      <c r="BVI23" s="98"/>
      <c r="BVJ23" s="40"/>
      <c r="BVM23" s="95"/>
      <c r="BVN23" s="9"/>
      <c r="BVQ23" s="98"/>
      <c r="BVR23" s="40"/>
      <c r="BVU23" s="95"/>
      <c r="BVV23" s="9"/>
      <c r="BVY23" s="98"/>
      <c r="BVZ23" s="40"/>
      <c r="BWC23" s="95"/>
      <c r="BWD23" s="9"/>
      <c r="BWG23" s="98"/>
      <c r="BWH23" s="40"/>
      <c r="BWK23" s="95"/>
      <c r="BWL23" s="9"/>
      <c r="BWO23" s="98"/>
      <c r="BWP23" s="40"/>
      <c r="BWS23" s="95"/>
      <c r="BWT23" s="9"/>
      <c r="BWW23" s="98"/>
      <c r="BWX23" s="40"/>
      <c r="BXA23" s="95"/>
      <c r="BXB23" s="9"/>
      <c r="BXE23" s="98"/>
      <c r="BXF23" s="40"/>
      <c r="BXI23" s="95"/>
      <c r="BXJ23" s="9"/>
      <c r="BXM23" s="98"/>
      <c r="BXN23" s="40"/>
      <c r="BXQ23" s="95"/>
      <c r="BXR23" s="9"/>
      <c r="BXU23" s="98"/>
      <c r="BXV23" s="40"/>
      <c r="BXY23" s="95"/>
      <c r="BXZ23" s="9"/>
      <c r="BYC23" s="98"/>
      <c r="BYD23" s="40"/>
      <c r="BYG23" s="95"/>
      <c r="BYH23" s="9"/>
      <c r="BYK23" s="98"/>
      <c r="BYL23" s="40"/>
      <c r="BYO23" s="95"/>
      <c r="BYP23" s="9"/>
      <c r="BYS23" s="98"/>
      <c r="BYT23" s="40"/>
      <c r="BYW23" s="95"/>
      <c r="BYX23" s="9"/>
      <c r="BZA23" s="98"/>
      <c r="BZB23" s="40"/>
      <c r="BZE23" s="95"/>
      <c r="BZF23" s="9"/>
      <c r="BZI23" s="98"/>
      <c r="BZJ23" s="40"/>
      <c r="BZM23" s="95"/>
      <c r="BZN23" s="9"/>
      <c r="BZQ23" s="98"/>
      <c r="BZR23" s="40"/>
      <c r="BZU23" s="95"/>
      <c r="BZV23" s="9"/>
      <c r="BZY23" s="98"/>
      <c r="BZZ23" s="40"/>
      <c r="CAC23" s="95"/>
      <c r="CAD23" s="9"/>
      <c r="CAG23" s="98"/>
      <c r="CAH23" s="40"/>
      <c r="CAK23" s="95"/>
      <c r="CAL23" s="9"/>
      <c r="CAO23" s="98"/>
      <c r="CAP23" s="40"/>
      <c r="CAS23" s="95"/>
      <c r="CAT23" s="9"/>
      <c r="CAW23" s="98"/>
      <c r="CAX23" s="40"/>
      <c r="CBA23" s="95"/>
      <c r="CBB23" s="9"/>
      <c r="CBE23" s="98"/>
      <c r="CBF23" s="40"/>
      <c r="CBI23" s="95"/>
      <c r="CBJ23" s="9"/>
      <c r="CBM23" s="98"/>
      <c r="CBN23" s="40"/>
      <c r="CBQ23" s="95"/>
      <c r="CBR23" s="9"/>
      <c r="CBU23" s="98"/>
      <c r="CBV23" s="40"/>
      <c r="CBY23" s="95"/>
      <c r="CBZ23" s="9"/>
      <c r="CCC23" s="98"/>
      <c r="CCD23" s="40"/>
      <c r="CCG23" s="95"/>
      <c r="CCH23" s="9"/>
      <c r="CCK23" s="98"/>
      <c r="CCL23" s="40"/>
      <c r="CCO23" s="95"/>
      <c r="CCP23" s="9"/>
      <c r="CCS23" s="98"/>
      <c r="CCT23" s="40"/>
      <c r="CCW23" s="95"/>
      <c r="CCX23" s="9"/>
      <c r="CDA23" s="98"/>
      <c r="CDB23" s="40"/>
      <c r="CDE23" s="95"/>
      <c r="CDF23" s="9"/>
      <c r="CDI23" s="98"/>
      <c r="CDJ23" s="40"/>
      <c r="CDM23" s="95"/>
      <c r="CDN23" s="9"/>
      <c r="CDQ23" s="98"/>
      <c r="CDR23" s="40"/>
      <c r="CDU23" s="95"/>
      <c r="CDV23" s="9"/>
      <c r="CDY23" s="98"/>
      <c r="CDZ23" s="40"/>
      <c r="CEC23" s="95"/>
      <c r="CED23" s="9"/>
      <c r="CEG23" s="98"/>
      <c r="CEH23" s="40"/>
      <c r="CEK23" s="95"/>
      <c r="CEL23" s="9"/>
      <c r="CEO23" s="98"/>
      <c r="CEP23" s="40"/>
      <c r="CES23" s="95"/>
      <c r="CET23" s="9"/>
      <c r="CEW23" s="98"/>
      <c r="CEX23" s="40"/>
      <c r="CFA23" s="95"/>
      <c r="CFB23" s="9"/>
      <c r="CFE23" s="98"/>
      <c r="CFF23" s="40"/>
      <c r="CFI23" s="95"/>
      <c r="CFJ23" s="9"/>
      <c r="CFM23" s="98"/>
      <c r="CFN23" s="40"/>
      <c r="CFQ23" s="95"/>
      <c r="CFR23" s="9"/>
      <c r="CFU23" s="98"/>
      <c r="CFV23" s="40"/>
      <c r="CFY23" s="95"/>
      <c r="CFZ23" s="9"/>
      <c r="CGC23" s="98"/>
      <c r="CGD23" s="40"/>
      <c r="CGG23" s="95"/>
      <c r="CGH23" s="9"/>
      <c r="CGK23" s="98"/>
      <c r="CGL23" s="40"/>
      <c r="CGO23" s="95"/>
      <c r="CGP23" s="9"/>
      <c r="CGS23" s="98"/>
      <c r="CGT23" s="40"/>
      <c r="CGW23" s="95"/>
      <c r="CGX23" s="9"/>
      <c r="CHA23" s="98"/>
      <c r="CHB23" s="40"/>
      <c r="CHE23" s="95"/>
      <c r="CHF23" s="9"/>
      <c r="CHI23" s="98"/>
      <c r="CHJ23" s="40"/>
      <c r="CHM23" s="95"/>
      <c r="CHN23" s="9"/>
      <c r="CHQ23" s="98"/>
      <c r="CHR23" s="40"/>
      <c r="CHU23" s="95"/>
      <c r="CHV23" s="9"/>
      <c r="CHY23" s="98"/>
      <c r="CHZ23" s="40"/>
      <c r="CIC23" s="95"/>
      <c r="CID23" s="9"/>
      <c r="CIG23" s="98"/>
      <c r="CIH23" s="40"/>
      <c r="CIK23" s="95"/>
      <c r="CIL23" s="9"/>
      <c r="CIO23" s="98"/>
      <c r="CIP23" s="40"/>
      <c r="CIS23" s="95"/>
      <c r="CIT23" s="9"/>
      <c r="CIW23" s="98"/>
      <c r="CIX23" s="40"/>
      <c r="CJA23" s="95"/>
      <c r="CJB23" s="9"/>
      <c r="CJE23" s="98"/>
      <c r="CJF23" s="40"/>
      <c r="CJI23" s="95"/>
      <c r="CJJ23" s="9"/>
      <c r="CJM23" s="98"/>
      <c r="CJN23" s="40"/>
      <c r="CJQ23" s="95"/>
      <c r="CJR23" s="9"/>
      <c r="CJU23" s="98"/>
      <c r="CJV23" s="40"/>
      <c r="CJY23" s="95"/>
      <c r="CJZ23" s="9"/>
      <c r="CKC23" s="98"/>
      <c r="CKD23" s="40"/>
      <c r="CKG23" s="95"/>
      <c r="CKH23" s="9"/>
      <c r="CKK23" s="98"/>
      <c r="CKL23" s="40"/>
      <c r="CKO23" s="95"/>
      <c r="CKP23" s="9"/>
      <c r="CKS23" s="98"/>
      <c r="CKT23" s="40"/>
      <c r="CKW23" s="95"/>
      <c r="CKX23" s="9"/>
      <c r="CLA23" s="98"/>
      <c r="CLB23" s="40"/>
      <c r="CLE23" s="95"/>
      <c r="CLF23" s="9"/>
      <c r="CLI23" s="98"/>
      <c r="CLJ23" s="40"/>
      <c r="CLM23" s="95"/>
      <c r="CLN23" s="9"/>
      <c r="CLQ23" s="98"/>
      <c r="CLR23" s="40"/>
      <c r="CLU23" s="95"/>
      <c r="CLV23" s="9"/>
      <c r="CLY23" s="98"/>
      <c r="CLZ23" s="40"/>
      <c r="CMC23" s="95"/>
      <c r="CMD23" s="9"/>
      <c r="CMG23" s="98"/>
      <c r="CMH23" s="40"/>
      <c r="CMK23" s="95"/>
      <c r="CML23" s="9"/>
      <c r="CMO23" s="98"/>
      <c r="CMP23" s="40"/>
      <c r="CMS23" s="95"/>
      <c r="CMT23" s="9"/>
      <c r="CMW23" s="98"/>
      <c r="CMX23" s="40"/>
      <c r="CNA23" s="95"/>
      <c r="CNB23" s="9"/>
      <c r="CNE23" s="98"/>
      <c r="CNF23" s="40"/>
      <c r="CNI23" s="95"/>
      <c r="CNJ23" s="9"/>
      <c r="CNM23" s="98"/>
      <c r="CNN23" s="40"/>
      <c r="CNQ23" s="95"/>
      <c r="CNR23" s="9"/>
      <c r="CNU23" s="98"/>
      <c r="CNV23" s="40"/>
      <c r="CNY23" s="95"/>
      <c r="CNZ23" s="9"/>
      <c r="COC23" s="98"/>
      <c r="COD23" s="40"/>
      <c r="COG23" s="95"/>
      <c r="COH23" s="9"/>
      <c r="COK23" s="98"/>
      <c r="COL23" s="40"/>
      <c r="COO23" s="95"/>
      <c r="COP23" s="9"/>
      <c r="COS23" s="98"/>
      <c r="COT23" s="40"/>
      <c r="COW23" s="95"/>
      <c r="COX23" s="9"/>
      <c r="CPA23" s="98"/>
      <c r="CPB23" s="40"/>
      <c r="CPE23" s="95"/>
      <c r="CPF23" s="9"/>
      <c r="CPI23" s="98"/>
      <c r="CPJ23" s="40"/>
      <c r="CPM23" s="95"/>
      <c r="CPN23" s="9"/>
      <c r="CPQ23" s="98"/>
      <c r="CPR23" s="40"/>
      <c r="CPU23" s="95"/>
      <c r="CPV23" s="9"/>
      <c r="CPY23" s="98"/>
      <c r="CPZ23" s="40"/>
      <c r="CQC23" s="95"/>
      <c r="CQD23" s="9"/>
      <c r="CQG23" s="98"/>
      <c r="CQH23" s="40"/>
      <c r="CQK23" s="95"/>
      <c r="CQL23" s="9"/>
      <c r="CQO23" s="98"/>
      <c r="CQP23" s="40"/>
      <c r="CQS23" s="95"/>
      <c r="CQT23" s="9"/>
      <c r="CQW23" s="98"/>
      <c r="CQX23" s="40"/>
      <c r="CRA23" s="95"/>
      <c r="CRB23" s="9"/>
      <c r="CRE23" s="98"/>
      <c r="CRF23" s="40"/>
      <c r="CRI23" s="95"/>
      <c r="CRJ23" s="9"/>
      <c r="CRM23" s="98"/>
      <c r="CRN23" s="40"/>
      <c r="CRQ23" s="95"/>
      <c r="CRR23" s="9"/>
      <c r="CRU23" s="98"/>
      <c r="CRV23" s="40"/>
      <c r="CRY23" s="95"/>
      <c r="CRZ23" s="9"/>
      <c r="CSC23" s="98"/>
      <c r="CSD23" s="40"/>
      <c r="CSG23" s="95"/>
      <c r="CSH23" s="9"/>
      <c r="CSK23" s="98"/>
      <c r="CSL23" s="40"/>
      <c r="CSO23" s="95"/>
      <c r="CSP23" s="9"/>
      <c r="CSS23" s="98"/>
      <c r="CST23" s="40"/>
      <c r="CSW23" s="95"/>
      <c r="CSX23" s="9"/>
      <c r="CTA23" s="98"/>
      <c r="CTB23" s="40"/>
      <c r="CTE23" s="95"/>
      <c r="CTF23" s="9"/>
      <c r="CTI23" s="98"/>
      <c r="CTJ23" s="40"/>
      <c r="CTM23" s="95"/>
      <c r="CTN23" s="9"/>
      <c r="CTQ23" s="98"/>
      <c r="CTR23" s="40"/>
      <c r="CTU23" s="95"/>
      <c r="CTV23" s="9"/>
      <c r="CTY23" s="98"/>
      <c r="CTZ23" s="40"/>
      <c r="CUC23" s="95"/>
      <c r="CUD23" s="9"/>
      <c r="CUG23" s="98"/>
      <c r="CUH23" s="40"/>
      <c r="CUK23" s="95"/>
      <c r="CUL23" s="9"/>
      <c r="CUO23" s="98"/>
      <c r="CUP23" s="40"/>
      <c r="CUS23" s="95"/>
      <c r="CUT23" s="9"/>
      <c r="CUW23" s="98"/>
      <c r="CUX23" s="40"/>
      <c r="CVA23" s="95"/>
      <c r="CVB23" s="9"/>
      <c r="CVE23" s="98"/>
      <c r="CVF23" s="40"/>
      <c r="CVI23" s="95"/>
      <c r="CVJ23" s="9"/>
      <c r="CVM23" s="98"/>
      <c r="CVN23" s="40"/>
      <c r="CVQ23" s="95"/>
      <c r="CVR23" s="9"/>
      <c r="CVU23" s="98"/>
      <c r="CVV23" s="40"/>
      <c r="CVY23" s="95"/>
      <c r="CVZ23" s="9"/>
      <c r="CWC23" s="98"/>
      <c r="CWD23" s="40"/>
      <c r="CWG23" s="95"/>
      <c r="CWH23" s="9"/>
      <c r="CWK23" s="98"/>
      <c r="CWL23" s="40"/>
      <c r="CWO23" s="95"/>
      <c r="CWP23" s="9"/>
      <c r="CWS23" s="98"/>
      <c r="CWT23" s="40"/>
      <c r="CWW23" s="95"/>
      <c r="CWX23" s="9"/>
      <c r="CXA23" s="98"/>
      <c r="CXB23" s="40"/>
      <c r="CXE23" s="95"/>
      <c r="CXF23" s="9"/>
      <c r="CXI23" s="98"/>
      <c r="CXJ23" s="40"/>
      <c r="CXM23" s="95"/>
      <c r="CXN23" s="9"/>
      <c r="CXQ23" s="98"/>
      <c r="CXR23" s="40"/>
      <c r="CXU23" s="95"/>
      <c r="CXV23" s="9"/>
      <c r="CXY23" s="98"/>
      <c r="CXZ23" s="40"/>
      <c r="CYC23" s="95"/>
      <c r="CYD23" s="9"/>
      <c r="CYG23" s="98"/>
      <c r="CYH23" s="40"/>
      <c r="CYK23" s="95"/>
      <c r="CYL23" s="9"/>
      <c r="CYO23" s="98"/>
      <c r="CYP23" s="40"/>
      <c r="CYS23" s="95"/>
      <c r="CYT23" s="9"/>
      <c r="CYW23" s="98"/>
      <c r="CYX23" s="40"/>
      <c r="CZA23" s="95"/>
      <c r="CZB23" s="9"/>
      <c r="CZE23" s="98"/>
      <c r="CZF23" s="40"/>
      <c r="CZI23" s="95"/>
      <c r="CZJ23" s="9"/>
      <c r="CZM23" s="98"/>
      <c r="CZN23" s="40"/>
      <c r="CZQ23" s="95"/>
      <c r="CZR23" s="9"/>
      <c r="CZU23" s="98"/>
      <c r="CZV23" s="40"/>
      <c r="CZY23" s="95"/>
      <c r="CZZ23" s="9"/>
      <c r="DAC23" s="98"/>
      <c r="DAD23" s="40"/>
      <c r="DAG23" s="95"/>
      <c r="DAH23" s="9"/>
      <c r="DAK23" s="98"/>
      <c r="DAL23" s="40"/>
      <c r="DAO23" s="95"/>
      <c r="DAP23" s="9"/>
      <c r="DAS23" s="98"/>
      <c r="DAT23" s="40"/>
      <c r="DAW23" s="95"/>
      <c r="DAX23" s="9"/>
      <c r="DBA23" s="98"/>
      <c r="DBB23" s="40"/>
      <c r="DBE23" s="95"/>
      <c r="DBF23" s="9"/>
      <c r="DBI23" s="98"/>
      <c r="DBJ23" s="40"/>
      <c r="DBM23" s="95"/>
      <c r="DBN23" s="9"/>
      <c r="DBQ23" s="98"/>
      <c r="DBR23" s="40"/>
      <c r="DBU23" s="95"/>
      <c r="DBV23" s="9"/>
      <c r="DBY23" s="98"/>
      <c r="DBZ23" s="40"/>
      <c r="DCC23" s="95"/>
      <c r="DCD23" s="9"/>
      <c r="DCG23" s="98"/>
      <c r="DCH23" s="40"/>
      <c r="DCK23" s="95"/>
      <c r="DCL23" s="9"/>
      <c r="DCO23" s="98"/>
      <c r="DCP23" s="40"/>
      <c r="DCS23" s="95"/>
      <c r="DCT23" s="9"/>
      <c r="DCW23" s="98"/>
      <c r="DCX23" s="40"/>
      <c r="DDA23" s="95"/>
      <c r="DDB23" s="9"/>
      <c r="DDE23" s="98"/>
      <c r="DDF23" s="40"/>
      <c r="DDI23" s="95"/>
      <c r="DDJ23" s="9"/>
      <c r="DDM23" s="98"/>
      <c r="DDN23" s="40"/>
      <c r="DDQ23" s="95"/>
      <c r="DDR23" s="9"/>
      <c r="DDU23" s="98"/>
      <c r="DDV23" s="40"/>
      <c r="DDY23" s="95"/>
      <c r="DDZ23" s="9"/>
      <c r="DEC23" s="98"/>
      <c r="DED23" s="40"/>
      <c r="DEG23" s="95"/>
      <c r="DEH23" s="9"/>
      <c r="DEK23" s="98"/>
      <c r="DEL23" s="40"/>
      <c r="DEO23" s="95"/>
      <c r="DEP23" s="9"/>
      <c r="DES23" s="98"/>
      <c r="DET23" s="40"/>
      <c r="DEW23" s="95"/>
      <c r="DEX23" s="9"/>
      <c r="DFA23" s="98"/>
      <c r="DFB23" s="40"/>
      <c r="DFE23" s="95"/>
      <c r="DFF23" s="9"/>
      <c r="DFI23" s="98"/>
      <c r="DFJ23" s="40"/>
      <c r="DFM23" s="95"/>
      <c r="DFN23" s="9"/>
      <c r="DFQ23" s="98"/>
      <c r="DFR23" s="40"/>
      <c r="DFU23" s="95"/>
      <c r="DFV23" s="9"/>
      <c r="DFY23" s="98"/>
      <c r="DFZ23" s="40"/>
      <c r="DGC23" s="95"/>
      <c r="DGD23" s="9"/>
      <c r="DGG23" s="98"/>
      <c r="DGH23" s="40"/>
      <c r="DGK23" s="95"/>
      <c r="DGL23" s="9"/>
      <c r="DGO23" s="98"/>
      <c r="DGP23" s="40"/>
      <c r="DGS23" s="95"/>
      <c r="DGT23" s="9"/>
      <c r="DGW23" s="98"/>
      <c r="DGX23" s="40"/>
      <c r="DHA23" s="95"/>
      <c r="DHB23" s="9"/>
      <c r="DHE23" s="98"/>
      <c r="DHF23" s="40"/>
      <c r="DHI23" s="95"/>
      <c r="DHJ23" s="9"/>
      <c r="DHM23" s="98"/>
      <c r="DHN23" s="40"/>
      <c r="DHQ23" s="95"/>
      <c r="DHR23" s="9"/>
      <c r="DHU23" s="98"/>
      <c r="DHV23" s="40"/>
      <c r="DHY23" s="95"/>
      <c r="DHZ23" s="9"/>
      <c r="DIC23" s="98"/>
      <c r="DID23" s="40"/>
      <c r="DIG23" s="95"/>
      <c r="DIH23" s="9"/>
      <c r="DIK23" s="98"/>
      <c r="DIL23" s="40"/>
      <c r="DIO23" s="95"/>
      <c r="DIP23" s="9"/>
      <c r="DIS23" s="98"/>
      <c r="DIT23" s="40"/>
      <c r="DIW23" s="95"/>
      <c r="DIX23" s="9"/>
      <c r="DJA23" s="98"/>
      <c r="DJB23" s="40"/>
      <c r="DJE23" s="95"/>
      <c r="DJF23" s="9"/>
      <c r="DJI23" s="98"/>
      <c r="DJJ23" s="40"/>
      <c r="DJM23" s="95"/>
      <c r="DJN23" s="9"/>
      <c r="DJQ23" s="98"/>
      <c r="DJR23" s="40"/>
      <c r="DJU23" s="95"/>
      <c r="DJV23" s="9"/>
      <c r="DJY23" s="98"/>
      <c r="DJZ23" s="40"/>
      <c r="DKC23" s="95"/>
      <c r="DKD23" s="9"/>
      <c r="DKG23" s="98"/>
      <c r="DKH23" s="40"/>
      <c r="DKK23" s="95"/>
      <c r="DKL23" s="9"/>
      <c r="DKO23" s="98"/>
      <c r="DKP23" s="40"/>
      <c r="DKS23" s="95"/>
      <c r="DKT23" s="9"/>
      <c r="DKW23" s="98"/>
      <c r="DKX23" s="40"/>
      <c r="DLA23" s="95"/>
      <c r="DLB23" s="9"/>
      <c r="DLE23" s="98"/>
      <c r="DLF23" s="40"/>
      <c r="DLI23" s="95"/>
      <c r="DLJ23" s="9"/>
      <c r="DLM23" s="98"/>
      <c r="DLN23" s="40"/>
      <c r="DLQ23" s="95"/>
      <c r="DLR23" s="9"/>
      <c r="DLU23" s="98"/>
      <c r="DLV23" s="40"/>
      <c r="DLY23" s="95"/>
      <c r="DLZ23" s="9"/>
      <c r="DMC23" s="98"/>
      <c r="DMD23" s="40"/>
      <c r="DMG23" s="95"/>
      <c r="DMH23" s="9"/>
      <c r="DMK23" s="98"/>
      <c r="DML23" s="40"/>
      <c r="DMO23" s="95"/>
      <c r="DMP23" s="9"/>
      <c r="DMS23" s="98"/>
      <c r="DMT23" s="40"/>
      <c r="DMW23" s="95"/>
      <c r="DMX23" s="9"/>
      <c r="DNA23" s="98"/>
      <c r="DNB23" s="40"/>
      <c r="DNE23" s="95"/>
      <c r="DNF23" s="9"/>
      <c r="DNI23" s="98"/>
      <c r="DNJ23" s="40"/>
      <c r="DNM23" s="95"/>
      <c r="DNN23" s="9"/>
      <c r="DNQ23" s="98"/>
      <c r="DNR23" s="40"/>
      <c r="DNU23" s="95"/>
      <c r="DNV23" s="9"/>
      <c r="DNY23" s="98"/>
      <c r="DNZ23" s="40"/>
      <c r="DOC23" s="95"/>
      <c r="DOD23" s="9"/>
      <c r="DOG23" s="98"/>
      <c r="DOH23" s="40"/>
      <c r="DOK23" s="95"/>
      <c r="DOL23" s="9"/>
      <c r="DOO23" s="98"/>
      <c r="DOP23" s="40"/>
      <c r="DOS23" s="95"/>
      <c r="DOT23" s="9"/>
      <c r="DOW23" s="98"/>
      <c r="DOX23" s="40"/>
      <c r="DPA23" s="95"/>
      <c r="DPB23" s="9"/>
      <c r="DPE23" s="98"/>
      <c r="DPF23" s="40"/>
      <c r="DPI23" s="95"/>
      <c r="DPJ23" s="9"/>
      <c r="DPM23" s="98"/>
      <c r="DPN23" s="40"/>
      <c r="DPQ23" s="95"/>
      <c r="DPR23" s="9"/>
      <c r="DPU23" s="98"/>
      <c r="DPV23" s="40"/>
      <c r="DPY23" s="95"/>
      <c r="DPZ23" s="9"/>
      <c r="DQC23" s="98"/>
      <c r="DQD23" s="40"/>
      <c r="DQG23" s="95"/>
      <c r="DQH23" s="9"/>
      <c r="DQK23" s="98"/>
      <c r="DQL23" s="40"/>
      <c r="DQO23" s="95"/>
      <c r="DQP23" s="9"/>
      <c r="DQS23" s="98"/>
      <c r="DQT23" s="40"/>
      <c r="DQW23" s="95"/>
      <c r="DQX23" s="9"/>
      <c r="DRA23" s="98"/>
      <c r="DRB23" s="40"/>
      <c r="DRE23" s="95"/>
      <c r="DRF23" s="9"/>
      <c r="DRI23" s="98"/>
      <c r="DRJ23" s="40"/>
      <c r="DRM23" s="95"/>
      <c r="DRN23" s="9"/>
      <c r="DRQ23" s="98"/>
      <c r="DRR23" s="40"/>
      <c r="DRU23" s="95"/>
      <c r="DRV23" s="9"/>
      <c r="DRY23" s="98"/>
      <c r="DRZ23" s="40"/>
      <c r="DSC23" s="95"/>
      <c r="DSD23" s="9"/>
      <c r="DSG23" s="98"/>
      <c r="DSH23" s="40"/>
      <c r="DSK23" s="95"/>
      <c r="DSL23" s="9"/>
      <c r="DSO23" s="98"/>
      <c r="DSP23" s="40"/>
      <c r="DSS23" s="95"/>
      <c r="DST23" s="9"/>
      <c r="DSW23" s="98"/>
      <c r="DSX23" s="40"/>
      <c r="DTA23" s="95"/>
      <c r="DTB23" s="9"/>
      <c r="DTE23" s="98"/>
      <c r="DTF23" s="40"/>
      <c r="DTI23" s="95"/>
      <c r="DTJ23" s="9"/>
      <c r="DTM23" s="98"/>
      <c r="DTN23" s="40"/>
      <c r="DTQ23" s="95"/>
      <c r="DTR23" s="9"/>
      <c r="DTU23" s="98"/>
      <c r="DTV23" s="40"/>
      <c r="DTY23" s="95"/>
      <c r="DTZ23" s="9"/>
      <c r="DUC23" s="98"/>
      <c r="DUD23" s="40"/>
      <c r="DUG23" s="95"/>
      <c r="DUH23" s="9"/>
      <c r="DUK23" s="98"/>
      <c r="DUL23" s="40"/>
      <c r="DUO23" s="95"/>
      <c r="DUP23" s="9"/>
      <c r="DUS23" s="98"/>
      <c r="DUT23" s="40"/>
      <c r="DUW23" s="95"/>
      <c r="DUX23" s="9"/>
      <c r="DVA23" s="98"/>
      <c r="DVB23" s="40"/>
      <c r="DVE23" s="95"/>
      <c r="DVF23" s="9"/>
      <c r="DVI23" s="98"/>
      <c r="DVJ23" s="40"/>
      <c r="DVM23" s="95"/>
      <c r="DVN23" s="9"/>
      <c r="DVQ23" s="98"/>
      <c r="DVR23" s="40"/>
      <c r="DVU23" s="95"/>
      <c r="DVV23" s="9"/>
      <c r="DVY23" s="98"/>
      <c r="DVZ23" s="40"/>
      <c r="DWC23" s="95"/>
      <c r="DWD23" s="9"/>
      <c r="DWG23" s="98"/>
      <c r="DWH23" s="40"/>
      <c r="DWK23" s="95"/>
      <c r="DWL23" s="9"/>
      <c r="DWO23" s="98"/>
      <c r="DWP23" s="40"/>
      <c r="DWS23" s="95"/>
      <c r="DWT23" s="9"/>
      <c r="DWW23" s="98"/>
      <c r="DWX23" s="40"/>
      <c r="DXA23" s="95"/>
      <c r="DXB23" s="9"/>
      <c r="DXE23" s="98"/>
      <c r="DXF23" s="40"/>
      <c r="DXI23" s="95"/>
      <c r="DXJ23" s="9"/>
      <c r="DXM23" s="98"/>
      <c r="DXN23" s="40"/>
      <c r="DXQ23" s="95"/>
      <c r="DXR23" s="9"/>
      <c r="DXU23" s="98"/>
      <c r="DXV23" s="40"/>
      <c r="DXY23" s="95"/>
      <c r="DXZ23" s="9"/>
      <c r="DYC23" s="98"/>
      <c r="DYD23" s="40"/>
      <c r="DYG23" s="95"/>
      <c r="DYH23" s="9"/>
      <c r="DYK23" s="98"/>
      <c r="DYL23" s="40"/>
      <c r="DYO23" s="95"/>
      <c r="DYP23" s="9"/>
      <c r="DYS23" s="98"/>
      <c r="DYT23" s="40"/>
      <c r="DYW23" s="95"/>
      <c r="DYX23" s="9"/>
      <c r="DZA23" s="98"/>
      <c r="DZB23" s="40"/>
      <c r="DZE23" s="95"/>
      <c r="DZF23" s="9"/>
      <c r="DZI23" s="98"/>
      <c r="DZJ23" s="40"/>
      <c r="DZM23" s="95"/>
      <c r="DZN23" s="9"/>
      <c r="DZQ23" s="98"/>
      <c r="DZR23" s="40"/>
      <c r="DZU23" s="95"/>
      <c r="DZV23" s="9"/>
      <c r="DZY23" s="98"/>
      <c r="DZZ23" s="40"/>
      <c r="EAC23" s="95"/>
      <c r="EAD23" s="9"/>
      <c r="EAG23" s="98"/>
      <c r="EAH23" s="40"/>
      <c r="EAK23" s="95"/>
      <c r="EAL23" s="9"/>
      <c r="EAO23" s="98"/>
      <c r="EAP23" s="40"/>
      <c r="EAS23" s="95"/>
      <c r="EAT23" s="9"/>
      <c r="EAW23" s="98"/>
      <c r="EAX23" s="40"/>
      <c r="EBA23" s="95"/>
      <c r="EBB23" s="9"/>
      <c r="EBE23" s="98"/>
      <c r="EBF23" s="40"/>
      <c r="EBI23" s="95"/>
      <c r="EBJ23" s="9"/>
      <c r="EBM23" s="98"/>
      <c r="EBN23" s="40"/>
      <c r="EBQ23" s="95"/>
      <c r="EBR23" s="9"/>
      <c r="EBU23" s="98"/>
      <c r="EBV23" s="40"/>
      <c r="EBY23" s="95"/>
      <c r="EBZ23" s="9"/>
      <c r="ECC23" s="98"/>
      <c r="ECD23" s="40"/>
      <c r="ECG23" s="95"/>
      <c r="ECH23" s="9"/>
      <c r="ECK23" s="98"/>
      <c r="ECL23" s="40"/>
      <c r="ECO23" s="95"/>
      <c r="ECP23" s="9"/>
      <c r="ECS23" s="98"/>
      <c r="ECT23" s="40"/>
      <c r="ECW23" s="95"/>
      <c r="ECX23" s="9"/>
      <c r="EDA23" s="98"/>
      <c r="EDB23" s="40"/>
      <c r="EDE23" s="95"/>
      <c r="EDF23" s="9"/>
      <c r="EDI23" s="98"/>
      <c r="EDJ23" s="40"/>
      <c r="EDM23" s="95"/>
      <c r="EDN23" s="9"/>
      <c r="EDQ23" s="98"/>
      <c r="EDR23" s="40"/>
      <c r="EDU23" s="95"/>
      <c r="EDV23" s="9"/>
      <c r="EDY23" s="98"/>
      <c r="EDZ23" s="40"/>
      <c r="EEC23" s="95"/>
      <c r="EED23" s="9"/>
      <c r="EEG23" s="98"/>
      <c r="EEH23" s="40"/>
      <c r="EEK23" s="95"/>
      <c r="EEL23" s="9"/>
      <c r="EEO23" s="98"/>
      <c r="EEP23" s="40"/>
      <c r="EES23" s="95"/>
      <c r="EET23" s="9"/>
      <c r="EEW23" s="98"/>
      <c r="EEX23" s="40"/>
      <c r="EFA23" s="95"/>
      <c r="EFB23" s="9"/>
      <c r="EFE23" s="98"/>
      <c r="EFF23" s="40"/>
      <c r="EFI23" s="95"/>
      <c r="EFJ23" s="9"/>
      <c r="EFM23" s="98"/>
      <c r="EFN23" s="40"/>
      <c r="EFQ23" s="95"/>
      <c r="EFR23" s="9"/>
      <c r="EFU23" s="98"/>
      <c r="EFV23" s="40"/>
      <c r="EFY23" s="95"/>
      <c r="EFZ23" s="9"/>
      <c r="EGC23" s="98"/>
      <c r="EGD23" s="40"/>
      <c r="EGG23" s="95"/>
      <c r="EGH23" s="9"/>
      <c r="EGK23" s="98"/>
      <c r="EGL23" s="40"/>
      <c r="EGO23" s="95"/>
      <c r="EGP23" s="9"/>
      <c r="EGS23" s="98"/>
      <c r="EGT23" s="40"/>
      <c r="EGW23" s="95"/>
      <c r="EGX23" s="9"/>
      <c r="EHA23" s="98"/>
      <c r="EHB23" s="40"/>
      <c r="EHE23" s="95"/>
      <c r="EHF23" s="9"/>
      <c r="EHI23" s="98"/>
      <c r="EHJ23" s="40"/>
      <c r="EHM23" s="95"/>
      <c r="EHN23" s="9"/>
      <c r="EHQ23" s="98"/>
      <c r="EHR23" s="40"/>
      <c r="EHU23" s="95"/>
      <c r="EHV23" s="9"/>
      <c r="EHY23" s="98"/>
      <c r="EHZ23" s="40"/>
      <c r="EIC23" s="95"/>
      <c r="EID23" s="9"/>
      <c r="EIG23" s="98"/>
      <c r="EIH23" s="40"/>
      <c r="EIK23" s="95"/>
      <c r="EIL23" s="9"/>
      <c r="EIO23" s="98"/>
      <c r="EIP23" s="40"/>
      <c r="EIS23" s="95"/>
      <c r="EIT23" s="9"/>
      <c r="EIW23" s="98"/>
      <c r="EIX23" s="40"/>
      <c r="EJA23" s="95"/>
      <c r="EJB23" s="9"/>
      <c r="EJE23" s="98"/>
      <c r="EJF23" s="40"/>
      <c r="EJI23" s="95"/>
      <c r="EJJ23" s="9"/>
      <c r="EJM23" s="98"/>
      <c r="EJN23" s="40"/>
      <c r="EJQ23" s="95"/>
      <c r="EJR23" s="9"/>
      <c r="EJU23" s="98"/>
      <c r="EJV23" s="40"/>
      <c r="EJY23" s="95"/>
      <c r="EJZ23" s="9"/>
      <c r="EKC23" s="98"/>
      <c r="EKD23" s="40"/>
      <c r="EKG23" s="95"/>
      <c r="EKH23" s="9"/>
      <c r="EKK23" s="98"/>
      <c r="EKL23" s="40"/>
      <c r="EKO23" s="95"/>
      <c r="EKP23" s="9"/>
      <c r="EKS23" s="98"/>
      <c r="EKT23" s="40"/>
      <c r="EKW23" s="95"/>
      <c r="EKX23" s="9"/>
      <c r="ELA23" s="98"/>
      <c r="ELB23" s="40"/>
      <c r="ELE23" s="95"/>
      <c r="ELF23" s="9"/>
      <c r="ELI23" s="98"/>
      <c r="ELJ23" s="40"/>
      <c r="ELM23" s="95"/>
      <c r="ELN23" s="9"/>
      <c r="ELQ23" s="98"/>
      <c r="ELR23" s="40"/>
      <c r="ELU23" s="95"/>
      <c r="ELV23" s="9"/>
      <c r="ELY23" s="98"/>
      <c r="ELZ23" s="40"/>
      <c r="EMC23" s="95"/>
      <c r="EMD23" s="9"/>
      <c r="EMG23" s="98"/>
      <c r="EMH23" s="40"/>
      <c r="EMK23" s="95"/>
      <c r="EML23" s="9"/>
      <c r="EMO23" s="98"/>
      <c r="EMP23" s="40"/>
      <c r="EMS23" s="95"/>
      <c r="EMT23" s="9"/>
      <c r="EMW23" s="98"/>
      <c r="EMX23" s="40"/>
      <c r="ENA23" s="95"/>
      <c r="ENB23" s="9"/>
      <c r="ENE23" s="98"/>
      <c r="ENF23" s="40"/>
      <c r="ENI23" s="95"/>
      <c r="ENJ23" s="9"/>
      <c r="ENM23" s="98"/>
      <c r="ENN23" s="40"/>
      <c r="ENQ23" s="95"/>
      <c r="ENR23" s="9"/>
      <c r="ENU23" s="98"/>
      <c r="ENV23" s="40"/>
      <c r="ENY23" s="95"/>
      <c r="ENZ23" s="9"/>
      <c r="EOC23" s="98"/>
      <c r="EOD23" s="40"/>
      <c r="EOG23" s="95"/>
      <c r="EOH23" s="9"/>
      <c r="EOK23" s="98"/>
      <c r="EOL23" s="40"/>
      <c r="EOO23" s="95"/>
      <c r="EOP23" s="9"/>
      <c r="EOS23" s="98"/>
      <c r="EOT23" s="40"/>
      <c r="EOW23" s="95"/>
      <c r="EOX23" s="9"/>
      <c r="EPA23" s="98"/>
      <c r="EPB23" s="40"/>
      <c r="EPE23" s="95"/>
      <c r="EPF23" s="9"/>
      <c r="EPI23" s="98"/>
      <c r="EPJ23" s="40"/>
      <c r="EPM23" s="95"/>
      <c r="EPN23" s="9"/>
      <c r="EPQ23" s="98"/>
      <c r="EPR23" s="40"/>
      <c r="EPU23" s="95"/>
      <c r="EPV23" s="9"/>
      <c r="EPY23" s="98"/>
      <c r="EPZ23" s="40"/>
      <c r="EQC23" s="95"/>
      <c r="EQD23" s="9"/>
      <c r="EQG23" s="98"/>
      <c r="EQH23" s="40"/>
      <c r="EQK23" s="95"/>
      <c r="EQL23" s="9"/>
      <c r="EQO23" s="98"/>
      <c r="EQP23" s="40"/>
      <c r="EQS23" s="95"/>
      <c r="EQT23" s="9"/>
      <c r="EQW23" s="98"/>
      <c r="EQX23" s="40"/>
      <c r="ERA23" s="95"/>
      <c r="ERB23" s="9"/>
      <c r="ERE23" s="98"/>
      <c r="ERF23" s="40"/>
      <c r="ERI23" s="95"/>
      <c r="ERJ23" s="9"/>
      <c r="ERM23" s="98"/>
      <c r="ERN23" s="40"/>
      <c r="ERQ23" s="95"/>
      <c r="ERR23" s="9"/>
      <c r="ERU23" s="98"/>
      <c r="ERV23" s="40"/>
      <c r="ERY23" s="95"/>
      <c r="ERZ23" s="9"/>
      <c r="ESC23" s="98"/>
      <c r="ESD23" s="40"/>
      <c r="ESG23" s="95"/>
      <c r="ESH23" s="9"/>
      <c r="ESK23" s="98"/>
      <c r="ESL23" s="40"/>
      <c r="ESO23" s="95"/>
      <c r="ESP23" s="9"/>
      <c r="ESS23" s="98"/>
      <c r="EST23" s="40"/>
      <c r="ESW23" s="95"/>
      <c r="ESX23" s="9"/>
      <c r="ETA23" s="98"/>
      <c r="ETB23" s="40"/>
      <c r="ETE23" s="95"/>
      <c r="ETF23" s="9"/>
      <c r="ETI23" s="98"/>
      <c r="ETJ23" s="40"/>
      <c r="ETM23" s="95"/>
      <c r="ETN23" s="9"/>
      <c r="ETQ23" s="98"/>
      <c r="ETR23" s="40"/>
      <c r="ETU23" s="95"/>
      <c r="ETV23" s="9"/>
      <c r="ETY23" s="98"/>
      <c r="ETZ23" s="40"/>
      <c r="EUC23" s="95"/>
      <c r="EUD23" s="9"/>
      <c r="EUG23" s="98"/>
      <c r="EUH23" s="40"/>
      <c r="EUK23" s="95"/>
      <c r="EUL23" s="9"/>
      <c r="EUO23" s="98"/>
      <c r="EUP23" s="40"/>
      <c r="EUS23" s="95"/>
      <c r="EUT23" s="9"/>
      <c r="EUW23" s="98"/>
      <c r="EUX23" s="40"/>
      <c r="EVA23" s="95"/>
      <c r="EVB23" s="9"/>
      <c r="EVE23" s="98"/>
      <c r="EVF23" s="40"/>
      <c r="EVI23" s="95"/>
      <c r="EVJ23" s="9"/>
      <c r="EVM23" s="98"/>
      <c r="EVN23" s="40"/>
      <c r="EVQ23" s="95"/>
      <c r="EVR23" s="9"/>
      <c r="EVU23" s="98"/>
      <c r="EVV23" s="40"/>
      <c r="EVY23" s="95"/>
      <c r="EVZ23" s="9"/>
      <c r="EWC23" s="98"/>
      <c r="EWD23" s="40"/>
      <c r="EWG23" s="95"/>
      <c r="EWH23" s="9"/>
      <c r="EWK23" s="98"/>
      <c r="EWL23" s="40"/>
      <c r="EWO23" s="95"/>
      <c r="EWP23" s="9"/>
      <c r="EWS23" s="98"/>
      <c r="EWT23" s="40"/>
      <c r="EWW23" s="95"/>
      <c r="EWX23" s="9"/>
      <c r="EXA23" s="98"/>
      <c r="EXB23" s="40"/>
      <c r="EXE23" s="95"/>
      <c r="EXF23" s="9"/>
      <c r="EXI23" s="98"/>
      <c r="EXJ23" s="40"/>
      <c r="EXM23" s="95"/>
      <c r="EXN23" s="9"/>
      <c r="EXQ23" s="98"/>
      <c r="EXR23" s="40"/>
      <c r="EXU23" s="95"/>
      <c r="EXV23" s="9"/>
      <c r="EXY23" s="98"/>
      <c r="EXZ23" s="40"/>
      <c r="EYC23" s="95"/>
      <c r="EYD23" s="9"/>
      <c r="EYG23" s="98"/>
      <c r="EYH23" s="40"/>
      <c r="EYK23" s="95"/>
      <c r="EYL23" s="9"/>
      <c r="EYO23" s="98"/>
      <c r="EYP23" s="40"/>
      <c r="EYS23" s="95"/>
      <c r="EYT23" s="9"/>
      <c r="EYW23" s="98"/>
      <c r="EYX23" s="40"/>
      <c r="EZA23" s="95"/>
      <c r="EZB23" s="9"/>
      <c r="EZE23" s="98"/>
      <c r="EZF23" s="40"/>
      <c r="EZI23" s="95"/>
      <c r="EZJ23" s="9"/>
      <c r="EZM23" s="98"/>
      <c r="EZN23" s="40"/>
      <c r="EZQ23" s="95"/>
      <c r="EZR23" s="9"/>
      <c r="EZU23" s="98"/>
      <c r="EZV23" s="40"/>
      <c r="EZY23" s="95"/>
      <c r="EZZ23" s="9"/>
      <c r="FAC23" s="98"/>
      <c r="FAD23" s="40"/>
      <c r="FAG23" s="95"/>
      <c r="FAH23" s="9"/>
      <c r="FAK23" s="98"/>
      <c r="FAL23" s="40"/>
      <c r="FAO23" s="95"/>
      <c r="FAP23" s="9"/>
      <c r="FAS23" s="98"/>
      <c r="FAT23" s="40"/>
      <c r="FAW23" s="95"/>
      <c r="FAX23" s="9"/>
      <c r="FBA23" s="98"/>
      <c r="FBB23" s="40"/>
      <c r="FBE23" s="95"/>
      <c r="FBF23" s="9"/>
      <c r="FBI23" s="98"/>
      <c r="FBJ23" s="40"/>
      <c r="FBM23" s="95"/>
      <c r="FBN23" s="9"/>
      <c r="FBQ23" s="98"/>
      <c r="FBR23" s="40"/>
      <c r="FBU23" s="95"/>
      <c r="FBV23" s="9"/>
      <c r="FBY23" s="98"/>
      <c r="FBZ23" s="40"/>
      <c r="FCC23" s="95"/>
      <c r="FCD23" s="9"/>
      <c r="FCG23" s="98"/>
      <c r="FCH23" s="40"/>
      <c r="FCK23" s="95"/>
      <c r="FCL23" s="9"/>
      <c r="FCO23" s="98"/>
      <c r="FCP23" s="40"/>
      <c r="FCS23" s="95"/>
      <c r="FCT23" s="9"/>
      <c r="FCW23" s="98"/>
      <c r="FCX23" s="40"/>
      <c r="FDA23" s="95"/>
      <c r="FDB23" s="9"/>
      <c r="FDE23" s="98"/>
      <c r="FDF23" s="40"/>
      <c r="FDI23" s="95"/>
      <c r="FDJ23" s="9"/>
      <c r="FDM23" s="98"/>
      <c r="FDN23" s="40"/>
      <c r="FDQ23" s="95"/>
      <c r="FDR23" s="9"/>
      <c r="FDU23" s="98"/>
      <c r="FDV23" s="40"/>
      <c r="FDY23" s="95"/>
      <c r="FDZ23" s="9"/>
      <c r="FEC23" s="98"/>
      <c r="FED23" s="40"/>
      <c r="FEG23" s="95"/>
      <c r="FEH23" s="9"/>
      <c r="FEK23" s="98"/>
      <c r="FEL23" s="40"/>
      <c r="FEO23" s="95"/>
      <c r="FEP23" s="9"/>
      <c r="FES23" s="98"/>
      <c r="FET23" s="40"/>
      <c r="FEW23" s="95"/>
      <c r="FEX23" s="9"/>
      <c r="FFA23" s="98"/>
      <c r="FFB23" s="40"/>
      <c r="FFE23" s="95"/>
      <c r="FFF23" s="9"/>
      <c r="FFI23" s="98"/>
      <c r="FFJ23" s="40"/>
      <c r="FFM23" s="95"/>
      <c r="FFN23" s="9"/>
      <c r="FFQ23" s="98"/>
      <c r="FFR23" s="40"/>
      <c r="FFU23" s="95"/>
      <c r="FFV23" s="9"/>
      <c r="FFY23" s="98"/>
      <c r="FFZ23" s="40"/>
      <c r="FGC23" s="95"/>
      <c r="FGD23" s="9"/>
      <c r="FGG23" s="98"/>
      <c r="FGH23" s="40"/>
      <c r="FGK23" s="95"/>
      <c r="FGL23" s="9"/>
      <c r="FGO23" s="98"/>
      <c r="FGP23" s="40"/>
      <c r="FGS23" s="95"/>
      <c r="FGT23" s="9"/>
      <c r="FGW23" s="98"/>
      <c r="FGX23" s="40"/>
      <c r="FHA23" s="95"/>
      <c r="FHB23" s="9"/>
      <c r="FHE23" s="98"/>
      <c r="FHF23" s="40"/>
      <c r="FHI23" s="95"/>
      <c r="FHJ23" s="9"/>
      <c r="FHM23" s="98"/>
      <c r="FHN23" s="40"/>
      <c r="FHQ23" s="95"/>
      <c r="FHR23" s="9"/>
      <c r="FHU23" s="98"/>
      <c r="FHV23" s="40"/>
      <c r="FHY23" s="95"/>
      <c r="FHZ23" s="9"/>
      <c r="FIC23" s="98"/>
      <c r="FID23" s="40"/>
      <c r="FIG23" s="95"/>
      <c r="FIH23" s="9"/>
      <c r="FIK23" s="98"/>
      <c r="FIL23" s="40"/>
      <c r="FIO23" s="95"/>
      <c r="FIP23" s="9"/>
      <c r="FIS23" s="98"/>
      <c r="FIT23" s="40"/>
      <c r="FIW23" s="95"/>
      <c r="FIX23" s="9"/>
      <c r="FJA23" s="98"/>
      <c r="FJB23" s="40"/>
      <c r="FJE23" s="95"/>
      <c r="FJF23" s="9"/>
      <c r="FJI23" s="98"/>
      <c r="FJJ23" s="40"/>
      <c r="FJM23" s="95"/>
      <c r="FJN23" s="9"/>
      <c r="FJQ23" s="98"/>
      <c r="FJR23" s="40"/>
      <c r="FJU23" s="95"/>
      <c r="FJV23" s="9"/>
      <c r="FJY23" s="98"/>
      <c r="FJZ23" s="40"/>
      <c r="FKC23" s="95"/>
      <c r="FKD23" s="9"/>
      <c r="FKG23" s="98"/>
      <c r="FKH23" s="40"/>
      <c r="FKK23" s="95"/>
      <c r="FKL23" s="9"/>
      <c r="FKO23" s="98"/>
      <c r="FKP23" s="40"/>
      <c r="FKS23" s="95"/>
      <c r="FKT23" s="9"/>
      <c r="FKW23" s="98"/>
      <c r="FKX23" s="40"/>
      <c r="FLA23" s="95"/>
      <c r="FLB23" s="9"/>
      <c r="FLE23" s="98"/>
      <c r="FLF23" s="40"/>
      <c r="FLI23" s="95"/>
      <c r="FLJ23" s="9"/>
      <c r="FLM23" s="98"/>
      <c r="FLN23" s="40"/>
      <c r="FLQ23" s="95"/>
      <c r="FLR23" s="9"/>
      <c r="FLU23" s="98"/>
      <c r="FLV23" s="40"/>
      <c r="FLY23" s="95"/>
      <c r="FLZ23" s="9"/>
      <c r="FMC23" s="98"/>
      <c r="FMD23" s="40"/>
      <c r="FMG23" s="95"/>
      <c r="FMH23" s="9"/>
      <c r="FMK23" s="98"/>
      <c r="FML23" s="40"/>
      <c r="FMO23" s="95"/>
      <c r="FMP23" s="9"/>
      <c r="FMS23" s="98"/>
      <c r="FMT23" s="40"/>
      <c r="FMW23" s="95"/>
      <c r="FMX23" s="9"/>
      <c r="FNA23" s="98"/>
      <c r="FNB23" s="40"/>
      <c r="FNE23" s="95"/>
      <c r="FNF23" s="9"/>
      <c r="FNI23" s="98"/>
      <c r="FNJ23" s="40"/>
      <c r="FNM23" s="95"/>
      <c r="FNN23" s="9"/>
      <c r="FNQ23" s="98"/>
      <c r="FNR23" s="40"/>
      <c r="FNU23" s="95"/>
      <c r="FNV23" s="9"/>
      <c r="FNY23" s="98"/>
      <c r="FNZ23" s="40"/>
      <c r="FOC23" s="95"/>
      <c r="FOD23" s="9"/>
      <c r="FOG23" s="98"/>
      <c r="FOH23" s="40"/>
      <c r="FOK23" s="95"/>
      <c r="FOL23" s="9"/>
      <c r="FOO23" s="98"/>
      <c r="FOP23" s="40"/>
      <c r="FOS23" s="95"/>
      <c r="FOT23" s="9"/>
      <c r="FOW23" s="98"/>
      <c r="FOX23" s="40"/>
      <c r="FPA23" s="95"/>
      <c r="FPB23" s="9"/>
      <c r="FPE23" s="98"/>
      <c r="FPF23" s="40"/>
      <c r="FPI23" s="95"/>
      <c r="FPJ23" s="9"/>
      <c r="FPM23" s="98"/>
      <c r="FPN23" s="40"/>
      <c r="FPQ23" s="95"/>
      <c r="FPR23" s="9"/>
      <c r="FPU23" s="98"/>
      <c r="FPV23" s="40"/>
      <c r="FPY23" s="95"/>
      <c r="FPZ23" s="9"/>
      <c r="FQC23" s="98"/>
      <c r="FQD23" s="40"/>
      <c r="FQG23" s="95"/>
      <c r="FQH23" s="9"/>
      <c r="FQK23" s="98"/>
      <c r="FQL23" s="40"/>
      <c r="FQO23" s="95"/>
      <c r="FQP23" s="9"/>
      <c r="FQS23" s="98"/>
      <c r="FQT23" s="40"/>
      <c r="FQW23" s="95"/>
      <c r="FQX23" s="9"/>
      <c r="FRA23" s="98"/>
      <c r="FRB23" s="40"/>
      <c r="FRE23" s="95"/>
      <c r="FRF23" s="9"/>
      <c r="FRI23" s="98"/>
      <c r="FRJ23" s="40"/>
      <c r="FRM23" s="95"/>
      <c r="FRN23" s="9"/>
      <c r="FRQ23" s="98"/>
      <c r="FRR23" s="40"/>
      <c r="FRU23" s="95"/>
      <c r="FRV23" s="9"/>
      <c r="FRY23" s="98"/>
      <c r="FRZ23" s="40"/>
      <c r="FSC23" s="95"/>
      <c r="FSD23" s="9"/>
      <c r="FSG23" s="98"/>
      <c r="FSH23" s="40"/>
      <c r="FSK23" s="95"/>
      <c r="FSL23" s="9"/>
      <c r="FSO23" s="98"/>
      <c r="FSP23" s="40"/>
      <c r="FSS23" s="95"/>
      <c r="FST23" s="9"/>
      <c r="FSW23" s="98"/>
      <c r="FSX23" s="40"/>
      <c r="FTA23" s="95"/>
      <c r="FTB23" s="9"/>
      <c r="FTE23" s="98"/>
      <c r="FTF23" s="40"/>
      <c r="FTI23" s="95"/>
      <c r="FTJ23" s="9"/>
      <c r="FTM23" s="98"/>
      <c r="FTN23" s="40"/>
      <c r="FTQ23" s="95"/>
      <c r="FTR23" s="9"/>
      <c r="FTU23" s="98"/>
      <c r="FTV23" s="40"/>
      <c r="FTY23" s="95"/>
      <c r="FTZ23" s="9"/>
      <c r="FUC23" s="98"/>
      <c r="FUD23" s="40"/>
      <c r="FUG23" s="95"/>
      <c r="FUH23" s="9"/>
      <c r="FUK23" s="98"/>
      <c r="FUL23" s="40"/>
      <c r="FUO23" s="95"/>
      <c r="FUP23" s="9"/>
      <c r="FUS23" s="98"/>
      <c r="FUT23" s="40"/>
      <c r="FUW23" s="95"/>
      <c r="FUX23" s="9"/>
      <c r="FVA23" s="98"/>
      <c r="FVB23" s="40"/>
      <c r="FVE23" s="95"/>
      <c r="FVF23" s="9"/>
      <c r="FVI23" s="98"/>
      <c r="FVJ23" s="40"/>
      <c r="FVM23" s="95"/>
      <c r="FVN23" s="9"/>
      <c r="FVQ23" s="98"/>
      <c r="FVR23" s="40"/>
      <c r="FVU23" s="95"/>
      <c r="FVV23" s="9"/>
      <c r="FVY23" s="98"/>
      <c r="FVZ23" s="40"/>
      <c r="FWC23" s="95"/>
      <c r="FWD23" s="9"/>
      <c r="FWG23" s="98"/>
      <c r="FWH23" s="40"/>
      <c r="FWK23" s="95"/>
      <c r="FWL23" s="9"/>
      <c r="FWO23" s="98"/>
      <c r="FWP23" s="40"/>
      <c r="FWS23" s="95"/>
      <c r="FWT23" s="9"/>
      <c r="FWW23" s="98"/>
      <c r="FWX23" s="40"/>
      <c r="FXA23" s="95"/>
      <c r="FXB23" s="9"/>
      <c r="FXE23" s="98"/>
      <c r="FXF23" s="40"/>
      <c r="FXI23" s="95"/>
      <c r="FXJ23" s="9"/>
      <c r="FXM23" s="98"/>
      <c r="FXN23" s="40"/>
      <c r="FXQ23" s="95"/>
      <c r="FXR23" s="9"/>
      <c r="FXU23" s="98"/>
      <c r="FXV23" s="40"/>
      <c r="FXY23" s="95"/>
      <c r="FXZ23" s="9"/>
      <c r="FYC23" s="98"/>
      <c r="FYD23" s="40"/>
      <c r="FYG23" s="95"/>
      <c r="FYH23" s="9"/>
      <c r="FYK23" s="98"/>
      <c r="FYL23" s="40"/>
      <c r="FYO23" s="95"/>
      <c r="FYP23" s="9"/>
      <c r="FYS23" s="98"/>
      <c r="FYT23" s="40"/>
      <c r="FYW23" s="95"/>
      <c r="FYX23" s="9"/>
      <c r="FZA23" s="98"/>
      <c r="FZB23" s="40"/>
      <c r="FZE23" s="95"/>
      <c r="FZF23" s="9"/>
      <c r="FZI23" s="98"/>
      <c r="FZJ23" s="40"/>
      <c r="FZM23" s="95"/>
      <c r="FZN23" s="9"/>
      <c r="FZQ23" s="98"/>
      <c r="FZR23" s="40"/>
      <c r="FZU23" s="95"/>
      <c r="FZV23" s="9"/>
      <c r="FZY23" s="98"/>
      <c r="FZZ23" s="40"/>
      <c r="GAC23" s="95"/>
      <c r="GAD23" s="9"/>
      <c r="GAG23" s="98"/>
      <c r="GAH23" s="40"/>
      <c r="GAK23" s="95"/>
      <c r="GAL23" s="9"/>
      <c r="GAO23" s="98"/>
      <c r="GAP23" s="40"/>
      <c r="GAS23" s="95"/>
      <c r="GAT23" s="9"/>
      <c r="GAW23" s="98"/>
      <c r="GAX23" s="40"/>
      <c r="GBA23" s="95"/>
      <c r="GBB23" s="9"/>
      <c r="GBE23" s="98"/>
      <c r="GBF23" s="40"/>
      <c r="GBI23" s="95"/>
      <c r="GBJ23" s="9"/>
      <c r="GBM23" s="98"/>
      <c r="GBN23" s="40"/>
      <c r="GBQ23" s="95"/>
      <c r="GBR23" s="9"/>
      <c r="GBU23" s="98"/>
      <c r="GBV23" s="40"/>
      <c r="GBY23" s="95"/>
      <c r="GBZ23" s="9"/>
      <c r="GCC23" s="98"/>
      <c r="GCD23" s="40"/>
      <c r="GCG23" s="95"/>
      <c r="GCH23" s="9"/>
      <c r="GCK23" s="98"/>
      <c r="GCL23" s="40"/>
      <c r="GCO23" s="95"/>
      <c r="GCP23" s="9"/>
      <c r="GCS23" s="98"/>
      <c r="GCT23" s="40"/>
      <c r="GCW23" s="95"/>
      <c r="GCX23" s="9"/>
      <c r="GDA23" s="98"/>
      <c r="GDB23" s="40"/>
      <c r="GDE23" s="95"/>
      <c r="GDF23" s="9"/>
      <c r="GDI23" s="98"/>
      <c r="GDJ23" s="40"/>
      <c r="GDM23" s="95"/>
      <c r="GDN23" s="9"/>
      <c r="GDQ23" s="98"/>
      <c r="GDR23" s="40"/>
      <c r="GDU23" s="95"/>
      <c r="GDV23" s="9"/>
      <c r="GDY23" s="98"/>
      <c r="GDZ23" s="40"/>
      <c r="GEC23" s="95"/>
      <c r="GED23" s="9"/>
      <c r="GEG23" s="98"/>
      <c r="GEH23" s="40"/>
      <c r="GEK23" s="95"/>
      <c r="GEL23" s="9"/>
      <c r="GEO23" s="98"/>
      <c r="GEP23" s="40"/>
      <c r="GES23" s="95"/>
      <c r="GET23" s="9"/>
      <c r="GEW23" s="98"/>
      <c r="GEX23" s="40"/>
      <c r="GFA23" s="95"/>
      <c r="GFB23" s="9"/>
      <c r="GFE23" s="98"/>
      <c r="GFF23" s="40"/>
      <c r="GFI23" s="95"/>
      <c r="GFJ23" s="9"/>
      <c r="GFM23" s="98"/>
      <c r="GFN23" s="40"/>
      <c r="GFQ23" s="95"/>
      <c r="GFR23" s="9"/>
      <c r="GFU23" s="98"/>
      <c r="GFV23" s="40"/>
      <c r="GFY23" s="95"/>
      <c r="GFZ23" s="9"/>
      <c r="GGC23" s="98"/>
      <c r="GGD23" s="40"/>
      <c r="GGG23" s="95"/>
      <c r="GGH23" s="9"/>
      <c r="GGK23" s="98"/>
      <c r="GGL23" s="40"/>
      <c r="GGO23" s="95"/>
      <c r="GGP23" s="9"/>
      <c r="GGS23" s="98"/>
      <c r="GGT23" s="40"/>
      <c r="GGW23" s="95"/>
      <c r="GGX23" s="9"/>
      <c r="GHA23" s="98"/>
      <c r="GHB23" s="40"/>
      <c r="GHE23" s="95"/>
      <c r="GHF23" s="9"/>
      <c r="GHI23" s="98"/>
      <c r="GHJ23" s="40"/>
      <c r="GHM23" s="95"/>
      <c r="GHN23" s="9"/>
      <c r="GHQ23" s="98"/>
      <c r="GHR23" s="40"/>
      <c r="GHU23" s="95"/>
      <c r="GHV23" s="9"/>
      <c r="GHY23" s="98"/>
      <c r="GHZ23" s="40"/>
      <c r="GIC23" s="95"/>
      <c r="GID23" s="9"/>
      <c r="GIG23" s="98"/>
      <c r="GIH23" s="40"/>
      <c r="GIK23" s="95"/>
      <c r="GIL23" s="9"/>
      <c r="GIO23" s="98"/>
      <c r="GIP23" s="40"/>
      <c r="GIS23" s="95"/>
      <c r="GIT23" s="9"/>
      <c r="GIW23" s="98"/>
      <c r="GIX23" s="40"/>
      <c r="GJA23" s="95"/>
      <c r="GJB23" s="9"/>
      <c r="GJE23" s="98"/>
      <c r="GJF23" s="40"/>
      <c r="GJI23" s="95"/>
      <c r="GJJ23" s="9"/>
      <c r="GJM23" s="98"/>
      <c r="GJN23" s="40"/>
      <c r="GJQ23" s="95"/>
      <c r="GJR23" s="9"/>
      <c r="GJU23" s="98"/>
      <c r="GJV23" s="40"/>
      <c r="GJY23" s="95"/>
      <c r="GJZ23" s="9"/>
      <c r="GKC23" s="98"/>
      <c r="GKD23" s="40"/>
      <c r="GKG23" s="95"/>
      <c r="GKH23" s="9"/>
      <c r="GKK23" s="98"/>
      <c r="GKL23" s="40"/>
      <c r="GKO23" s="95"/>
      <c r="GKP23" s="9"/>
      <c r="GKS23" s="98"/>
      <c r="GKT23" s="40"/>
      <c r="GKW23" s="95"/>
      <c r="GKX23" s="9"/>
      <c r="GLA23" s="98"/>
      <c r="GLB23" s="40"/>
      <c r="GLE23" s="95"/>
      <c r="GLF23" s="9"/>
      <c r="GLI23" s="98"/>
      <c r="GLJ23" s="40"/>
      <c r="GLM23" s="95"/>
      <c r="GLN23" s="9"/>
      <c r="GLQ23" s="98"/>
      <c r="GLR23" s="40"/>
      <c r="GLU23" s="95"/>
      <c r="GLV23" s="9"/>
      <c r="GLY23" s="98"/>
      <c r="GLZ23" s="40"/>
      <c r="GMC23" s="95"/>
      <c r="GMD23" s="9"/>
      <c r="GMG23" s="98"/>
      <c r="GMH23" s="40"/>
      <c r="GMK23" s="95"/>
      <c r="GML23" s="9"/>
      <c r="GMO23" s="98"/>
      <c r="GMP23" s="40"/>
      <c r="GMS23" s="95"/>
      <c r="GMT23" s="9"/>
      <c r="GMW23" s="98"/>
      <c r="GMX23" s="40"/>
      <c r="GNA23" s="95"/>
      <c r="GNB23" s="9"/>
      <c r="GNE23" s="98"/>
      <c r="GNF23" s="40"/>
      <c r="GNI23" s="95"/>
      <c r="GNJ23" s="9"/>
      <c r="GNM23" s="98"/>
      <c r="GNN23" s="40"/>
      <c r="GNQ23" s="95"/>
      <c r="GNR23" s="9"/>
      <c r="GNU23" s="98"/>
      <c r="GNV23" s="40"/>
      <c r="GNY23" s="95"/>
      <c r="GNZ23" s="9"/>
      <c r="GOC23" s="98"/>
      <c r="GOD23" s="40"/>
      <c r="GOG23" s="95"/>
      <c r="GOH23" s="9"/>
      <c r="GOK23" s="98"/>
      <c r="GOL23" s="40"/>
      <c r="GOO23" s="95"/>
      <c r="GOP23" s="9"/>
      <c r="GOS23" s="98"/>
      <c r="GOT23" s="40"/>
      <c r="GOW23" s="95"/>
      <c r="GOX23" s="9"/>
      <c r="GPA23" s="98"/>
      <c r="GPB23" s="40"/>
      <c r="GPE23" s="95"/>
      <c r="GPF23" s="9"/>
      <c r="GPI23" s="98"/>
      <c r="GPJ23" s="40"/>
      <c r="GPM23" s="95"/>
      <c r="GPN23" s="9"/>
      <c r="GPQ23" s="98"/>
      <c r="GPR23" s="40"/>
      <c r="GPU23" s="95"/>
      <c r="GPV23" s="9"/>
      <c r="GPY23" s="98"/>
      <c r="GPZ23" s="40"/>
      <c r="GQC23" s="95"/>
      <c r="GQD23" s="9"/>
      <c r="GQG23" s="98"/>
      <c r="GQH23" s="40"/>
      <c r="GQK23" s="95"/>
      <c r="GQL23" s="9"/>
      <c r="GQO23" s="98"/>
      <c r="GQP23" s="40"/>
      <c r="GQS23" s="95"/>
      <c r="GQT23" s="9"/>
      <c r="GQW23" s="98"/>
      <c r="GQX23" s="40"/>
      <c r="GRA23" s="95"/>
      <c r="GRB23" s="9"/>
      <c r="GRE23" s="98"/>
      <c r="GRF23" s="40"/>
      <c r="GRI23" s="95"/>
      <c r="GRJ23" s="9"/>
      <c r="GRM23" s="98"/>
      <c r="GRN23" s="40"/>
      <c r="GRQ23" s="95"/>
      <c r="GRR23" s="9"/>
      <c r="GRU23" s="98"/>
      <c r="GRV23" s="40"/>
      <c r="GRY23" s="95"/>
      <c r="GRZ23" s="9"/>
      <c r="GSC23" s="98"/>
      <c r="GSD23" s="40"/>
      <c r="GSG23" s="95"/>
      <c r="GSH23" s="9"/>
      <c r="GSK23" s="98"/>
      <c r="GSL23" s="40"/>
      <c r="GSO23" s="95"/>
      <c r="GSP23" s="9"/>
      <c r="GSS23" s="98"/>
      <c r="GST23" s="40"/>
      <c r="GSW23" s="95"/>
      <c r="GSX23" s="9"/>
      <c r="GTA23" s="98"/>
      <c r="GTB23" s="40"/>
      <c r="GTE23" s="95"/>
      <c r="GTF23" s="9"/>
      <c r="GTI23" s="98"/>
      <c r="GTJ23" s="40"/>
      <c r="GTM23" s="95"/>
      <c r="GTN23" s="9"/>
      <c r="GTQ23" s="98"/>
      <c r="GTR23" s="40"/>
      <c r="GTU23" s="95"/>
      <c r="GTV23" s="9"/>
      <c r="GTY23" s="98"/>
      <c r="GTZ23" s="40"/>
      <c r="GUC23" s="95"/>
      <c r="GUD23" s="9"/>
      <c r="GUG23" s="98"/>
      <c r="GUH23" s="40"/>
      <c r="GUK23" s="95"/>
      <c r="GUL23" s="9"/>
      <c r="GUO23" s="98"/>
      <c r="GUP23" s="40"/>
      <c r="GUS23" s="95"/>
      <c r="GUT23" s="9"/>
      <c r="GUW23" s="98"/>
      <c r="GUX23" s="40"/>
      <c r="GVA23" s="95"/>
      <c r="GVB23" s="9"/>
      <c r="GVE23" s="98"/>
      <c r="GVF23" s="40"/>
      <c r="GVI23" s="95"/>
      <c r="GVJ23" s="9"/>
      <c r="GVM23" s="98"/>
      <c r="GVN23" s="40"/>
      <c r="GVQ23" s="95"/>
      <c r="GVR23" s="9"/>
      <c r="GVU23" s="98"/>
      <c r="GVV23" s="40"/>
      <c r="GVY23" s="95"/>
      <c r="GVZ23" s="9"/>
      <c r="GWC23" s="98"/>
      <c r="GWD23" s="40"/>
      <c r="GWG23" s="95"/>
      <c r="GWH23" s="9"/>
      <c r="GWK23" s="98"/>
      <c r="GWL23" s="40"/>
      <c r="GWO23" s="95"/>
      <c r="GWP23" s="9"/>
      <c r="GWS23" s="98"/>
      <c r="GWT23" s="40"/>
      <c r="GWW23" s="95"/>
      <c r="GWX23" s="9"/>
      <c r="GXA23" s="98"/>
      <c r="GXB23" s="40"/>
      <c r="GXE23" s="95"/>
      <c r="GXF23" s="9"/>
      <c r="GXI23" s="98"/>
      <c r="GXJ23" s="40"/>
      <c r="GXM23" s="95"/>
      <c r="GXN23" s="9"/>
      <c r="GXQ23" s="98"/>
      <c r="GXR23" s="40"/>
      <c r="GXU23" s="95"/>
      <c r="GXV23" s="9"/>
      <c r="GXY23" s="98"/>
      <c r="GXZ23" s="40"/>
      <c r="GYC23" s="95"/>
      <c r="GYD23" s="9"/>
      <c r="GYG23" s="98"/>
      <c r="GYH23" s="40"/>
      <c r="GYK23" s="95"/>
      <c r="GYL23" s="9"/>
      <c r="GYO23" s="98"/>
      <c r="GYP23" s="40"/>
      <c r="GYS23" s="95"/>
      <c r="GYT23" s="9"/>
      <c r="GYW23" s="98"/>
      <c r="GYX23" s="40"/>
      <c r="GZA23" s="95"/>
      <c r="GZB23" s="9"/>
      <c r="GZE23" s="98"/>
      <c r="GZF23" s="40"/>
      <c r="GZI23" s="95"/>
      <c r="GZJ23" s="9"/>
      <c r="GZM23" s="98"/>
      <c r="GZN23" s="40"/>
      <c r="GZQ23" s="95"/>
      <c r="GZR23" s="9"/>
      <c r="GZU23" s="98"/>
      <c r="GZV23" s="40"/>
      <c r="GZY23" s="95"/>
      <c r="GZZ23" s="9"/>
      <c r="HAC23" s="98"/>
      <c r="HAD23" s="40"/>
      <c r="HAG23" s="95"/>
      <c r="HAH23" s="9"/>
      <c r="HAK23" s="98"/>
      <c r="HAL23" s="40"/>
      <c r="HAO23" s="95"/>
      <c r="HAP23" s="9"/>
      <c r="HAS23" s="98"/>
      <c r="HAT23" s="40"/>
      <c r="HAW23" s="95"/>
      <c r="HAX23" s="9"/>
      <c r="HBA23" s="98"/>
      <c r="HBB23" s="40"/>
      <c r="HBE23" s="95"/>
      <c r="HBF23" s="9"/>
      <c r="HBI23" s="98"/>
      <c r="HBJ23" s="40"/>
      <c r="HBM23" s="95"/>
      <c r="HBN23" s="9"/>
      <c r="HBQ23" s="98"/>
      <c r="HBR23" s="40"/>
      <c r="HBU23" s="95"/>
      <c r="HBV23" s="9"/>
      <c r="HBY23" s="98"/>
      <c r="HBZ23" s="40"/>
      <c r="HCC23" s="95"/>
      <c r="HCD23" s="9"/>
      <c r="HCG23" s="98"/>
      <c r="HCH23" s="40"/>
      <c r="HCK23" s="95"/>
      <c r="HCL23" s="9"/>
      <c r="HCO23" s="98"/>
      <c r="HCP23" s="40"/>
      <c r="HCS23" s="95"/>
      <c r="HCT23" s="9"/>
      <c r="HCW23" s="98"/>
      <c r="HCX23" s="40"/>
      <c r="HDA23" s="95"/>
      <c r="HDB23" s="9"/>
      <c r="HDE23" s="98"/>
      <c r="HDF23" s="40"/>
      <c r="HDI23" s="95"/>
      <c r="HDJ23" s="9"/>
      <c r="HDM23" s="98"/>
      <c r="HDN23" s="40"/>
      <c r="HDQ23" s="95"/>
      <c r="HDR23" s="9"/>
      <c r="HDU23" s="98"/>
      <c r="HDV23" s="40"/>
      <c r="HDY23" s="95"/>
      <c r="HDZ23" s="9"/>
      <c r="HEC23" s="98"/>
      <c r="HED23" s="40"/>
      <c r="HEG23" s="95"/>
      <c r="HEH23" s="9"/>
      <c r="HEK23" s="98"/>
      <c r="HEL23" s="40"/>
      <c r="HEO23" s="95"/>
      <c r="HEP23" s="9"/>
      <c r="HES23" s="98"/>
      <c r="HET23" s="40"/>
      <c r="HEW23" s="95"/>
      <c r="HEX23" s="9"/>
      <c r="HFA23" s="98"/>
      <c r="HFB23" s="40"/>
      <c r="HFE23" s="95"/>
      <c r="HFF23" s="9"/>
      <c r="HFI23" s="98"/>
      <c r="HFJ23" s="40"/>
      <c r="HFM23" s="95"/>
      <c r="HFN23" s="9"/>
      <c r="HFQ23" s="98"/>
      <c r="HFR23" s="40"/>
      <c r="HFU23" s="95"/>
      <c r="HFV23" s="9"/>
      <c r="HFY23" s="98"/>
      <c r="HFZ23" s="40"/>
      <c r="HGC23" s="95"/>
      <c r="HGD23" s="9"/>
      <c r="HGG23" s="98"/>
      <c r="HGH23" s="40"/>
      <c r="HGK23" s="95"/>
      <c r="HGL23" s="9"/>
      <c r="HGO23" s="98"/>
      <c r="HGP23" s="40"/>
      <c r="HGS23" s="95"/>
      <c r="HGT23" s="9"/>
      <c r="HGW23" s="98"/>
      <c r="HGX23" s="40"/>
      <c r="HHA23" s="95"/>
      <c r="HHB23" s="9"/>
      <c r="HHE23" s="98"/>
      <c r="HHF23" s="40"/>
      <c r="HHI23" s="95"/>
      <c r="HHJ23" s="9"/>
      <c r="HHM23" s="98"/>
      <c r="HHN23" s="40"/>
      <c r="HHQ23" s="95"/>
      <c r="HHR23" s="9"/>
      <c r="HHU23" s="98"/>
      <c r="HHV23" s="40"/>
      <c r="HHY23" s="95"/>
      <c r="HHZ23" s="9"/>
      <c r="HIC23" s="98"/>
      <c r="HID23" s="40"/>
      <c r="HIG23" s="95"/>
      <c r="HIH23" s="9"/>
      <c r="HIK23" s="98"/>
      <c r="HIL23" s="40"/>
      <c r="HIO23" s="95"/>
      <c r="HIP23" s="9"/>
      <c r="HIS23" s="98"/>
      <c r="HIT23" s="40"/>
      <c r="HIW23" s="95"/>
      <c r="HIX23" s="9"/>
      <c r="HJA23" s="98"/>
      <c r="HJB23" s="40"/>
      <c r="HJE23" s="95"/>
      <c r="HJF23" s="9"/>
      <c r="HJI23" s="98"/>
      <c r="HJJ23" s="40"/>
      <c r="HJM23" s="95"/>
      <c r="HJN23" s="9"/>
      <c r="HJQ23" s="98"/>
      <c r="HJR23" s="40"/>
      <c r="HJU23" s="95"/>
      <c r="HJV23" s="9"/>
      <c r="HJY23" s="98"/>
      <c r="HJZ23" s="40"/>
      <c r="HKC23" s="95"/>
      <c r="HKD23" s="9"/>
      <c r="HKG23" s="98"/>
      <c r="HKH23" s="40"/>
      <c r="HKK23" s="95"/>
      <c r="HKL23" s="9"/>
      <c r="HKO23" s="98"/>
      <c r="HKP23" s="40"/>
      <c r="HKS23" s="95"/>
      <c r="HKT23" s="9"/>
      <c r="HKW23" s="98"/>
      <c r="HKX23" s="40"/>
      <c r="HLA23" s="95"/>
      <c r="HLB23" s="9"/>
      <c r="HLE23" s="98"/>
      <c r="HLF23" s="40"/>
      <c r="HLI23" s="95"/>
      <c r="HLJ23" s="9"/>
      <c r="HLM23" s="98"/>
      <c r="HLN23" s="40"/>
      <c r="HLQ23" s="95"/>
      <c r="HLR23" s="9"/>
      <c r="HLU23" s="98"/>
      <c r="HLV23" s="40"/>
      <c r="HLY23" s="95"/>
      <c r="HLZ23" s="9"/>
      <c r="HMC23" s="98"/>
      <c r="HMD23" s="40"/>
      <c r="HMG23" s="95"/>
      <c r="HMH23" s="9"/>
      <c r="HMK23" s="98"/>
      <c r="HML23" s="40"/>
      <c r="HMO23" s="95"/>
      <c r="HMP23" s="9"/>
      <c r="HMS23" s="98"/>
      <c r="HMT23" s="40"/>
      <c r="HMW23" s="95"/>
      <c r="HMX23" s="9"/>
      <c r="HNA23" s="98"/>
      <c r="HNB23" s="40"/>
      <c r="HNE23" s="95"/>
      <c r="HNF23" s="9"/>
      <c r="HNI23" s="98"/>
      <c r="HNJ23" s="40"/>
      <c r="HNM23" s="95"/>
      <c r="HNN23" s="9"/>
      <c r="HNQ23" s="98"/>
      <c r="HNR23" s="40"/>
      <c r="HNU23" s="95"/>
      <c r="HNV23" s="9"/>
      <c r="HNY23" s="98"/>
      <c r="HNZ23" s="40"/>
      <c r="HOC23" s="95"/>
      <c r="HOD23" s="9"/>
      <c r="HOG23" s="98"/>
      <c r="HOH23" s="40"/>
      <c r="HOK23" s="95"/>
      <c r="HOL23" s="9"/>
      <c r="HOO23" s="98"/>
      <c r="HOP23" s="40"/>
      <c r="HOS23" s="95"/>
      <c r="HOT23" s="9"/>
      <c r="HOW23" s="98"/>
      <c r="HOX23" s="40"/>
      <c r="HPA23" s="95"/>
      <c r="HPB23" s="9"/>
      <c r="HPE23" s="98"/>
      <c r="HPF23" s="40"/>
      <c r="HPI23" s="95"/>
      <c r="HPJ23" s="9"/>
      <c r="HPM23" s="98"/>
      <c r="HPN23" s="40"/>
      <c r="HPQ23" s="95"/>
      <c r="HPR23" s="9"/>
      <c r="HPU23" s="98"/>
      <c r="HPV23" s="40"/>
      <c r="HPY23" s="95"/>
      <c r="HPZ23" s="9"/>
      <c r="HQC23" s="98"/>
      <c r="HQD23" s="40"/>
      <c r="HQG23" s="95"/>
      <c r="HQH23" s="9"/>
      <c r="HQK23" s="98"/>
      <c r="HQL23" s="40"/>
      <c r="HQO23" s="95"/>
      <c r="HQP23" s="9"/>
      <c r="HQS23" s="98"/>
      <c r="HQT23" s="40"/>
      <c r="HQW23" s="95"/>
      <c r="HQX23" s="9"/>
      <c r="HRA23" s="98"/>
      <c r="HRB23" s="40"/>
      <c r="HRE23" s="95"/>
      <c r="HRF23" s="9"/>
      <c r="HRI23" s="98"/>
      <c r="HRJ23" s="40"/>
      <c r="HRM23" s="95"/>
      <c r="HRN23" s="9"/>
      <c r="HRQ23" s="98"/>
      <c r="HRR23" s="40"/>
      <c r="HRU23" s="95"/>
      <c r="HRV23" s="9"/>
      <c r="HRY23" s="98"/>
      <c r="HRZ23" s="40"/>
      <c r="HSC23" s="95"/>
      <c r="HSD23" s="9"/>
      <c r="HSG23" s="98"/>
      <c r="HSH23" s="40"/>
      <c r="HSK23" s="95"/>
      <c r="HSL23" s="9"/>
      <c r="HSO23" s="98"/>
      <c r="HSP23" s="40"/>
      <c r="HSS23" s="95"/>
      <c r="HST23" s="9"/>
      <c r="HSW23" s="98"/>
      <c r="HSX23" s="40"/>
      <c r="HTA23" s="95"/>
      <c r="HTB23" s="9"/>
      <c r="HTE23" s="98"/>
      <c r="HTF23" s="40"/>
      <c r="HTI23" s="95"/>
      <c r="HTJ23" s="9"/>
      <c r="HTM23" s="98"/>
      <c r="HTN23" s="40"/>
      <c r="HTQ23" s="95"/>
      <c r="HTR23" s="9"/>
      <c r="HTU23" s="98"/>
      <c r="HTV23" s="40"/>
      <c r="HTY23" s="95"/>
      <c r="HTZ23" s="9"/>
      <c r="HUC23" s="98"/>
      <c r="HUD23" s="40"/>
      <c r="HUG23" s="95"/>
      <c r="HUH23" s="9"/>
      <c r="HUK23" s="98"/>
      <c r="HUL23" s="40"/>
      <c r="HUO23" s="95"/>
      <c r="HUP23" s="9"/>
      <c r="HUS23" s="98"/>
      <c r="HUT23" s="40"/>
      <c r="HUW23" s="95"/>
      <c r="HUX23" s="9"/>
      <c r="HVA23" s="98"/>
      <c r="HVB23" s="40"/>
      <c r="HVE23" s="95"/>
      <c r="HVF23" s="9"/>
      <c r="HVI23" s="98"/>
      <c r="HVJ23" s="40"/>
      <c r="HVM23" s="95"/>
      <c r="HVN23" s="9"/>
      <c r="HVQ23" s="98"/>
      <c r="HVR23" s="40"/>
      <c r="HVU23" s="95"/>
      <c r="HVV23" s="9"/>
      <c r="HVY23" s="98"/>
      <c r="HVZ23" s="40"/>
      <c r="HWC23" s="95"/>
      <c r="HWD23" s="9"/>
      <c r="HWG23" s="98"/>
      <c r="HWH23" s="40"/>
      <c r="HWK23" s="95"/>
      <c r="HWL23" s="9"/>
      <c r="HWO23" s="98"/>
      <c r="HWP23" s="40"/>
      <c r="HWS23" s="95"/>
      <c r="HWT23" s="9"/>
      <c r="HWW23" s="98"/>
      <c r="HWX23" s="40"/>
      <c r="HXA23" s="95"/>
      <c r="HXB23" s="9"/>
      <c r="HXE23" s="98"/>
      <c r="HXF23" s="40"/>
      <c r="HXI23" s="95"/>
      <c r="HXJ23" s="9"/>
      <c r="HXM23" s="98"/>
      <c r="HXN23" s="40"/>
      <c r="HXQ23" s="95"/>
      <c r="HXR23" s="9"/>
      <c r="HXU23" s="98"/>
      <c r="HXV23" s="40"/>
      <c r="HXY23" s="95"/>
      <c r="HXZ23" s="9"/>
      <c r="HYC23" s="98"/>
      <c r="HYD23" s="40"/>
      <c r="HYG23" s="95"/>
      <c r="HYH23" s="9"/>
      <c r="HYK23" s="98"/>
      <c r="HYL23" s="40"/>
      <c r="HYO23" s="95"/>
      <c r="HYP23" s="9"/>
      <c r="HYS23" s="98"/>
      <c r="HYT23" s="40"/>
      <c r="HYW23" s="95"/>
      <c r="HYX23" s="9"/>
      <c r="HZA23" s="98"/>
      <c r="HZB23" s="40"/>
      <c r="HZE23" s="95"/>
      <c r="HZF23" s="9"/>
      <c r="HZI23" s="98"/>
      <c r="HZJ23" s="40"/>
      <c r="HZM23" s="95"/>
      <c r="HZN23" s="9"/>
      <c r="HZQ23" s="98"/>
      <c r="HZR23" s="40"/>
      <c r="HZU23" s="95"/>
      <c r="HZV23" s="9"/>
      <c r="HZY23" s="98"/>
      <c r="HZZ23" s="40"/>
      <c r="IAC23" s="95"/>
      <c r="IAD23" s="9"/>
      <c r="IAG23" s="98"/>
      <c r="IAH23" s="40"/>
      <c r="IAK23" s="95"/>
      <c r="IAL23" s="9"/>
      <c r="IAO23" s="98"/>
      <c r="IAP23" s="40"/>
      <c r="IAS23" s="95"/>
      <c r="IAT23" s="9"/>
      <c r="IAW23" s="98"/>
      <c r="IAX23" s="40"/>
      <c r="IBA23" s="95"/>
      <c r="IBB23" s="9"/>
      <c r="IBE23" s="98"/>
      <c r="IBF23" s="40"/>
      <c r="IBI23" s="95"/>
      <c r="IBJ23" s="9"/>
      <c r="IBM23" s="98"/>
      <c r="IBN23" s="40"/>
      <c r="IBQ23" s="95"/>
      <c r="IBR23" s="9"/>
      <c r="IBU23" s="98"/>
      <c r="IBV23" s="40"/>
      <c r="IBY23" s="95"/>
      <c r="IBZ23" s="9"/>
      <c r="ICC23" s="98"/>
      <c r="ICD23" s="40"/>
      <c r="ICG23" s="95"/>
      <c r="ICH23" s="9"/>
      <c r="ICK23" s="98"/>
      <c r="ICL23" s="40"/>
      <c r="ICO23" s="95"/>
      <c r="ICP23" s="9"/>
      <c r="ICS23" s="98"/>
      <c r="ICT23" s="40"/>
      <c r="ICW23" s="95"/>
      <c r="ICX23" s="9"/>
      <c r="IDA23" s="98"/>
      <c r="IDB23" s="40"/>
      <c r="IDE23" s="95"/>
      <c r="IDF23" s="9"/>
      <c r="IDI23" s="98"/>
      <c r="IDJ23" s="40"/>
      <c r="IDM23" s="95"/>
      <c r="IDN23" s="9"/>
      <c r="IDQ23" s="98"/>
      <c r="IDR23" s="40"/>
      <c r="IDU23" s="95"/>
      <c r="IDV23" s="9"/>
      <c r="IDY23" s="98"/>
      <c r="IDZ23" s="40"/>
      <c r="IEC23" s="95"/>
      <c r="IED23" s="9"/>
      <c r="IEG23" s="98"/>
      <c r="IEH23" s="40"/>
      <c r="IEK23" s="95"/>
      <c r="IEL23" s="9"/>
      <c r="IEO23" s="98"/>
      <c r="IEP23" s="40"/>
      <c r="IES23" s="95"/>
      <c r="IET23" s="9"/>
      <c r="IEW23" s="98"/>
      <c r="IEX23" s="40"/>
      <c r="IFA23" s="95"/>
      <c r="IFB23" s="9"/>
      <c r="IFE23" s="98"/>
      <c r="IFF23" s="40"/>
      <c r="IFI23" s="95"/>
      <c r="IFJ23" s="9"/>
      <c r="IFM23" s="98"/>
      <c r="IFN23" s="40"/>
      <c r="IFQ23" s="95"/>
      <c r="IFR23" s="9"/>
      <c r="IFU23" s="98"/>
      <c r="IFV23" s="40"/>
      <c r="IFY23" s="95"/>
      <c r="IFZ23" s="9"/>
      <c r="IGC23" s="98"/>
      <c r="IGD23" s="40"/>
      <c r="IGG23" s="95"/>
      <c r="IGH23" s="9"/>
      <c r="IGK23" s="98"/>
      <c r="IGL23" s="40"/>
      <c r="IGO23" s="95"/>
      <c r="IGP23" s="9"/>
      <c r="IGS23" s="98"/>
      <c r="IGT23" s="40"/>
      <c r="IGW23" s="95"/>
      <c r="IGX23" s="9"/>
      <c r="IHA23" s="98"/>
      <c r="IHB23" s="40"/>
      <c r="IHE23" s="95"/>
      <c r="IHF23" s="9"/>
      <c r="IHI23" s="98"/>
      <c r="IHJ23" s="40"/>
      <c r="IHM23" s="95"/>
      <c r="IHN23" s="9"/>
      <c r="IHQ23" s="98"/>
      <c r="IHR23" s="40"/>
      <c r="IHU23" s="95"/>
      <c r="IHV23" s="9"/>
      <c r="IHY23" s="98"/>
      <c r="IHZ23" s="40"/>
      <c r="IIC23" s="95"/>
      <c r="IID23" s="9"/>
      <c r="IIG23" s="98"/>
      <c r="IIH23" s="40"/>
      <c r="IIK23" s="95"/>
      <c r="IIL23" s="9"/>
      <c r="IIO23" s="98"/>
      <c r="IIP23" s="40"/>
      <c r="IIS23" s="95"/>
      <c r="IIT23" s="9"/>
      <c r="IIW23" s="98"/>
      <c r="IIX23" s="40"/>
      <c r="IJA23" s="95"/>
      <c r="IJB23" s="9"/>
      <c r="IJE23" s="98"/>
      <c r="IJF23" s="40"/>
      <c r="IJI23" s="95"/>
      <c r="IJJ23" s="9"/>
      <c r="IJM23" s="98"/>
      <c r="IJN23" s="40"/>
      <c r="IJQ23" s="95"/>
      <c r="IJR23" s="9"/>
      <c r="IJU23" s="98"/>
      <c r="IJV23" s="40"/>
      <c r="IJY23" s="95"/>
      <c r="IJZ23" s="9"/>
      <c r="IKC23" s="98"/>
      <c r="IKD23" s="40"/>
      <c r="IKG23" s="95"/>
      <c r="IKH23" s="9"/>
      <c r="IKK23" s="98"/>
      <c r="IKL23" s="40"/>
      <c r="IKO23" s="95"/>
      <c r="IKP23" s="9"/>
      <c r="IKS23" s="98"/>
      <c r="IKT23" s="40"/>
      <c r="IKW23" s="95"/>
      <c r="IKX23" s="9"/>
      <c r="ILA23" s="98"/>
      <c r="ILB23" s="40"/>
      <c r="ILE23" s="95"/>
      <c r="ILF23" s="9"/>
      <c r="ILI23" s="98"/>
      <c r="ILJ23" s="40"/>
      <c r="ILM23" s="95"/>
      <c r="ILN23" s="9"/>
      <c r="ILQ23" s="98"/>
      <c r="ILR23" s="40"/>
      <c r="ILU23" s="95"/>
      <c r="ILV23" s="9"/>
      <c r="ILY23" s="98"/>
      <c r="ILZ23" s="40"/>
      <c r="IMC23" s="95"/>
      <c r="IMD23" s="9"/>
      <c r="IMG23" s="98"/>
      <c r="IMH23" s="40"/>
      <c r="IMK23" s="95"/>
      <c r="IML23" s="9"/>
      <c r="IMO23" s="98"/>
      <c r="IMP23" s="40"/>
      <c r="IMS23" s="95"/>
      <c r="IMT23" s="9"/>
      <c r="IMW23" s="98"/>
      <c r="IMX23" s="40"/>
      <c r="INA23" s="95"/>
      <c r="INB23" s="9"/>
      <c r="INE23" s="98"/>
      <c r="INF23" s="40"/>
      <c r="INI23" s="95"/>
      <c r="INJ23" s="9"/>
      <c r="INM23" s="98"/>
      <c r="INN23" s="40"/>
      <c r="INQ23" s="95"/>
      <c r="INR23" s="9"/>
      <c r="INU23" s="98"/>
      <c r="INV23" s="40"/>
      <c r="INY23" s="95"/>
      <c r="INZ23" s="9"/>
      <c r="IOC23" s="98"/>
      <c r="IOD23" s="40"/>
      <c r="IOG23" s="95"/>
      <c r="IOH23" s="9"/>
      <c r="IOK23" s="98"/>
      <c r="IOL23" s="40"/>
      <c r="IOO23" s="95"/>
      <c r="IOP23" s="9"/>
      <c r="IOS23" s="98"/>
      <c r="IOT23" s="40"/>
      <c r="IOW23" s="95"/>
      <c r="IOX23" s="9"/>
      <c r="IPA23" s="98"/>
      <c r="IPB23" s="40"/>
      <c r="IPE23" s="95"/>
      <c r="IPF23" s="9"/>
      <c r="IPI23" s="98"/>
      <c r="IPJ23" s="40"/>
      <c r="IPM23" s="95"/>
      <c r="IPN23" s="9"/>
      <c r="IPQ23" s="98"/>
      <c r="IPR23" s="40"/>
      <c r="IPU23" s="95"/>
      <c r="IPV23" s="9"/>
      <c r="IPY23" s="98"/>
      <c r="IPZ23" s="40"/>
      <c r="IQC23" s="95"/>
      <c r="IQD23" s="9"/>
      <c r="IQG23" s="98"/>
      <c r="IQH23" s="40"/>
      <c r="IQK23" s="95"/>
      <c r="IQL23" s="9"/>
      <c r="IQO23" s="98"/>
      <c r="IQP23" s="40"/>
      <c r="IQS23" s="95"/>
      <c r="IQT23" s="9"/>
      <c r="IQW23" s="98"/>
      <c r="IQX23" s="40"/>
      <c r="IRA23" s="95"/>
      <c r="IRB23" s="9"/>
      <c r="IRE23" s="98"/>
      <c r="IRF23" s="40"/>
      <c r="IRI23" s="95"/>
      <c r="IRJ23" s="9"/>
      <c r="IRM23" s="98"/>
      <c r="IRN23" s="40"/>
      <c r="IRQ23" s="95"/>
      <c r="IRR23" s="9"/>
      <c r="IRU23" s="98"/>
      <c r="IRV23" s="40"/>
      <c r="IRY23" s="95"/>
      <c r="IRZ23" s="9"/>
      <c r="ISC23" s="98"/>
      <c r="ISD23" s="40"/>
      <c r="ISG23" s="95"/>
      <c r="ISH23" s="9"/>
      <c r="ISK23" s="98"/>
      <c r="ISL23" s="40"/>
      <c r="ISO23" s="95"/>
      <c r="ISP23" s="9"/>
      <c r="ISS23" s="98"/>
      <c r="IST23" s="40"/>
      <c r="ISW23" s="95"/>
      <c r="ISX23" s="9"/>
      <c r="ITA23" s="98"/>
      <c r="ITB23" s="40"/>
      <c r="ITE23" s="95"/>
      <c r="ITF23" s="9"/>
      <c r="ITI23" s="98"/>
      <c r="ITJ23" s="40"/>
      <c r="ITM23" s="95"/>
      <c r="ITN23" s="9"/>
      <c r="ITQ23" s="98"/>
      <c r="ITR23" s="40"/>
      <c r="ITU23" s="95"/>
      <c r="ITV23" s="9"/>
      <c r="ITY23" s="98"/>
      <c r="ITZ23" s="40"/>
      <c r="IUC23" s="95"/>
      <c r="IUD23" s="9"/>
      <c r="IUG23" s="98"/>
      <c r="IUH23" s="40"/>
      <c r="IUK23" s="95"/>
      <c r="IUL23" s="9"/>
      <c r="IUO23" s="98"/>
      <c r="IUP23" s="40"/>
      <c r="IUS23" s="95"/>
      <c r="IUT23" s="9"/>
      <c r="IUW23" s="98"/>
      <c r="IUX23" s="40"/>
      <c r="IVA23" s="95"/>
      <c r="IVB23" s="9"/>
      <c r="IVE23" s="98"/>
      <c r="IVF23" s="40"/>
      <c r="IVI23" s="95"/>
      <c r="IVJ23" s="9"/>
      <c r="IVM23" s="98"/>
      <c r="IVN23" s="40"/>
      <c r="IVQ23" s="95"/>
      <c r="IVR23" s="9"/>
      <c r="IVU23" s="98"/>
      <c r="IVV23" s="40"/>
      <c r="IVY23" s="95"/>
      <c r="IVZ23" s="9"/>
      <c r="IWC23" s="98"/>
      <c r="IWD23" s="40"/>
      <c r="IWG23" s="95"/>
      <c r="IWH23" s="9"/>
      <c r="IWK23" s="98"/>
      <c r="IWL23" s="40"/>
      <c r="IWO23" s="95"/>
      <c r="IWP23" s="9"/>
      <c r="IWS23" s="98"/>
      <c r="IWT23" s="40"/>
      <c r="IWW23" s="95"/>
      <c r="IWX23" s="9"/>
      <c r="IXA23" s="98"/>
      <c r="IXB23" s="40"/>
      <c r="IXE23" s="95"/>
      <c r="IXF23" s="9"/>
      <c r="IXI23" s="98"/>
      <c r="IXJ23" s="40"/>
      <c r="IXM23" s="95"/>
      <c r="IXN23" s="9"/>
      <c r="IXQ23" s="98"/>
      <c r="IXR23" s="40"/>
      <c r="IXU23" s="95"/>
      <c r="IXV23" s="9"/>
      <c r="IXY23" s="98"/>
      <c r="IXZ23" s="40"/>
      <c r="IYC23" s="95"/>
      <c r="IYD23" s="9"/>
      <c r="IYG23" s="98"/>
      <c r="IYH23" s="40"/>
      <c r="IYK23" s="95"/>
      <c r="IYL23" s="9"/>
      <c r="IYO23" s="98"/>
      <c r="IYP23" s="40"/>
      <c r="IYS23" s="95"/>
      <c r="IYT23" s="9"/>
      <c r="IYW23" s="98"/>
      <c r="IYX23" s="40"/>
      <c r="IZA23" s="95"/>
      <c r="IZB23" s="9"/>
      <c r="IZE23" s="98"/>
      <c r="IZF23" s="40"/>
      <c r="IZI23" s="95"/>
      <c r="IZJ23" s="9"/>
      <c r="IZM23" s="98"/>
      <c r="IZN23" s="40"/>
      <c r="IZQ23" s="95"/>
      <c r="IZR23" s="9"/>
      <c r="IZU23" s="98"/>
      <c r="IZV23" s="40"/>
      <c r="IZY23" s="95"/>
      <c r="IZZ23" s="9"/>
      <c r="JAC23" s="98"/>
      <c r="JAD23" s="40"/>
      <c r="JAG23" s="95"/>
      <c r="JAH23" s="9"/>
      <c r="JAK23" s="98"/>
      <c r="JAL23" s="40"/>
      <c r="JAO23" s="95"/>
      <c r="JAP23" s="9"/>
      <c r="JAS23" s="98"/>
      <c r="JAT23" s="40"/>
      <c r="JAW23" s="95"/>
      <c r="JAX23" s="9"/>
      <c r="JBA23" s="98"/>
      <c r="JBB23" s="40"/>
      <c r="JBE23" s="95"/>
      <c r="JBF23" s="9"/>
      <c r="JBI23" s="98"/>
      <c r="JBJ23" s="40"/>
      <c r="JBM23" s="95"/>
      <c r="JBN23" s="9"/>
      <c r="JBQ23" s="98"/>
      <c r="JBR23" s="40"/>
      <c r="JBU23" s="95"/>
      <c r="JBV23" s="9"/>
      <c r="JBY23" s="98"/>
      <c r="JBZ23" s="40"/>
      <c r="JCC23" s="95"/>
      <c r="JCD23" s="9"/>
      <c r="JCG23" s="98"/>
      <c r="JCH23" s="40"/>
      <c r="JCK23" s="95"/>
      <c r="JCL23" s="9"/>
      <c r="JCO23" s="98"/>
      <c r="JCP23" s="40"/>
      <c r="JCS23" s="95"/>
      <c r="JCT23" s="9"/>
      <c r="JCW23" s="98"/>
      <c r="JCX23" s="40"/>
      <c r="JDA23" s="95"/>
      <c r="JDB23" s="9"/>
      <c r="JDE23" s="98"/>
      <c r="JDF23" s="40"/>
      <c r="JDI23" s="95"/>
      <c r="JDJ23" s="9"/>
      <c r="JDM23" s="98"/>
      <c r="JDN23" s="40"/>
      <c r="JDQ23" s="95"/>
      <c r="JDR23" s="9"/>
      <c r="JDU23" s="98"/>
      <c r="JDV23" s="40"/>
      <c r="JDY23" s="95"/>
      <c r="JDZ23" s="9"/>
      <c r="JEC23" s="98"/>
      <c r="JED23" s="40"/>
      <c r="JEG23" s="95"/>
      <c r="JEH23" s="9"/>
      <c r="JEK23" s="98"/>
      <c r="JEL23" s="40"/>
      <c r="JEO23" s="95"/>
      <c r="JEP23" s="9"/>
      <c r="JES23" s="98"/>
      <c r="JET23" s="40"/>
      <c r="JEW23" s="95"/>
      <c r="JEX23" s="9"/>
      <c r="JFA23" s="98"/>
      <c r="JFB23" s="40"/>
      <c r="JFE23" s="95"/>
      <c r="JFF23" s="9"/>
      <c r="JFI23" s="98"/>
      <c r="JFJ23" s="40"/>
      <c r="JFM23" s="95"/>
      <c r="JFN23" s="9"/>
      <c r="JFQ23" s="98"/>
      <c r="JFR23" s="40"/>
      <c r="JFU23" s="95"/>
      <c r="JFV23" s="9"/>
      <c r="JFY23" s="98"/>
      <c r="JFZ23" s="40"/>
      <c r="JGC23" s="95"/>
      <c r="JGD23" s="9"/>
      <c r="JGG23" s="98"/>
      <c r="JGH23" s="40"/>
      <c r="JGK23" s="95"/>
      <c r="JGL23" s="9"/>
      <c r="JGO23" s="98"/>
      <c r="JGP23" s="40"/>
      <c r="JGS23" s="95"/>
      <c r="JGT23" s="9"/>
      <c r="JGW23" s="98"/>
      <c r="JGX23" s="40"/>
      <c r="JHA23" s="95"/>
      <c r="JHB23" s="9"/>
      <c r="JHE23" s="98"/>
      <c r="JHF23" s="40"/>
      <c r="JHI23" s="95"/>
      <c r="JHJ23" s="9"/>
      <c r="JHM23" s="98"/>
      <c r="JHN23" s="40"/>
      <c r="JHQ23" s="95"/>
      <c r="JHR23" s="9"/>
      <c r="JHU23" s="98"/>
      <c r="JHV23" s="40"/>
      <c r="JHY23" s="95"/>
      <c r="JHZ23" s="9"/>
      <c r="JIC23" s="98"/>
      <c r="JID23" s="40"/>
      <c r="JIG23" s="95"/>
      <c r="JIH23" s="9"/>
      <c r="JIK23" s="98"/>
      <c r="JIL23" s="40"/>
      <c r="JIO23" s="95"/>
      <c r="JIP23" s="9"/>
      <c r="JIS23" s="98"/>
      <c r="JIT23" s="40"/>
      <c r="JIW23" s="95"/>
      <c r="JIX23" s="9"/>
      <c r="JJA23" s="98"/>
      <c r="JJB23" s="40"/>
      <c r="JJE23" s="95"/>
      <c r="JJF23" s="9"/>
      <c r="JJI23" s="98"/>
      <c r="JJJ23" s="40"/>
      <c r="JJM23" s="95"/>
      <c r="JJN23" s="9"/>
      <c r="JJQ23" s="98"/>
      <c r="JJR23" s="40"/>
      <c r="JJU23" s="95"/>
      <c r="JJV23" s="9"/>
      <c r="JJY23" s="98"/>
      <c r="JJZ23" s="40"/>
      <c r="JKC23" s="95"/>
      <c r="JKD23" s="9"/>
      <c r="JKG23" s="98"/>
      <c r="JKH23" s="40"/>
      <c r="JKK23" s="95"/>
      <c r="JKL23" s="9"/>
      <c r="JKO23" s="98"/>
      <c r="JKP23" s="40"/>
      <c r="JKS23" s="95"/>
      <c r="JKT23" s="9"/>
      <c r="JKW23" s="98"/>
      <c r="JKX23" s="40"/>
      <c r="JLA23" s="95"/>
      <c r="JLB23" s="9"/>
      <c r="JLE23" s="98"/>
      <c r="JLF23" s="40"/>
      <c r="JLI23" s="95"/>
      <c r="JLJ23" s="9"/>
      <c r="JLM23" s="98"/>
      <c r="JLN23" s="40"/>
      <c r="JLQ23" s="95"/>
      <c r="JLR23" s="9"/>
      <c r="JLU23" s="98"/>
      <c r="JLV23" s="40"/>
      <c r="JLY23" s="95"/>
      <c r="JLZ23" s="9"/>
      <c r="JMC23" s="98"/>
      <c r="JMD23" s="40"/>
      <c r="JMG23" s="95"/>
      <c r="JMH23" s="9"/>
      <c r="JMK23" s="98"/>
      <c r="JML23" s="40"/>
      <c r="JMO23" s="95"/>
      <c r="JMP23" s="9"/>
      <c r="JMS23" s="98"/>
      <c r="JMT23" s="40"/>
      <c r="JMW23" s="95"/>
      <c r="JMX23" s="9"/>
      <c r="JNA23" s="98"/>
      <c r="JNB23" s="40"/>
      <c r="JNE23" s="95"/>
      <c r="JNF23" s="9"/>
      <c r="JNI23" s="98"/>
      <c r="JNJ23" s="40"/>
      <c r="JNM23" s="95"/>
      <c r="JNN23" s="9"/>
      <c r="JNQ23" s="98"/>
      <c r="JNR23" s="40"/>
      <c r="JNU23" s="95"/>
      <c r="JNV23" s="9"/>
      <c r="JNY23" s="98"/>
      <c r="JNZ23" s="40"/>
      <c r="JOC23" s="95"/>
      <c r="JOD23" s="9"/>
      <c r="JOG23" s="98"/>
      <c r="JOH23" s="40"/>
      <c r="JOK23" s="95"/>
      <c r="JOL23" s="9"/>
      <c r="JOO23" s="98"/>
      <c r="JOP23" s="40"/>
      <c r="JOS23" s="95"/>
      <c r="JOT23" s="9"/>
      <c r="JOW23" s="98"/>
      <c r="JOX23" s="40"/>
      <c r="JPA23" s="95"/>
      <c r="JPB23" s="9"/>
      <c r="JPE23" s="98"/>
      <c r="JPF23" s="40"/>
      <c r="JPI23" s="95"/>
      <c r="JPJ23" s="9"/>
      <c r="JPM23" s="98"/>
      <c r="JPN23" s="40"/>
      <c r="JPQ23" s="95"/>
      <c r="JPR23" s="9"/>
      <c r="JPU23" s="98"/>
      <c r="JPV23" s="40"/>
      <c r="JPY23" s="95"/>
      <c r="JPZ23" s="9"/>
      <c r="JQC23" s="98"/>
      <c r="JQD23" s="40"/>
      <c r="JQG23" s="95"/>
      <c r="JQH23" s="9"/>
      <c r="JQK23" s="98"/>
      <c r="JQL23" s="40"/>
      <c r="JQO23" s="95"/>
      <c r="JQP23" s="9"/>
      <c r="JQS23" s="98"/>
      <c r="JQT23" s="40"/>
      <c r="JQW23" s="95"/>
      <c r="JQX23" s="9"/>
      <c r="JRA23" s="98"/>
      <c r="JRB23" s="40"/>
      <c r="JRE23" s="95"/>
      <c r="JRF23" s="9"/>
      <c r="JRI23" s="98"/>
      <c r="JRJ23" s="40"/>
      <c r="JRM23" s="95"/>
      <c r="JRN23" s="9"/>
      <c r="JRQ23" s="98"/>
      <c r="JRR23" s="40"/>
      <c r="JRU23" s="95"/>
      <c r="JRV23" s="9"/>
      <c r="JRY23" s="98"/>
      <c r="JRZ23" s="40"/>
      <c r="JSC23" s="95"/>
      <c r="JSD23" s="9"/>
      <c r="JSG23" s="98"/>
      <c r="JSH23" s="40"/>
      <c r="JSK23" s="95"/>
      <c r="JSL23" s="9"/>
      <c r="JSO23" s="98"/>
      <c r="JSP23" s="40"/>
      <c r="JSS23" s="95"/>
      <c r="JST23" s="9"/>
      <c r="JSW23" s="98"/>
      <c r="JSX23" s="40"/>
      <c r="JTA23" s="95"/>
      <c r="JTB23" s="9"/>
      <c r="JTE23" s="98"/>
      <c r="JTF23" s="40"/>
      <c r="JTI23" s="95"/>
      <c r="JTJ23" s="9"/>
      <c r="JTM23" s="98"/>
      <c r="JTN23" s="40"/>
      <c r="JTQ23" s="95"/>
      <c r="JTR23" s="9"/>
      <c r="JTU23" s="98"/>
      <c r="JTV23" s="40"/>
      <c r="JTY23" s="95"/>
      <c r="JTZ23" s="9"/>
      <c r="JUC23" s="98"/>
      <c r="JUD23" s="40"/>
      <c r="JUG23" s="95"/>
      <c r="JUH23" s="9"/>
      <c r="JUK23" s="98"/>
      <c r="JUL23" s="40"/>
      <c r="JUO23" s="95"/>
      <c r="JUP23" s="9"/>
      <c r="JUS23" s="98"/>
      <c r="JUT23" s="40"/>
      <c r="JUW23" s="95"/>
      <c r="JUX23" s="9"/>
      <c r="JVA23" s="98"/>
      <c r="JVB23" s="40"/>
      <c r="JVE23" s="95"/>
      <c r="JVF23" s="9"/>
      <c r="JVI23" s="98"/>
      <c r="JVJ23" s="40"/>
      <c r="JVM23" s="95"/>
      <c r="JVN23" s="9"/>
      <c r="JVQ23" s="98"/>
      <c r="JVR23" s="40"/>
      <c r="JVU23" s="95"/>
      <c r="JVV23" s="9"/>
      <c r="JVY23" s="98"/>
      <c r="JVZ23" s="40"/>
      <c r="JWC23" s="95"/>
      <c r="JWD23" s="9"/>
      <c r="JWG23" s="98"/>
      <c r="JWH23" s="40"/>
      <c r="JWK23" s="95"/>
      <c r="JWL23" s="9"/>
      <c r="JWO23" s="98"/>
      <c r="JWP23" s="40"/>
      <c r="JWS23" s="95"/>
      <c r="JWT23" s="9"/>
      <c r="JWW23" s="98"/>
      <c r="JWX23" s="40"/>
      <c r="JXA23" s="95"/>
      <c r="JXB23" s="9"/>
      <c r="JXE23" s="98"/>
      <c r="JXF23" s="40"/>
      <c r="JXI23" s="95"/>
      <c r="JXJ23" s="9"/>
      <c r="JXM23" s="98"/>
      <c r="JXN23" s="40"/>
      <c r="JXQ23" s="95"/>
      <c r="JXR23" s="9"/>
      <c r="JXU23" s="98"/>
      <c r="JXV23" s="40"/>
      <c r="JXY23" s="95"/>
      <c r="JXZ23" s="9"/>
      <c r="JYC23" s="98"/>
      <c r="JYD23" s="40"/>
      <c r="JYG23" s="95"/>
      <c r="JYH23" s="9"/>
      <c r="JYK23" s="98"/>
      <c r="JYL23" s="40"/>
      <c r="JYO23" s="95"/>
      <c r="JYP23" s="9"/>
      <c r="JYS23" s="98"/>
      <c r="JYT23" s="40"/>
      <c r="JYW23" s="95"/>
      <c r="JYX23" s="9"/>
      <c r="JZA23" s="98"/>
      <c r="JZB23" s="40"/>
      <c r="JZE23" s="95"/>
      <c r="JZF23" s="9"/>
      <c r="JZI23" s="98"/>
      <c r="JZJ23" s="40"/>
      <c r="JZM23" s="95"/>
      <c r="JZN23" s="9"/>
      <c r="JZQ23" s="98"/>
      <c r="JZR23" s="40"/>
      <c r="JZU23" s="95"/>
      <c r="JZV23" s="9"/>
      <c r="JZY23" s="98"/>
      <c r="JZZ23" s="40"/>
      <c r="KAC23" s="95"/>
      <c r="KAD23" s="9"/>
      <c r="KAG23" s="98"/>
      <c r="KAH23" s="40"/>
      <c r="KAK23" s="95"/>
      <c r="KAL23" s="9"/>
      <c r="KAO23" s="98"/>
      <c r="KAP23" s="40"/>
      <c r="KAS23" s="95"/>
      <c r="KAT23" s="9"/>
      <c r="KAW23" s="98"/>
      <c r="KAX23" s="40"/>
      <c r="KBA23" s="95"/>
      <c r="KBB23" s="9"/>
      <c r="KBE23" s="98"/>
      <c r="KBF23" s="40"/>
      <c r="KBI23" s="95"/>
      <c r="KBJ23" s="9"/>
      <c r="KBM23" s="98"/>
      <c r="KBN23" s="40"/>
      <c r="KBQ23" s="95"/>
      <c r="KBR23" s="9"/>
      <c r="KBU23" s="98"/>
      <c r="KBV23" s="40"/>
      <c r="KBY23" s="95"/>
      <c r="KBZ23" s="9"/>
      <c r="KCC23" s="98"/>
      <c r="KCD23" s="40"/>
      <c r="KCG23" s="95"/>
      <c r="KCH23" s="9"/>
      <c r="KCK23" s="98"/>
      <c r="KCL23" s="40"/>
      <c r="KCO23" s="95"/>
      <c r="KCP23" s="9"/>
      <c r="KCS23" s="98"/>
      <c r="KCT23" s="40"/>
      <c r="KCW23" s="95"/>
      <c r="KCX23" s="9"/>
      <c r="KDA23" s="98"/>
      <c r="KDB23" s="40"/>
      <c r="KDE23" s="95"/>
      <c r="KDF23" s="9"/>
      <c r="KDI23" s="98"/>
      <c r="KDJ23" s="40"/>
      <c r="KDM23" s="95"/>
      <c r="KDN23" s="9"/>
      <c r="KDQ23" s="98"/>
      <c r="KDR23" s="40"/>
      <c r="KDU23" s="95"/>
      <c r="KDV23" s="9"/>
      <c r="KDY23" s="98"/>
      <c r="KDZ23" s="40"/>
      <c r="KEC23" s="95"/>
      <c r="KED23" s="9"/>
      <c r="KEG23" s="98"/>
      <c r="KEH23" s="40"/>
      <c r="KEK23" s="95"/>
      <c r="KEL23" s="9"/>
      <c r="KEO23" s="98"/>
      <c r="KEP23" s="40"/>
      <c r="KES23" s="95"/>
      <c r="KET23" s="9"/>
      <c r="KEW23" s="98"/>
      <c r="KEX23" s="40"/>
      <c r="KFA23" s="95"/>
      <c r="KFB23" s="9"/>
      <c r="KFE23" s="98"/>
      <c r="KFF23" s="40"/>
      <c r="KFI23" s="95"/>
      <c r="KFJ23" s="9"/>
      <c r="KFM23" s="98"/>
      <c r="KFN23" s="40"/>
      <c r="KFQ23" s="95"/>
      <c r="KFR23" s="9"/>
      <c r="KFU23" s="98"/>
      <c r="KFV23" s="40"/>
      <c r="KFY23" s="95"/>
      <c r="KFZ23" s="9"/>
      <c r="KGC23" s="98"/>
      <c r="KGD23" s="40"/>
      <c r="KGG23" s="95"/>
      <c r="KGH23" s="9"/>
      <c r="KGK23" s="98"/>
      <c r="KGL23" s="40"/>
      <c r="KGO23" s="95"/>
      <c r="KGP23" s="9"/>
      <c r="KGS23" s="98"/>
      <c r="KGT23" s="40"/>
      <c r="KGW23" s="95"/>
      <c r="KGX23" s="9"/>
      <c r="KHA23" s="98"/>
      <c r="KHB23" s="40"/>
      <c r="KHE23" s="95"/>
      <c r="KHF23" s="9"/>
      <c r="KHI23" s="98"/>
      <c r="KHJ23" s="40"/>
      <c r="KHM23" s="95"/>
      <c r="KHN23" s="9"/>
      <c r="KHQ23" s="98"/>
      <c r="KHR23" s="40"/>
      <c r="KHU23" s="95"/>
      <c r="KHV23" s="9"/>
      <c r="KHY23" s="98"/>
      <c r="KHZ23" s="40"/>
      <c r="KIC23" s="95"/>
      <c r="KID23" s="9"/>
      <c r="KIG23" s="98"/>
      <c r="KIH23" s="40"/>
      <c r="KIK23" s="95"/>
      <c r="KIL23" s="9"/>
      <c r="KIO23" s="98"/>
      <c r="KIP23" s="40"/>
      <c r="KIS23" s="95"/>
      <c r="KIT23" s="9"/>
      <c r="KIW23" s="98"/>
      <c r="KIX23" s="40"/>
      <c r="KJA23" s="95"/>
      <c r="KJB23" s="9"/>
      <c r="KJE23" s="98"/>
      <c r="KJF23" s="40"/>
      <c r="KJI23" s="95"/>
      <c r="KJJ23" s="9"/>
      <c r="KJM23" s="98"/>
      <c r="KJN23" s="40"/>
      <c r="KJQ23" s="95"/>
      <c r="KJR23" s="9"/>
      <c r="KJU23" s="98"/>
      <c r="KJV23" s="40"/>
      <c r="KJY23" s="95"/>
      <c r="KJZ23" s="9"/>
      <c r="KKC23" s="98"/>
      <c r="KKD23" s="40"/>
      <c r="KKG23" s="95"/>
      <c r="KKH23" s="9"/>
      <c r="KKK23" s="98"/>
      <c r="KKL23" s="40"/>
      <c r="KKO23" s="95"/>
      <c r="KKP23" s="9"/>
      <c r="KKS23" s="98"/>
      <c r="KKT23" s="40"/>
      <c r="KKW23" s="95"/>
      <c r="KKX23" s="9"/>
      <c r="KLA23" s="98"/>
      <c r="KLB23" s="40"/>
      <c r="KLE23" s="95"/>
      <c r="KLF23" s="9"/>
      <c r="KLI23" s="98"/>
      <c r="KLJ23" s="40"/>
      <c r="KLM23" s="95"/>
      <c r="KLN23" s="9"/>
      <c r="KLQ23" s="98"/>
      <c r="KLR23" s="40"/>
      <c r="KLU23" s="95"/>
      <c r="KLV23" s="9"/>
      <c r="KLY23" s="98"/>
      <c r="KLZ23" s="40"/>
      <c r="KMC23" s="95"/>
      <c r="KMD23" s="9"/>
      <c r="KMG23" s="98"/>
      <c r="KMH23" s="40"/>
      <c r="KMK23" s="95"/>
      <c r="KML23" s="9"/>
      <c r="KMO23" s="98"/>
      <c r="KMP23" s="40"/>
      <c r="KMS23" s="95"/>
      <c r="KMT23" s="9"/>
      <c r="KMW23" s="98"/>
      <c r="KMX23" s="40"/>
      <c r="KNA23" s="95"/>
      <c r="KNB23" s="9"/>
      <c r="KNE23" s="98"/>
      <c r="KNF23" s="40"/>
      <c r="KNI23" s="95"/>
      <c r="KNJ23" s="9"/>
      <c r="KNM23" s="98"/>
      <c r="KNN23" s="40"/>
      <c r="KNQ23" s="95"/>
      <c r="KNR23" s="9"/>
      <c r="KNU23" s="98"/>
      <c r="KNV23" s="40"/>
      <c r="KNY23" s="95"/>
      <c r="KNZ23" s="9"/>
      <c r="KOC23" s="98"/>
      <c r="KOD23" s="40"/>
      <c r="KOG23" s="95"/>
      <c r="KOH23" s="9"/>
      <c r="KOK23" s="98"/>
      <c r="KOL23" s="40"/>
      <c r="KOO23" s="95"/>
      <c r="KOP23" s="9"/>
      <c r="KOS23" s="98"/>
      <c r="KOT23" s="40"/>
      <c r="KOW23" s="95"/>
      <c r="KOX23" s="9"/>
      <c r="KPA23" s="98"/>
      <c r="KPB23" s="40"/>
      <c r="KPE23" s="95"/>
      <c r="KPF23" s="9"/>
      <c r="KPI23" s="98"/>
      <c r="KPJ23" s="40"/>
      <c r="KPM23" s="95"/>
      <c r="KPN23" s="9"/>
      <c r="KPQ23" s="98"/>
      <c r="KPR23" s="40"/>
      <c r="KPU23" s="95"/>
      <c r="KPV23" s="9"/>
      <c r="KPY23" s="98"/>
      <c r="KPZ23" s="40"/>
      <c r="KQC23" s="95"/>
      <c r="KQD23" s="9"/>
      <c r="KQG23" s="98"/>
      <c r="KQH23" s="40"/>
      <c r="KQK23" s="95"/>
      <c r="KQL23" s="9"/>
      <c r="KQO23" s="98"/>
      <c r="KQP23" s="40"/>
      <c r="KQS23" s="95"/>
      <c r="KQT23" s="9"/>
      <c r="KQW23" s="98"/>
      <c r="KQX23" s="40"/>
      <c r="KRA23" s="95"/>
      <c r="KRB23" s="9"/>
      <c r="KRE23" s="98"/>
      <c r="KRF23" s="40"/>
      <c r="KRI23" s="95"/>
      <c r="KRJ23" s="9"/>
      <c r="KRM23" s="98"/>
      <c r="KRN23" s="40"/>
      <c r="KRQ23" s="95"/>
      <c r="KRR23" s="9"/>
      <c r="KRU23" s="98"/>
      <c r="KRV23" s="40"/>
      <c r="KRY23" s="95"/>
      <c r="KRZ23" s="9"/>
      <c r="KSC23" s="98"/>
      <c r="KSD23" s="40"/>
      <c r="KSG23" s="95"/>
      <c r="KSH23" s="9"/>
      <c r="KSK23" s="98"/>
      <c r="KSL23" s="40"/>
      <c r="KSO23" s="95"/>
      <c r="KSP23" s="9"/>
      <c r="KSS23" s="98"/>
      <c r="KST23" s="40"/>
      <c r="KSW23" s="95"/>
      <c r="KSX23" s="9"/>
      <c r="KTA23" s="98"/>
      <c r="KTB23" s="40"/>
      <c r="KTE23" s="95"/>
      <c r="KTF23" s="9"/>
      <c r="KTI23" s="98"/>
      <c r="KTJ23" s="40"/>
      <c r="KTM23" s="95"/>
      <c r="KTN23" s="9"/>
      <c r="KTQ23" s="98"/>
      <c r="KTR23" s="40"/>
      <c r="KTU23" s="95"/>
      <c r="KTV23" s="9"/>
      <c r="KTY23" s="98"/>
      <c r="KTZ23" s="40"/>
      <c r="KUC23" s="95"/>
      <c r="KUD23" s="9"/>
      <c r="KUG23" s="98"/>
      <c r="KUH23" s="40"/>
      <c r="KUK23" s="95"/>
      <c r="KUL23" s="9"/>
      <c r="KUO23" s="98"/>
      <c r="KUP23" s="40"/>
      <c r="KUS23" s="95"/>
      <c r="KUT23" s="9"/>
      <c r="KUW23" s="98"/>
      <c r="KUX23" s="40"/>
      <c r="KVA23" s="95"/>
      <c r="KVB23" s="9"/>
      <c r="KVE23" s="98"/>
      <c r="KVF23" s="40"/>
      <c r="KVI23" s="95"/>
      <c r="KVJ23" s="9"/>
      <c r="KVM23" s="98"/>
      <c r="KVN23" s="40"/>
      <c r="KVQ23" s="95"/>
      <c r="KVR23" s="9"/>
      <c r="KVU23" s="98"/>
      <c r="KVV23" s="40"/>
      <c r="KVY23" s="95"/>
      <c r="KVZ23" s="9"/>
      <c r="KWC23" s="98"/>
      <c r="KWD23" s="40"/>
      <c r="KWG23" s="95"/>
      <c r="KWH23" s="9"/>
      <c r="KWK23" s="98"/>
      <c r="KWL23" s="40"/>
      <c r="KWO23" s="95"/>
      <c r="KWP23" s="9"/>
      <c r="KWS23" s="98"/>
      <c r="KWT23" s="40"/>
      <c r="KWW23" s="95"/>
      <c r="KWX23" s="9"/>
      <c r="KXA23" s="98"/>
      <c r="KXB23" s="40"/>
      <c r="KXE23" s="95"/>
      <c r="KXF23" s="9"/>
      <c r="KXI23" s="98"/>
      <c r="KXJ23" s="40"/>
      <c r="KXM23" s="95"/>
      <c r="KXN23" s="9"/>
      <c r="KXQ23" s="98"/>
      <c r="KXR23" s="40"/>
      <c r="KXU23" s="95"/>
      <c r="KXV23" s="9"/>
      <c r="KXY23" s="98"/>
      <c r="KXZ23" s="40"/>
      <c r="KYC23" s="95"/>
      <c r="KYD23" s="9"/>
      <c r="KYG23" s="98"/>
      <c r="KYH23" s="40"/>
      <c r="KYK23" s="95"/>
      <c r="KYL23" s="9"/>
      <c r="KYO23" s="98"/>
      <c r="KYP23" s="40"/>
      <c r="KYS23" s="95"/>
      <c r="KYT23" s="9"/>
      <c r="KYW23" s="98"/>
      <c r="KYX23" s="40"/>
      <c r="KZA23" s="95"/>
      <c r="KZB23" s="9"/>
      <c r="KZE23" s="98"/>
      <c r="KZF23" s="40"/>
      <c r="KZI23" s="95"/>
      <c r="KZJ23" s="9"/>
      <c r="KZM23" s="98"/>
      <c r="KZN23" s="40"/>
      <c r="KZQ23" s="95"/>
      <c r="KZR23" s="9"/>
      <c r="KZU23" s="98"/>
      <c r="KZV23" s="40"/>
      <c r="KZY23" s="95"/>
      <c r="KZZ23" s="9"/>
      <c r="LAC23" s="98"/>
      <c r="LAD23" s="40"/>
      <c r="LAG23" s="95"/>
      <c r="LAH23" s="9"/>
      <c r="LAK23" s="98"/>
      <c r="LAL23" s="40"/>
      <c r="LAO23" s="95"/>
      <c r="LAP23" s="9"/>
      <c r="LAS23" s="98"/>
      <c r="LAT23" s="40"/>
      <c r="LAW23" s="95"/>
      <c r="LAX23" s="9"/>
      <c r="LBA23" s="98"/>
      <c r="LBB23" s="40"/>
      <c r="LBE23" s="95"/>
      <c r="LBF23" s="9"/>
      <c r="LBI23" s="98"/>
      <c r="LBJ23" s="40"/>
      <c r="LBM23" s="95"/>
      <c r="LBN23" s="9"/>
      <c r="LBQ23" s="98"/>
      <c r="LBR23" s="40"/>
      <c r="LBU23" s="95"/>
      <c r="LBV23" s="9"/>
      <c r="LBY23" s="98"/>
      <c r="LBZ23" s="40"/>
      <c r="LCC23" s="95"/>
      <c r="LCD23" s="9"/>
      <c r="LCG23" s="98"/>
      <c r="LCH23" s="40"/>
      <c r="LCK23" s="95"/>
      <c r="LCL23" s="9"/>
      <c r="LCO23" s="98"/>
      <c r="LCP23" s="40"/>
      <c r="LCS23" s="95"/>
      <c r="LCT23" s="9"/>
      <c r="LCW23" s="98"/>
      <c r="LCX23" s="40"/>
      <c r="LDA23" s="95"/>
      <c r="LDB23" s="9"/>
      <c r="LDE23" s="98"/>
      <c r="LDF23" s="40"/>
      <c r="LDI23" s="95"/>
      <c r="LDJ23" s="9"/>
      <c r="LDM23" s="98"/>
      <c r="LDN23" s="40"/>
      <c r="LDQ23" s="95"/>
      <c r="LDR23" s="9"/>
      <c r="LDU23" s="98"/>
      <c r="LDV23" s="40"/>
      <c r="LDY23" s="95"/>
      <c r="LDZ23" s="9"/>
      <c r="LEC23" s="98"/>
      <c r="LED23" s="40"/>
      <c r="LEG23" s="95"/>
      <c r="LEH23" s="9"/>
      <c r="LEK23" s="98"/>
      <c r="LEL23" s="40"/>
      <c r="LEO23" s="95"/>
      <c r="LEP23" s="9"/>
      <c r="LES23" s="98"/>
      <c r="LET23" s="40"/>
      <c r="LEW23" s="95"/>
      <c r="LEX23" s="9"/>
      <c r="LFA23" s="98"/>
      <c r="LFB23" s="40"/>
      <c r="LFE23" s="95"/>
      <c r="LFF23" s="9"/>
      <c r="LFI23" s="98"/>
      <c r="LFJ23" s="40"/>
      <c r="LFM23" s="95"/>
      <c r="LFN23" s="9"/>
      <c r="LFQ23" s="98"/>
      <c r="LFR23" s="40"/>
      <c r="LFU23" s="95"/>
      <c r="LFV23" s="9"/>
      <c r="LFY23" s="98"/>
      <c r="LFZ23" s="40"/>
      <c r="LGC23" s="95"/>
      <c r="LGD23" s="9"/>
      <c r="LGG23" s="98"/>
      <c r="LGH23" s="40"/>
      <c r="LGK23" s="95"/>
      <c r="LGL23" s="9"/>
      <c r="LGO23" s="98"/>
      <c r="LGP23" s="40"/>
      <c r="LGS23" s="95"/>
      <c r="LGT23" s="9"/>
      <c r="LGW23" s="98"/>
      <c r="LGX23" s="40"/>
      <c r="LHA23" s="95"/>
      <c r="LHB23" s="9"/>
      <c r="LHE23" s="98"/>
      <c r="LHF23" s="40"/>
      <c r="LHI23" s="95"/>
      <c r="LHJ23" s="9"/>
      <c r="LHM23" s="98"/>
      <c r="LHN23" s="40"/>
      <c r="LHQ23" s="95"/>
      <c r="LHR23" s="9"/>
      <c r="LHU23" s="98"/>
      <c r="LHV23" s="40"/>
      <c r="LHY23" s="95"/>
      <c r="LHZ23" s="9"/>
      <c r="LIC23" s="98"/>
      <c r="LID23" s="40"/>
      <c r="LIG23" s="95"/>
      <c r="LIH23" s="9"/>
      <c r="LIK23" s="98"/>
      <c r="LIL23" s="40"/>
      <c r="LIO23" s="95"/>
      <c r="LIP23" s="9"/>
      <c r="LIS23" s="98"/>
      <c r="LIT23" s="40"/>
      <c r="LIW23" s="95"/>
      <c r="LIX23" s="9"/>
      <c r="LJA23" s="98"/>
      <c r="LJB23" s="40"/>
      <c r="LJE23" s="95"/>
      <c r="LJF23" s="9"/>
      <c r="LJI23" s="98"/>
      <c r="LJJ23" s="40"/>
      <c r="LJM23" s="95"/>
      <c r="LJN23" s="9"/>
      <c r="LJQ23" s="98"/>
      <c r="LJR23" s="40"/>
      <c r="LJU23" s="95"/>
      <c r="LJV23" s="9"/>
      <c r="LJY23" s="98"/>
      <c r="LJZ23" s="40"/>
      <c r="LKC23" s="95"/>
      <c r="LKD23" s="9"/>
      <c r="LKG23" s="98"/>
      <c r="LKH23" s="40"/>
      <c r="LKK23" s="95"/>
      <c r="LKL23" s="9"/>
      <c r="LKO23" s="98"/>
      <c r="LKP23" s="40"/>
      <c r="LKS23" s="95"/>
      <c r="LKT23" s="9"/>
      <c r="LKW23" s="98"/>
      <c r="LKX23" s="40"/>
      <c r="LLA23" s="95"/>
      <c r="LLB23" s="9"/>
      <c r="LLE23" s="98"/>
      <c r="LLF23" s="40"/>
      <c r="LLI23" s="95"/>
      <c r="LLJ23" s="9"/>
      <c r="LLM23" s="98"/>
      <c r="LLN23" s="40"/>
      <c r="LLQ23" s="95"/>
      <c r="LLR23" s="9"/>
      <c r="LLU23" s="98"/>
      <c r="LLV23" s="40"/>
      <c r="LLY23" s="95"/>
      <c r="LLZ23" s="9"/>
      <c r="LMC23" s="98"/>
      <c r="LMD23" s="40"/>
      <c r="LMG23" s="95"/>
      <c r="LMH23" s="9"/>
      <c r="LMK23" s="98"/>
      <c r="LML23" s="40"/>
      <c r="LMO23" s="95"/>
      <c r="LMP23" s="9"/>
      <c r="LMS23" s="98"/>
      <c r="LMT23" s="40"/>
      <c r="LMW23" s="95"/>
      <c r="LMX23" s="9"/>
      <c r="LNA23" s="98"/>
      <c r="LNB23" s="40"/>
      <c r="LNE23" s="95"/>
      <c r="LNF23" s="9"/>
      <c r="LNI23" s="98"/>
      <c r="LNJ23" s="40"/>
      <c r="LNM23" s="95"/>
      <c r="LNN23" s="9"/>
      <c r="LNQ23" s="98"/>
      <c r="LNR23" s="40"/>
      <c r="LNU23" s="95"/>
      <c r="LNV23" s="9"/>
      <c r="LNY23" s="98"/>
      <c r="LNZ23" s="40"/>
      <c r="LOC23" s="95"/>
      <c r="LOD23" s="9"/>
      <c r="LOG23" s="98"/>
      <c r="LOH23" s="40"/>
      <c r="LOK23" s="95"/>
      <c r="LOL23" s="9"/>
      <c r="LOO23" s="98"/>
      <c r="LOP23" s="40"/>
      <c r="LOS23" s="95"/>
      <c r="LOT23" s="9"/>
      <c r="LOW23" s="98"/>
      <c r="LOX23" s="40"/>
      <c r="LPA23" s="95"/>
      <c r="LPB23" s="9"/>
      <c r="LPE23" s="98"/>
      <c r="LPF23" s="40"/>
      <c r="LPI23" s="95"/>
      <c r="LPJ23" s="9"/>
      <c r="LPM23" s="98"/>
      <c r="LPN23" s="40"/>
      <c r="LPQ23" s="95"/>
      <c r="LPR23" s="9"/>
      <c r="LPU23" s="98"/>
      <c r="LPV23" s="40"/>
      <c r="LPY23" s="95"/>
      <c r="LPZ23" s="9"/>
      <c r="LQC23" s="98"/>
      <c r="LQD23" s="40"/>
      <c r="LQG23" s="95"/>
      <c r="LQH23" s="9"/>
      <c r="LQK23" s="98"/>
      <c r="LQL23" s="40"/>
      <c r="LQO23" s="95"/>
      <c r="LQP23" s="9"/>
      <c r="LQS23" s="98"/>
      <c r="LQT23" s="40"/>
      <c r="LQW23" s="95"/>
      <c r="LQX23" s="9"/>
      <c r="LRA23" s="98"/>
      <c r="LRB23" s="40"/>
      <c r="LRE23" s="95"/>
      <c r="LRF23" s="9"/>
      <c r="LRI23" s="98"/>
      <c r="LRJ23" s="40"/>
      <c r="LRM23" s="95"/>
      <c r="LRN23" s="9"/>
      <c r="LRQ23" s="98"/>
      <c r="LRR23" s="40"/>
      <c r="LRU23" s="95"/>
      <c r="LRV23" s="9"/>
      <c r="LRY23" s="98"/>
      <c r="LRZ23" s="40"/>
      <c r="LSC23" s="95"/>
      <c r="LSD23" s="9"/>
      <c r="LSG23" s="98"/>
      <c r="LSH23" s="40"/>
      <c r="LSK23" s="95"/>
      <c r="LSL23" s="9"/>
      <c r="LSO23" s="98"/>
      <c r="LSP23" s="40"/>
      <c r="LSS23" s="95"/>
      <c r="LST23" s="9"/>
      <c r="LSW23" s="98"/>
      <c r="LSX23" s="40"/>
      <c r="LTA23" s="95"/>
      <c r="LTB23" s="9"/>
      <c r="LTE23" s="98"/>
      <c r="LTF23" s="40"/>
      <c r="LTI23" s="95"/>
      <c r="LTJ23" s="9"/>
      <c r="LTM23" s="98"/>
      <c r="LTN23" s="40"/>
      <c r="LTQ23" s="95"/>
      <c r="LTR23" s="9"/>
      <c r="LTU23" s="98"/>
      <c r="LTV23" s="40"/>
      <c r="LTY23" s="95"/>
      <c r="LTZ23" s="9"/>
      <c r="LUC23" s="98"/>
      <c r="LUD23" s="40"/>
      <c r="LUG23" s="95"/>
      <c r="LUH23" s="9"/>
      <c r="LUK23" s="98"/>
      <c r="LUL23" s="40"/>
      <c r="LUO23" s="95"/>
      <c r="LUP23" s="9"/>
      <c r="LUS23" s="98"/>
      <c r="LUT23" s="40"/>
      <c r="LUW23" s="95"/>
      <c r="LUX23" s="9"/>
      <c r="LVA23" s="98"/>
      <c r="LVB23" s="40"/>
      <c r="LVE23" s="95"/>
      <c r="LVF23" s="9"/>
      <c r="LVI23" s="98"/>
      <c r="LVJ23" s="40"/>
      <c r="LVM23" s="95"/>
      <c r="LVN23" s="9"/>
      <c r="LVQ23" s="98"/>
      <c r="LVR23" s="40"/>
      <c r="LVU23" s="95"/>
      <c r="LVV23" s="9"/>
      <c r="LVY23" s="98"/>
      <c r="LVZ23" s="40"/>
      <c r="LWC23" s="95"/>
      <c r="LWD23" s="9"/>
      <c r="LWG23" s="98"/>
      <c r="LWH23" s="40"/>
      <c r="LWK23" s="95"/>
      <c r="LWL23" s="9"/>
      <c r="LWO23" s="98"/>
      <c r="LWP23" s="40"/>
      <c r="LWS23" s="95"/>
      <c r="LWT23" s="9"/>
      <c r="LWW23" s="98"/>
      <c r="LWX23" s="40"/>
      <c r="LXA23" s="95"/>
      <c r="LXB23" s="9"/>
      <c r="LXE23" s="98"/>
      <c r="LXF23" s="40"/>
      <c r="LXI23" s="95"/>
      <c r="LXJ23" s="9"/>
      <c r="LXM23" s="98"/>
      <c r="LXN23" s="40"/>
      <c r="LXQ23" s="95"/>
      <c r="LXR23" s="9"/>
      <c r="LXU23" s="98"/>
      <c r="LXV23" s="40"/>
      <c r="LXY23" s="95"/>
      <c r="LXZ23" s="9"/>
      <c r="LYC23" s="98"/>
      <c r="LYD23" s="40"/>
      <c r="LYG23" s="95"/>
      <c r="LYH23" s="9"/>
      <c r="LYK23" s="98"/>
      <c r="LYL23" s="40"/>
      <c r="LYO23" s="95"/>
      <c r="LYP23" s="9"/>
      <c r="LYS23" s="98"/>
      <c r="LYT23" s="40"/>
      <c r="LYW23" s="95"/>
      <c r="LYX23" s="9"/>
      <c r="LZA23" s="98"/>
      <c r="LZB23" s="40"/>
      <c r="LZE23" s="95"/>
      <c r="LZF23" s="9"/>
      <c r="LZI23" s="98"/>
      <c r="LZJ23" s="40"/>
      <c r="LZM23" s="95"/>
      <c r="LZN23" s="9"/>
      <c r="LZQ23" s="98"/>
      <c r="LZR23" s="40"/>
      <c r="LZU23" s="95"/>
      <c r="LZV23" s="9"/>
      <c r="LZY23" s="98"/>
      <c r="LZZ23" s="40"/>
      <c r="MAC23" s="95"/>
      <c r="MAD23" s="9"/>
      <c r="MAG23" s="98"/>
      <c r="MAH23" s="40"/>
      <c r="MAK23" s="95"/>
      <c r="MAL23" s="9"/>
      <c r="MAO23" s="98"/>
      <c r="MAP23" s="40"/>
      <c r="MAS23" s="95"/>
      <c r="MAT23" s="9"/>
      <c r="MAW23" s="98"/>
      <c r="MAX23" s="40"/>
      <c r="MBA23" s="95"/>
      <c r="MBB23" s="9"/>
      <c r="MBE23" s="98"/>
      <c r="MBF23" s="40"/>
      <c r="MBI23" s="95"/>
      <c r="MBJ23" s="9"/>
      <c r="MBM23" s="98"/>
      <c r="MBN23" s="40"/>
      <c r="MBQ23" s="95"/>
      <c r="MBR23" s="9"/>
      <c r="MBU23" s="98"/>
      <c r="MBV23" s="40"/>
      <c r="MBY23" s="95"/>
      <c r="MBZ23" s="9"/>
      <c r="MCC23" s="98"/>
      <c r="MCD23" s="40"/>
      <c r="MCG23" s="95"/>
      <c r="MCH23" s="9"/>
      <c r="MCK23" s="98"/>
      <c r="MCL23" s="40"/>
      <c r="MCO23" s="95"/>
      <c r="MCP23" s="9"/>
      <c r="MCS23" s="98"/>
      <c r="MCT23" s="40"/>
      <c r="MCW23" s="95"/>
      <c r="MCX23" s="9"/>
      <c r="MDA23" s="98"/>
      <c r="MDB23" s="40"/>
      <c r="MDE23" s="95"/>
      <c r="MDF23" s="9"/>
      <c r="MDI23" s="98"/>
      <c r="MDJ23" s="40"/>
      <c r="MDM23" s="95"/>
      <c r="MDN23" s="9"/>
      <c r="MDQ23" s="98"/>
      <c r="MDR23" s="40"/>
      <c r="MDU23" s="95"/>
      <c r="MDV23" s="9"/>
      <c r="MDY23" s="98"/>
      <c r="MDZ23" s="40"/>
      <c r="MEC23" s="95"/>
      <c r="MED23" s="9"/>
      <c r="MEG23" s="98"/>
      <c r="MEH23" s="40"/>
      <c r="MEK23" s="95"/>
      <c r="MEL23" s="9"/>
      <c r="MEO23" s="98"/>
      <c r="MEP23" s="40"/>
      <c r="MES23" s="95"/>
      <c r="MET23" s="9"/>
      <c r="MEW23" s="98"/>
      <c r="MEX23" s="40"/>
      <c r="MFA23" s="95"/>
      <c r="MFB23" s="9"/>
      <c r="MFE23" s="98"/>
      <c r="MFF23" s="40"/>
      <c r="MFI23" s="95"/>
      <c r="MFJ23" s="9"/>
      <c r="MFM23" s="98"/>
      <c r="MFN23" s="40"/>
      <c r="MFQ23" s="95"/>
      <c r="MFR23" s="9"/>
      <c r="MFU23" s="98"/>
      <c r="MFV23" s="40"/>
      <c r="MFY23" s="95"/>
      <c r="MFZ23" s="9"/>
      <c r="MGC23" s="98"/>
      <c r="MGD23" s="40"/>
      <c r="MGG23" s="95"/>
      <c r="MGH23" s="9"/>
      <c r="MGK23" s="98"/>
      <c r="MGL23" s="40"/>
      <c r="MGO23" s="95"/>
      <c r="MGP23" s="9"/>
      <c r="MGS23" s="98"/>
      <c r="MGT23" s="40"/>
      <c r="MGW23" s="95"/>
      <c r="MGX23" s="9"/>
      <c r="MHA23" s="98"/>
      <c r="MHB23" s="40"/>
      <c r="MHE23" s="95"/>
      <c r="MHF23" s="9"/>
      <c r="MHI23" s="98"/>
      <c r="MHJ23" s="40"/>
      <c r="MHM23" s="95"/>
      <c r="MHN23" s="9"/>
      <c r="MHQ23" s="98"/>
      <c r="MHR23" s="40"/>
      <c r="MHU23" s="95"/>
      <c r="MHV23" s="9"/>
      <c r="MHY23" s="98"/>
      <c r="MHZ23" s="40"/>
      <c r="MIC23" s="95"/>
      <c r="MID23" s="9"/>
      <c r="MIG23" s="98"/>
      <c r="MIH23" s="40"/>
      <c r="MIK23" s="95"/>
      <c r="MIL23" s="9"/>
      <c r="MIO23" s="98"/>
      <c r="MIP23" s="40"/>
      <c r="MIS23" s="95"/>
      <c r="MIT23" s="9"/>
      <c r="MIW23" s="98"/>
      <c r="MIX23" s="40"/>
      <c r="MJA23" s="95"/>
      <c r="MJB23" s="9"/>
      <c r="MJE23" s="98"/>
      <c r="MJF23" s="40"/>
      <c r="MJI23" s="95"/>
      <c r="MJJ23" s="9"/>
      <c r="MJM23" s="98"/>
      <c r="MJN23" s="40"/>
      <c r="MJQ23" s="95"/>
      <c r="MJR23" s="9"/>
      <c r="MJU23" s="98"/>
      <c r="MJV23" s="40"/>
      <c r="MJY23" s="95"/>
      <c r="MJZ23" s="9"/>
      <c r="MKC23" s="98"/>
      <c r="MKD23" s="40"/>
      <c r="MKG23" s="95"/>
      <c r="MKH23" s="9"/>
      <c r="MKK23" s="98"/>
      <c r="MKL23" s="40"/>
      <c r="MKO23" s="95"/>
      <c r="MKP23" s="9"/>
      <c r="MKS23" s="98"/>
      <c r="MKT23" s="40"/>
      <c r="MKW23" s="95"/>
      <c r="MKX23" s="9"/>
      <c r="MLA23" s="98"/>
      <c r="MLB23" s="40"/>
      <c r="MLE23" s="95"/>
      <c r="MLF23" s="9"/>
      <c r="MLI23" s="98"/>
      <c r="MLJ23" s="40"/>
      <c r="MLM23" s="95"/>
      <c r="MLN23" s="9"/>
      <c r="MLQ23" s="98"/>
      <c r="MLR23" s="40"/>
      <c r="MLU23" s="95"/>
      <c r="MLV23" s="9"/>
      <c r="MLY23" s="98"/>
      <c r="MLZ23" s="40"/>
      <c r="MMC23" s="95"/>
      <c r="MMD23" s="9"/>
      <c r="MMG23" s="98"/>
      <c r="MMH23" s="40"/>
      <c r="MMK23" s="95"/>
      <c r="MML23" s="9"/>
      <c r="MMO23" s="98"/>
      <c r="MMP23" s="40"/>
      <c r="MMS23" s="95"/>
      <c r="MMT23" s="9"/>
      <c r="MMW23" s="98"/>
      <c r="MMX23" s="40"/>
      <c r="MNA23" s="95"/>
      <c r="MNB23" s="9"/>
      <c r="MNE23" s="98"/>
      <c r="MNF23" s="40"/>
      <c r="MNI23" s="95"/>
      <c r="MNJ23" s="9"/>
      <c r="MNM23" s="98"/>
      <c r="MNN23" s="40"/>
      <c r="MNQ23" s="95"/>
      <c r="MNR23" s="9"/>
      <c r="MNU23" s="98"/>
      <c r="MNV23" s="40"/>
      <c r="MNY23" s="95"/>
      <c r="MNZ23" s="9"/>
      <c r="MOC23" s="98"/>
      <c r="MOD23" s="40"/>
      <c r="MOG23" s="95"/>
      <c r="MOH23" s="9"/>
      <c r="MOK23" s="98"/>
      <c r="MOL23" s="40"/>
      <c r="MOO23" s="95"/>
      <c r="MOP23" s="9"/>
      <c r="MOS23" s="98"/>
      <c r="MOT23" s="40"/>
      <c r="MOW23" s="95"/>
      <c r="MOX23" s="9"/>
      <c r="MPA23" s="98"/>
      <c r="MPB23" s="40"/>
      <c r="MPE23" s="95"/>
      <c r="MPF23" s="9"/>
      <c r="MPI23" s="98"/>
      <c r="MPJ23" s="40"/>
      <c r="MPM23" s="95"/>
      <c r="MPN23" s="9"/>
      <c r="MPQ23" s="98"/>
      <c r="MPR23" s="40"/>
      <c r="MPU23" s="95"/>
      <c r="MPV23" s="9"/>
      <c r="MPY23" s="98"/>
      <c r="MPZ23" s="40"/>
      <c r="MQC23" s="95"/>
      <c r="MQD23" s="9"/>
      <c r="MQG23" s="98"/>
      <c r="MQH23" s="40"/>
      <c r="MQK23" s="95"/>
      <c r="MQL23" s="9"/>
      <c r="MQO23" s="98"/>
      <c r="MQP23" s="40"/>
      <c r="MQS23" s="95"/>
      <c r="MQT23" s="9"/>
      <c r="MQW23" s="98"/>
      <c r="MQX23" s="40"/>
      <c r="MRA23" s="95"/>
      <c r="MRB23" s="9"/>
      <c r="MRE23" s="98"/>
      <c r="MRF23" s="40"/>
      <c r="MRI23" s="95"/>
      <c r="MRJ23" s="9"/>
      <c r="MRM23" s="98"/>
      <c r="MRN23" s="40"/>
      <c r="MRQ23" s="95"/>
      <c r="MRR23" s="9"/>
      <c r="MRU23" s="98"/>
      <c r="MRV23" s="40"/>
      <c r="MRY23" s="95"/>
      <c r="MRZ23" s="9"/>
      <c r="MSC23" s="98"/>
      <c r="MSD23" s="40"/>
      <c r="MSG23" s="95"/>
      <c r="MSH23" s="9"/>
      <c r="MSK23" s="98"/>
      <c r="MSL23" s="40"/>
      <c r="MSO23" s="95"/>
      <c r="MSP23" s="9"/>
      <c r="MSS23" s="98"/>
      <c r="MST23" s="40"/>
      <c r="MSW23" s="95"/>
      <c r="MSX23" s="9"/>
      <c r="MTA23" s="98"/>
      <c r="MTB23" s="40"/>
      <c r="MTE23" s="95"/>
      <c r="MTF23" s="9"/>
      <c r="MTI23" s="98"/>
      <c r="MTJ23" s="40"/>
      <c r="MTM23" s="95"/>
      <c r="MTN23" s="9"/>
      <c r="MTQ23" s="98"/>
      <c r="MTR23" s="40"/>
      <c r="MTU23" s="95"/>
      <c r="MTV23" s="9"/>
      <c r="MTY23" s="98"/>
      <c r="MTZ23" s="40"/>
      <c r="MUC23" s="95"/>
      <c r="MUD23" s="9"/>
      <c r="MUG23" s="98"/>
      <c r="MUH23" s="40"/>
      <c r="MUK23" s="95"/>
      <c r="MUL23" s="9"/>
      <c r="MUO23" s="98"/>
      <c r="MUP23" s="40"/>
      <c r="MUS23" s="95"/>
      <c r="MUT23" s="9"/>
      <c r="MUW23" s="98"/>
      <c r="MUX23" s="40"/>
      <c r="MVA23" s="95"/>
      <c r="MVB23" s="9"/>
      <c r="MVE23" s="98"/>
      <c r="MVF23" s="40"/>
      <c r="MVI23" s="95"/>
      <c r="MVJ23" s="9"/>
      <c r="MVM23" s="98"/>
      <c r="MVN23" s="40"/>
      <c r="MVQ23" s="95"/>
      <c r="MVR23" s="9"/>
      <c r="MVU23" s="98"/>
      <c r="MVV23" s="40"/>
      <c r="MVY23" s="95"/>
      <c r="MVZ23" s="9"/>
      <c r="MWC23" s="98"/>
      <c r="MWD23" s="40"/>
      <c r="MWG23" s="95"/>
      <c r="MWH23" s="9"/>
      <c r="MWK23" s="98"/>
      <c r="MWL23" s="40"/>
      <c r="MWO23" s="95"/>
      <c r="MWP23" s="9"/>
      <c r="MWS23" s="98"/>
      <c r="MWT23" s="40"/>
      <c r="MWW23" s="95"/>
      <c r="MWX23" s="9"/>
      <c r="MXA23" s="98"/>
      <c r="MXB23" s="40"/>
      <c r="MXE23" s="95"/>
      <c r="MXF23" s="9"/>
      <c r="MXI23" s="98"/>
      <c r="MXJ23" s="40"/>
      <c r="MXM23" s="95"/>
      <c r="MXN23" s="9"/>
      <c r="MXQ23" s="98"/>
      <c r="MXR23" s="40"/>
      <c r="MXU23" s="95"/>
      <c r="MXV23" s="9"/>
      <c r="MXY23" s="98"/>
      <c r="MXZ23" s="40"/>
      <c r="MYC23" s="95"/>
      <c r="MYD23" s="9"/>
      <c r="MYG23" s="98"/>
      <c r="MYH23" s="40"/>
      <c r="MYK23" s="95"/>
      <c r="MYL23" s="9"/>
      <c r="MYO23" s="98"/>
      <c r="MYP23" s="40"/>
      <c r="MYS23" s="95"/>
      <c r="MYT23" s="9"/>
      <c r="MYW23" s="98"/>
      <c r="MYX23" s="40"/>
      <c r="MZA23" s="95"/>
      <c r="MZB23" s="9"/>
      <c r="MZE23" s="98"/>
      <c r="MZF23" s="40"/>
      <c r="MZI23" s="95"/>
      <c r="MZJ23" s="9"/>
      <c r="MZM23" s="98"/>
      <c r="MZN23" s="40"/>
      <c r="MZQ23" s="95"/>
      <c r="MZR23" s="9"/>
      <c r="MZU23" s="98"/>
      <c r="MZV23" s="40"/>
      <c r="MZY23" s="95"/>
      <c r="MZZ23" s="9"/>
      <c r="NAC23" s="98"/>
      <c r="NAD23" s="40"/>
      <c r="NAG23" s="95"/>
      <c r="NAH23" s="9"/>
      <c r="NAK23" s="98"/>
      <c r="NAL23" s="40"/>
      <c r="NAO23" s="95"/>
      <c r="NAP23" s="9"/>
      <c r="NAS23" s="98"/>
      <c r="NAT23" s="40"/>
      <c r="NAW23" s="95"/>
      <c r="NAX23" s="9"/>
      <c r="NBA23" s="98"/>
      <c r="NBB23" s="40"/>
      <c r="NBE23" s="95"/>
      <c r="NBF23" s="9"/>
      <c r="NBI23" s="98"/>
      <c r="NBJ23" s="40"/>
      <c r="NBM23" s="95"/>
      <c r="NBN23" s="9"/>
      <c r="NBQ23" s="98"/>
      <c r="NBR23" s="40"/>
      <c r="NBU23" s="95"/>
      <c r="NBV23" s="9"/>
      <c r="NBY23" s="98"/>
      <c r="NBZ23" s="40"/>
      <c r="NCC23" s="95"/>
      <c r="NCD23" s="9"/>
      <c r="NCG23" s="98"/>
      <c r="NCH23" s="40"/>
      <c r="NCK23" s="95"/>
      <c r="NCL23" s="9"/>
      <c r="NCO23" s="98"/>
      <c r="NCP23" s="40"/>
      <c r="NCS23" s="95"/>
      <c r="NCT23" s="9"/>
      <c r="NCW23" s="98"/>
      <c r="NCX23" s="40"/>
      <c r="NDA23" s="95"/>
      <c r="NDB23" s="9"/>
      <c r="NDE23" s="98"/>
      <c r="NDF23" s="40"/>
      <c r="NDI23" s="95"/>
      <c r="NDJ23" s="9"/>
      <c r="NDM23" s="98"/>
      <c r="NDN23" s="40"/>
      <c r="NDQ23" s="95"/>
      <c r="NDR23" s="9"/>
      <c r="NDU23" s="98"/>
      <c r="NDV23" s="40"/>
      <c r="NDY23" s="95"/>
      <c r="NDZ23" s="9"/>
      <c r="NEC23" s="98"/>
      <c r="NED23" s="40"/>
      <c r="NEG23" s="95"/>
      <c r="NEH23" s="9"/>
      <c r="NEK23" s="98"/>
      <c r="NEL23" s="40"/>
      <c r="NEO23" s="95"/>
      <c r="NEP23" s="9"/>
      <c r="NES23" s="98"/>
      <c r="NET23" s="40"/>
      <c r="NEW23" s="95"/>
      <c r="NEX23" s="9"/>
      <c r="NFA23" s="98"/>
      <c r="NFB23" s="40"/>
      <c r="NFE23" s="95"/>
      <c r="NFF23" s="9"/>
      <c r="NFI23" s="98"/>
      <c r="NFJ23" s="40"/>
      <c r="NFM23" s="95"/>
      <c r="NFN23" s="9"/>
      <c r="NFQ23" s="98"/>
      <c r="NFR23" s="40"/>
      <c r="NFU23" s="95"/>
      <c r="NFV23" s="9"/>
      <c r="NFY23" s="98"/>
      <c r="NFZ23" s="40"/>
      <c r="NGC23" s="95"/>
      <c r="NGD23" s="9"/>
      <c r="NGG23" s="98"/>
      <c r="NGH23" s="40"/>
      <c r="NGK23" s="95"/>
      <c r="NGL23" s="9"/>
      <c r="NGO23" s="98"/>
      <c r="NGP23" s="40"/>
      <c r="NGS23" s="95"/>
      <c r="NGT23" s="9"/>
      <c r="NGW23" s="98"/>
      <c r="NGX23" s="40"/>
      <c r="NHA23" s="95"/>
      <c r="NHB23" s="9"/>
      <c r="NHE23" s="98"/>
      <c r="NHF23" s="40"/>
      <c r="NHI23" s="95"/>
      <c r="NHJ23" s="9"/>
      <c r="NHM23" s="98"/>
      <c r="NHN23" s="40"/>
      <c r="NHQ23" s="95"/>
      <c r="NHR23" s="9"/>
      <c r="NHU23" s="98"/>
      <c r="NHV23" s="40"/>
      <c r="NHY23" s="95"/>
      <c r="NHZ23" s="9"/>
      <c r="NIC23" s="98"/>
      <c r="NID23" s="40"/>
      <c r="NIG23" s="95"/>
      <c r="NIH23" s="9"/>
      <c r="NIK23" s="98"/>
      <c r="NIL23" s="40"/>
      <c r="NIO23" s="95"/>
      <c r="NIP23" s="9"/>
      <c r="NIS23" s="98"/>
      <c r="NIT23" s="40"/>
      <c r="NIW23" s="95"/>
      <c r="NIX23" s="9"/>
      <c r="NJA23" s="98"/>
      <c r="NJB23" s="40"/>
      <c r="NJE23" s="95"/>
      <c r="NJF23" s="9"/>
      <c r="NJI23" s="98"/>
      <c r="NJJ23" s="40"/>
      <c r="NJM23" s="95"/>
      <c r="NJN23" s="9"/>
      <c r="NJQ23" s="98"/>
      <c r="NJR23" s="40"/>
      <c r="NJU23" s="95"/>
      <c r="NJV23" s="9"/>
      <c r="NJY23" s="98"/>
      <c r="NJZ23" s="40"/>
      <c r="NKC23" s="95"/>
      <c r="NKD23" s="9"/>
      <c r="NKG23" s="98"/>
      <c r="NKH23" s="40"/>
      <c r="NKK23" s="95"/>
      <c r="NKL23" s="9"/>
      <c r="NKO23" s="98"/>
      <c r="NKP23" s="40"/>
      <c r="NKS23" s="95"/>
      <c r="NKT23" s="9"/>
      <c r="NKW23" s="98"/>
      <c r="NKX23" s="40"/>
      <c r="NLA23" s="95"/>
      <c r="NLB23" s="9"/>
      <c r="NLE23" s="98"/>
      <c r="NLF23" s="40"/>
      <c r="NLI23" s="95"/>
      <c r="NLJ23" s="9"/>
      <c r="NLM23" s="98"/>
      <c r="NLN23" s="40"/>
      <c r="NLQ23" s="95"/>
      <c r="NLR23" s="9"/>
      <c r="NLU23" s="98"/>
      <c r="NLV23" s="40"/>
      <c r="NLY23" s="95"/>
      <c r="NLZ23" s="9"/>
      <c r="NMC23" s="98"/>
      <c r="NMD23" s="40"/>
      <c r="NMG23" s="95"/>
      <c r="NMH23" s="9"/>
      <c r="NMK23" s="98"/>
      <c r="NML23" s="40"/>
      <c r="NMO23" s="95"/>
      <c r="NMP23" s="9"/>
      <c r="NMS23" s="98"/>
      <c r="NMT23" s="40"/>
      <c r="NMW23" s="95"/>
      <c r="NMX23" s="9"/>
      <c r="NNA23" s="98"/>
      <c r="NNB23" s="40"/>
      <c r="NNE23" s="95"/>
      <c r="NNF23" s="9"/>
      <c r="NNI23" s="98"/>
      <c r="NNJ23" s="40"/>
      <c r="NNM23" s="95"/>
      <c r="NNN23" s="9"/>
      <c r="NNQ23" s="98"/>
      <c r="NNR23" s="40"/>
      <c r="NNU23" s="95"/>
      <c r="NNV23" s="9"/>
      <c r="NNY23" s="98"/>
      <c r="NNZ23" s="40"/>
      <c r="NOC23" s="95"/>
      <c r="NOD23" s="9"/>
      <c r="NOG23" s="98"/>
      <c r="NOH23" s="40"/>
      <c r="NOK23" s="95"/>
      <c r="NOL23" s="9"/>
      <c r="NOO23" s="98"/>
      <c r="NOP23" s="40"/>
      <c r="NOS23" s="95"/>
      <c r="NOT23" s="9"/>
      <c r="NOW23" s="98"/>
      <c r="NOX23" s="40"/>
      <c r="NPA23" s="95"/>
      <c r="NPB23" s="9"/>
      <c r="NPE23" s="98"/>
      <c r="NPF23" s="40"/>
      <c r="NPI23" s="95"/>
      <c r="NPJ23" s="9"/>
      <c r="NPM23" s="98"/>
      <c r="NPN23" s="40"/>
      <c r="NPQ23" s="95"/>
      <c r="NPR23" s="9"/>
      <c r="NPU23" s="98"/>
      <c r="NPV23" s="40"/>
      <c r="NPY23" s="95"/>
      <c r="NPZ23" s="9"/>
      <c r="NQC23" s="98"/>
      <c r="NQD23" s="40"/>
      <c r="NQG23" s="95"/>
      <c r="NQH23" s="9"/>
      <c r="NQK23" s="98"/>
      <c r="NQL23" s="40"/>
      <c r="NQO23" s="95"/>
      <c r="NQP23" s="9"/>
      <c r="NQS23" s="98"/>
      <c r="NQT23" s="40"/>
      <c r="NQW23" s="95"/>
      <c r="NQX23" s="9"/>
      <c r="NRA23" s="98"/>
      <c r="NRB23" s="40"/>
      <c r="NRE23" s="95"/>
      <c r="NRF23" s="9"/>
      <c r="NRI23" s="98"/>
      <c r="NRJ23" s="40"/>
      <c r="NRM23" s="95"/>
      <c r="NRN23" s="9"/>
      <c r="NRQ23" s="98"/>
      <c r="NRR23" s="40"/>
      <c r="NRU23" s="95"/>
      <c r="NRV23" s="9"/>
      <c r="NRY23" s="98"/>
      <c r="NRZ23" s="40"/>
      <c r="NSC23" s="95"/>
      <c r="NSD23" s="9"/>
      <c r="NSG23" s="98"/>
      <c r="NSH23" s="40"/>
      <c r="NSK23" s="95"/>
      <c r="NSL23" s="9"/>
      <c r="NSO23" s="98"/>
      <c r="NSP23" s="40"/>
      <c r="NSS23" s="95"/>
      <c r="NST23" s="9"/>
      <c r="NSW23" s="98"/>
      <c r="NSX23" s="40"/>
      <c r="NTA23" s="95"/>
      <c r="NTB23" s="9"/>
      <c r="NTE23" s="98"/>
      <c r="NTF23" s="40"/>
      <c r="NTI23" s="95"/>
      <c r="NTJ23" s="9"/>
      <c r="NTM23" s="98"/>
      <c r="NTN23" s="40"/>
      <c r="NTQ23" s="95"/>
      <c r="NTR23" s="9"/>
      <c r="NTU23" s="98"/>
      <c r="NTV23" s="40"/>
      <c r="NTY23" s="95"/>
      <c r="NTZ23" s="9"/>
      <c r="NUC23" s="98"/>
      <c r="NUD23" s="40"/>
      <c r="NUG23" s="95"/>
      <c r="NUH23" s="9"/>
      <c r="NUK23" s="98"/>
      <c r="NUL23" s="40"/>
      <c r="NUO23" s="95"/>
      <c r="NUP23" s="9"/>
      <c r="NUS23" s="98"/>
      <c r="NUT23" s="40"/>
      <c r="NUW23" s="95"/>
      <c r="NUX23" s="9"/>
      <c r="NVA23" s="98"/>
      <c r="NVB23" s="40"/>
      <c r="NVE23" s="95"/>
      <c r="NVF23" s="9"/>
      <c r="NVI23" s="98"/>
      <c r="NVJ23" s="40"/>
      <c r="NVM23" s="95"/>
      <c r="NVN23" s="9"/>
      <c r="NVQ23" s="98"/>
      <c r="NVR23" s="40"/>
      <c r="NVU23" s="95"/>
      <c r="NVV23" s="9"/>
      <c r="NVY23" s="98"/>
      <c r="NVZ23" s="40"/>
      <c r="NWC23" s="95"/>
      <c r="NWD23" s="9"/>
      <c r="NWG23" s="98"/>
      <c r="NWH23" s="40"/>
      <c r="NWK23" s="95"/>
      <c r="NWL23" s="9"/>
      <c r="NWO23" s="98"/>
      <c r="NWP23" s="40"/>
      <c r="NWS23" s="95"/>
      <c r="NWT23" s="9"/>
      <c r="NWW23" s="98"/>
      <c r="NWX23" s="40"/>
      <c r="NXA23" s="95"/>
      <c r="NXB23" s="9"/>
      <c r="NXE23" s="98"/>
      <c r="NXF23" s="40"/>
      <c r="NXI23" s="95"/>
      <c r="NXJ23" s="9"/>
      <c r="NXM23" s="98"/>
      <c r="NXN23" s="40"/>
      <c r="NXQ23" s="95"/>
      <c r="NXR23" s="9"/>
      <c r="NXU23" s="98"/>
      <c r="NXV23" s="40"/>
      <c r="NXY23" s="95"/>
      <c r="NXZ23" s="9"/>
      <c r="NYC23" s="98"/>
      <c r="NYD23" s="40"/>
      <c r="NYG23" s="95"/>
      <c r="NYH23" s="9"/>
      <c r="NYK23" s="98"/>
      <c r="NYL23" s="40"/>
      <c r="NYO23" s="95"/>
      <c r="NYP23" s="9"/>
      <c r="NYS23" s="98"/>
      <c r="NYT23" s="40"/>
      <c r="NYW23" s="95"/>
      <c r="NYX23" s="9"/>
      <c r="NZA23" s="98"/>
      <c r="NZB23" s="40"/>
      <c r="NZE23" s="95"/>
      <c r="NZF23" s="9"/>
      <c r="NZI23" s="98"/>
      <c r="NZJ23" s="40"/>
      <c r="NZM23" s="95"/>
      <c r="NZN23" s="9"/>
      <c r="NZQ23" s="98"/>
      <c r="NZR23" s="40"/>
      <c r="NZU23" s="95"/>
      <c r="NZV23" s="9"/>
      <c r="NZY23" s="98"/>
      <c r="NZZ23" s="40"/>
      <c r="OAC23" s="95"/>
      <c r="OAD23" s="9"/>
      <c r="OAG23" s="98"/>
      <c r="OAH23" s="40"/>
      <c r="OAK23" s="95"/>
      <c r="OAL23" s="9"/>
      <c r="OAO23" s="98"/>
      <c r="OAP23" s="40"/>
      <c r="OAS23" s="95"/>
      <c r="OAT23" s="9"/>
      <c r="OAW23" s="98"/>
      <c r="OAX23" s="40"/>
      <c r="OBA23" s="95"/>
      <c r="OBB23" s="9"/>
      <c r="OBE23" s="98"/>
      <c r="OBF23" s="40"/>
      <c r="OBI23" s="95"/>
      <c r="OBJ23" s="9"/>
      <c r="OBM23" s="98"/>
      <c r="OBN23" s="40"/>
      <c r="OBQ23" s="95"/>
      <c r="OBR23" s="9"/>
      <c r="OBU23" s="98"/>
      <c r="OBV23" s="40"/>
      <c r="OBY23" s="95"/>
      <c r="OBZ23" s="9"/>
      <c r="OCC23" s="98"/>
      <c r="OCD23" s="40"/>
      <c r="OCG23" s="95"/>
      <c r="OCH23" s="9"/>
      <c r="OCK23" s="98"/>
      <c r="OCL23" s="40"/>
      <c r="OCO23" s="95"/>
      <c r="OCP23" s="9"/>
      <c r="OCS23" s="98"/>
      <c r="OCT23" s="40"/>
      <c r="OCW23" s="95"/>
      <c r="OCX23" s="9"/>
      <c r="ODA23" s="98"/>
      <c r="ODB23" s="40"/>
      <c r="ODE23" s="95"/>
      <c r="ODF23" s="9"/>
      <c r="ODI23" s="98"/>
      <c r="ODJ23" s="40"/>
      <c r="ODM23" s="95"/>
      <c r="ODN23" s="9"/>
      <c r="ODQ23" s="98"/>
      <c r="ODR23" s="40"/>
      <c r="ODU23" s="95"/>
      <c r="ODV23" s="9"/>
      <c r="ODY23" s="98"/>
      <c r="ODZ23" s="40"/>
      <c r="OEC23" s="95"/>
      <c r="OED23" s="9"/>
      <c r="OEG23" s="98"/>
      <c r="OEH23" s="40"/>
      <c r="OEK23" s="95"/>
      <c r="OEL23" s="9"/>
      <c r="OEO23" s="98"/>
      <c r="OEP23" s="40"/>
      <c r="OES23" s="95"/>
      <c r="OET23" s="9"/>
      <c r="OEW23" s="98"/>
      <c r="OEX23" s="40"/>
      <c r="OFA23" s="95"/>
      <c r="OFB23" s="9"/>
      <c r="OFE23" s="98"/>
      <c r="OFF23" s="40"/>
      <c r="OFI23" s="95"/>
      <c r="OFJ23" s="9"/>
      <c r="OFM23" s="98"/>
      <c r="OFN23" s="40"/>
      <c r="OFQ23" s="95"/>
      <c r="OFR23" s="9"/>
      <c r="OFU23" s="98"/>
      <c r="OFV23" s="40"/>
      <c r="OFY23" s="95"/>
      <c r="OFZ23" s="9"/>
      <c r="OGC23" s="98"/>
      <c r="OGD23" s="40"/>
      <c r="OGG23" s="95"/>
      <c r="OGH23" s="9"/>
      <c r="OGK23" s="98"/>
      <c r="OGL23" s="40"/>
      <c r="OGO23" s="95"/>
      <c r="OGP23" s="9"/>
      <c r="OGS23" s="98"/>
      <c r="OGT23" s="40"/>
      <c r="OGW23" s="95"/>
      <c r="OGX23" s="9"/>
      <c r="OHA23" s="98"/>
      <c r="OHB23" s="40"/>
      <c r="OHE23" s="95"/>
      <c r="OHF23" s="9"/>
      <c r="OHI23" s="98"/>
      <c r="OHJ23" s="40"/>
      <c r="OHM23" s="95"/>
      <c r="OHN23" s="9"/>
      <c r="OHQ23" s="98"/>
      <c r="OHR23" s="40"/>
      <c r="OHU23" s="95"/>
      <c r="OHV23" s="9"/>
      <c r="OHY23" s="98"/>
      <c r="OHZ23" s="40"/>
      <c r="OIC23" s="95"/>
      <c r="OID23" s="9"/>
      <c r="OIG23" s="98"/>
      <c r="OIH23" s="40"/>
      <c r="OIK23" s="95"/>
      <c r="OIL23" s="9"/>
      <c r="OIO23" s="98"/>
      <c r="OIP23" s="40"/>
      <c r="OIS23" s="95"/>
      <c r="OIT23" s="9"/>
      <c r="OIW23" s="98"/>
      <c r="OIX23" s="40"/>
      <c r="OJA23" s="95"/>
      <c r="OJB23" s="9"/>
      <c r="OJE23" s="98"/>
      <c r="OJF23" s="40"/>
      <c r="OJI23" s="95"/>
      <c r="OJJ23" s="9"/>
      <c r="OJM23" s="98"/>
      <c r="OJN23" s="40"/>
      <c r="OJQ23" s="95"/>
      <c r="OJR23" s="9"/>
      <c r="OJU23" s="98"/>
      <c r="OJV23" s="40"/>
      <c r="OJY23" s="95"/>
      <c r="OJZ23" s="9"/>
      <c r="OKC23" s="98"/>
      <c r="OKD23" s="40"/>
      <c r="OKG23" s="95"/>
      <c r="OKH23" s="9"/>
      <c r="OKK23" s="98"/>
      <c r="OKL23" s="40"/>
      <c r="OKO23" s="95"/>
      <c r="OKP23" s="9"/>
      <c r="OKS23" s="98"/>
      <c r="OKT23" s="40"/>
      <c r="OKW23" s="95"/>
      <c r="OKX23" s="9"/>
      <c r="OLA23" s="98"/>
      <c r="OLB23" s="40"/>
      <c r="OLE23" s="95"/>
      <c r="OLF23" s="9"/>
      <c r="OLI23" s="98"/>
      <c r="OLJ23" s="40"/>
      <c r="OLM23" s="95"/>
      <c r="OLN23" s="9"/>
      <c r="OLQ23" s="98"/>
      <c r="OLR23" s="40"/>
      <c r="OLU23" s="95"/>
      <c r="OLV23" s="9"/>
      <c r="OLY23" s="98"/>
      <c r="OLZ23" s="40"/>
      <c r="OMC23" s="95"/>
      <c r="OMD23" s="9"/>
      <c r="OMG23" s="98"/>
      <c r="OMH23" s="40"/>
      <c r="OMK23" s="95"/>
      <c r="OML23" s="9"/>
      <c r="OMO23" s="98"/>
      <c r="OMP23" s="40"/>
      <c r="OMS23" s="95"/>
      <c r="OMT23" s="9"/>
      <c r="OMW23" s="98"/>
      <c r="OMX23" s="40"/>
      <c r="ONA23" s="95"/>
      <c r="ONB23" s="9"/>
      <c r="ONE23" s="98"/>
      <c r="ONF23" s="40"/>
      <c r="ONI23" s="95"/>
      <c r="ONJ23" s="9"/>
      <c r="ONM23" s="98"/>
      <c r="ONN23" s="40"/>
      <c r="ONQ23" s="95"/>
      <c r="ONR23" s="9"/>
      <c r="ONU23" s="98"/>
      <c r="ONV23" s="40"/>
      <c r="ONY23" s="95"/>
      <c r="ONZ23" s="9"/>
      <c r="OOC23" s="98"/>
      <c r="OOD23" s="40"/>
      <c r="OOG23" s="95"/>
      <c r="OOH23" s="9"/>
      <c r="OOK23" s="98"/>
      <c r="OOL23" s="40"/>
      <c r="OOO23" s="95"/>
      <c r="OOP23" s="9"/>
      <c r="OOS23" s="98"/>
      <c r="OOT23" s="40"/>
      <c r="OOW23" s="95"/>
      <c r="OOX23" s="9"/>
      <c r="OPA23" s="98"/>
      <c r="OPB23" s="40"/>
      <c r="OPE23" s="95"/>
      <c r="OPF23" s="9"/>
      <c r="OPI23" s="98"/>
      <c r="OPJ23" s="40"/>
      <c r="OPM23" s="95"/>
      <c r="OPN23" s="9"/>
      <c r="OPQ23" s="98"/>
      <c r="OPR23" s="40"/>
      <c r="OPU23" s="95"/>
      <c r="OPV23" s="9"/>
      <c r="OPY23" s="98"/>
      <c r="OPZ23" s="40"/>
      <c r="OQC23" s="95"/>
      <c r="OQD23" s="9"/>
      <c r="OQG23" s="98"/>
      <c r="OQH23" s="40"/>
      <c r="OQK23" s="95"/>
      <c r="OQL23" s="9"/>
      <c r="OQO23" s="98"/>
      <c r="OQP23" s="40"/>
      <c r="OQS23" s="95"/>
      <c r="OQT23" s="9"/>
      <c r="OQW23" s="98"/>
      <c r="OQX23" s="40"/>
      <c r="ORA23" s="95"/>
      <c r="ORB23" s="9"/>
      <c r="ORE23" s="98"/>
      <c r="ORF23" s="40"/>
      <c r="ORI23" s="95"/>
      <c r="ORJ23" s="9"/>
      <c r="ORM23" s="98"/>
      <c r="ORN23" s="40"/>
      <c r="ORQ23" s="95"/>
      <c r="ORR23" s="9"/>
      <c r="ORU23" s="98"/>
      <c r="ORV23" s="40"/>
      <c r="ORY23" s="95"/>
      <c r="ORZ23" s="9"/>
      <c r="OSC23" s="98"/>
      <c r="OSD23" s="40"/>
      <c r="OSG23" s="95"/>
      <c r="OSH23" s="9"/>
      <c r="OSK23" s="98"/>
      <c r="OSL23" s="40"/>
      <c r="OSO23" s="95"/>
      <c r="OSP23" s="9"/>
      <c r="OSS23" s="98"/>
      <c r="OST23" s="40"/>
      <c r="OSW23" s="95"/>
      <c r="OSX23" s="9"/>
      <c r="OTA23" s="98"/>
      <c r="OTB23" s="40"/>
      <c r="OTE23" s="95"/>
      <c r="OTF23" s="9"/>
      <c r="OTI23" s="98"/>
      <c r="OTJ23" s="40"/>
      <c r="OTM23" s="95"/>
      <c r="OTN23" s="9"/>
      <c r="OTQ23" s="98"/>
      <c r="OTR23" s="40"/>
      <c r="OTU23" s="95"/>
      <c r="OTV23" s="9"/>
      <c r="OTY23" s="98"/>
      <c r="OTZ23" s="40"/>
      <c r="OUC23" s="95"/>
      <c r="OUD23" s="9"/>
      <c r="OUG23" s="98"/>
      <c r="OUH23" s="40"/>
      <c r="OUK23" s="95"/>
      <c r="OUL23" s="9"/>
      <c r="OUO23" s="98"/>
      <c r="OUP23" s="40"/>
      <c r="OUS23" s="95"/>
      <c r="OUT23" s="9"/>
      <c r="OUW23" s="98"/>
      <c r="OUX23" s="40"/>
      <c r="OVA23" s="95"/>
      <c r="OVB23" s="9"/>
      <c r="OVE23" s="98"/>
      <c r="OVF23" s="40"/>
      <c r="OVI23" s="95"/>
      <c r="OVJ23" s="9"/>
      <c r="OVM23" s="98"/>
      <c r="OVN23" s="40"/>
      <c r="OVQ23" s="95"/>
      <c r="OVR23" s="9"/>
      <c r="OVU23" s="98"/>
      <c r="OVV23" s="40"/>
      <c r="OVY23" s="95"/>
      <c r="OVZ23" s="9"/>
      <c r="OWC23" s="98"/>
      <c r="OWD23" s="40"/>
      <c r="OWG23" s="95"/>
      <c r="OWH23" s="9"/>
      <c r="OWK23" s="98"/>
      <c r="OWL23" s="40"/>
      <c r="OWO23" s="95"/>
      <c r="OWP23" s="9"/>
      <c r="OWS23" s="98"/>
      <c r="OWT23" s="40"/>
      <c r="OWW23" s="95"/>
      <c r="OWX23" s="9"/>
      <c r="OXA23" s="98"/>
      <c r="OXB23" s="40"/>
      <c r="OXE23" s="95"/>
      <c r="OXF23" s="9"/>
      <c r="OXI23" s="98"/>
      <c r="OXJ23" s="40"/>
      <c r="OXM23" s="95"/>
      <c r="OXN23" s="9"/>
      <c r="OXQ23" s="98"/>
      <c r="OXR23" s="40"/>
      <c r="OXU23" s="95"/>
      <c r="OXV23" s="9"/>
      <c r="OXY23" s="98"/>
      <c r="OXZ23" s="40"/>
      <c r="OYC23" s="95"/>
      <c r="OYD23" s="9"/>
      <c r="OYG23" s="98"/>
      <c r="OYH23" s="40"/>
      <c r="OYK23" s="95"/>
      <c r="OYL23" s="9"/>
      <c r="OYO23" s="98"/>
      <c r="OYP23" s="40"/>
      <c r="OYS23" s="95"/>
      <c r="OYT23" s="9"/>
      <c r="OYW23" s="98"/>
      <c r="OYX23" s="40"/>
      <c r="OZA23" s="95"/>
      <c r="OZB23" s="9"/>
      <c r="OZE23" s="98"/>
      <c r="OZF23" s="40"/>
      <c r="OZI23" s="95"/>
      <c r="OZJ23" s="9"/>
      <c r="OZM23" s="98"/>
      <c r="OZN23" s="40"/>
      <c r="OZQ23" s="95"/>
      <c r="OZR23" s="9"/>
      <c r="OZU23" s="98"/>
      <c r="OZV23" s="40"/>
      <c r="OZY23" s="95"/>
      <c r="OZZ23" s="9"/>
      <c r="PAC23" s="98"/>
      <c r="PAD23" s="40"/>
      <c r="PAG23" s="95"/>
      <c r="PAH23" s="9"/>
      <c r="PAK23" s="98"/>
      <c r="PAL23" s="40"/>
      <c r="PAO23" s="95"/>
      <c r="PAP23" s="9"/>
      <c r="PAS23" s="98"/>
      <c r="PAT23" s="40"/>
      <c r="PAW23" s="95"/>
      <c r="PAX23" s="9"/>
      <c r="PBA23" s="98"/>
      <c r="PBB23" s="40"/>
      <c r="PBE23" s="95"/>
      <c r="PBF23" s="9"/>
      <c r="PBI23" s="98"/>
      <c r="PBJ23" s="40"/>
      <c r="PBM23" s="95"/>
      <c r="PBN23" s="9"/>
      <c r="PBQ23" s="98"/>
      <c r="PBR23" s="40"/>
      <c r="PBU23" s="95"/>
      <c r="PBV23" s="9"/>
      <c r="PBY23" s="98"/>
      <c r="PBZ23" s="40"/>
      <c r="PCC23" s="95"/>
      <c r="PCD23" s="9"/>
      <c r="PCG23" s="98"/>
      <c r="PCH23" s="40"/>
      <c r="PCK23" s="95"/>
      <c r="PCL23" s="9"/>
      <c r="PCO23" s="98"/>
      <c r="PCP23" s="40"/>
      <c r="PCS23" s="95"/>
      <c r="PCT23" s="9"/>
      <c r="PCW23" s="98"/>
      <c r="PCX23" s="40"/>
      <c r="PDA23" s="95"/>
      <c r="PDB23" s="9"/>
      <c r="PDE23" s="98"/>
      <c r="PDF23" s="40"/>
      <c r="PDI23" s="95"/>
      <c r="PDJ23" s="9"/>
      <c r="PDM23" s="98"/>
      <c r="PDN23" s="40"/>
      <c r="PDQ23" s="95"/>
      <c r="PDR23" s="9"/>
      <c r="PDU23" s="98"/>
      <c r="PDV23" s="40"/>
      <c r="PDY23" s="95"/>
      <c r="PDZ23" s="9"/>
      <c r="PEC23" s="98"/>
      <c r="PED23" s="40"/>
      <c r="PEG23" s="95"/>
      <c r="PEH23" s="9"/>
      <c r="PEK23" s="98"/>
      <c r="PEL23" s="40"/>
      <c r="PEO23" s="95"/>
      <c r="PEP23" s="9"/>
      <c r="PES23" s="98"/>
      <c r="PET23" s="40"/>
      <c r="PEW23" s="95"/>
      <c r="PEX23" s="9"/>
      <c r="PFA23" s="98"/>
      <c r="PFB23" s="40"/>
      <c r="PFE23" s="95"/>
      <c r="PFF23" s="9"/>
      <c r="PFI23" s="98"/>
      <c r="PFJ23" s="40"/>
      <c r="PFM23" s="95"/>
      <c r="PFN23" s="9"/>
      <c r="PFQ23" s="98"/>
      <c r="PFR23" s="40"/>
      <c r="PFU23" s="95"/>
      <c r="PFV23" s="9"/>
      <c r="PFY23" s="98"/>
      <c r="PFZ23" s="40"/>
      <c r="PGC23" s="95"/>
      <c r="PGD23" s="9"/>
      <c r="PGG23" s="98"/>
      <c r="PGH23" s="40"/>
      <c r="PGK23" s="95"/>
      <c r="PGL23" s="9"/>
      <c r="PGO23" s="98"/>
      <c r="PGP23" s="40"/>
      <c r="PGS23" s="95"/>
      <c r="PGT23" s="9"/>
      <c r="PGW23" s="98"/>
      <c r="PGX23" s="40"/>
      <c r="PHA23" s="95"/>
      <c r="PHB23" s="9"/>
      <c r="PHE23" s="98"/>
      <c r="PHF23" s="40"/>
      <c r="PHI23" s="95"/>
      <c r="PHJ23" s="9"/>
      <c r="PHM23" s="98"/>
      <c r="PHN23" s="40"/>
      <c r="PHQ23" s="95"/>
      <c r="PHR23" s="9"/>
      <c r="PHU23" s="98"/>
      <c r="PHV23" s="40"/>
      <c r="PHY23" s="95"/>
      <c r="PHZ23" s="9"/>
      <c r="PIC23" s="98"/>
      <c r="PID23" s="40"/>
      <c r="PIG23" s="95"/>
      <c r="PIH23" s="9"/>
      <c r="PIK23" s="98"/>
      <c r="PIL23" s="40"/>
      <c r="PIO23" s="95"/>
      <c r="PIP23" s="9"/>
      <c r="PIS23" s="98"/>
      <c r="PIT23" s="40"/>
      <c r="PIW23" s="95"/>
      <c r="PIX23" s="9"/>
      <c r="PJA23" s="98"/>
      <c r="PJB23" s="40"/>
      <c r="PJE23" s="95"/>
      <c r="PJF23" s="9"/>
      <c r="PJI23" s="98"/>
      <c r="PJJ23" s="40"/>
      <c r="PJM23" s="95"/>
      <c r="PJN23" s="9"/>
      <c r="PJQ23" s="98"/>
      <c r="PJR23" s="40"/>
      <c r="PJU23" s="95"/>
      <c r="PJV23" s="9"/>
      <c r="PJY23" s="98"/>
      <c r="PJZ23" s="40"/>
      <c r="PKC23" s="95"/>
      <c r="PKD23" s="9"/>
      <c r="PKG23" s="98"/>
      <c r="PKH23" s="40"/>
      <c r="PKK23" s="95"/>
      <c r="PKL23" s="9"/>
      <c r="PKO23" s="98"/>
      <c r="PKP23" s="40"/>
      <c r="PKS23" s="95"/>
      <c r="PKT23" s="9"/>
      <c r="PKW23" s="98"/>
      <c r="PKX23" s="40"/>
      <c r="PLA23" s="95"/>
      <c r="PLB23" s="9"/>
      <c r="PLE23" s="98"/>
      <c r="PLF23" s="40"/>
      <c r="PLI23" s="95"/>
      <c r="PLJ23" s="9"/>
      <c r="PLM23" s="98"/>
      <c r="PLN23" s="40"/>
      <c r="PLQ23" s="95"/>
      <c r="PLR23" s="9"/>
      <c r="PLU23" s="98"/>
      <c r="PLV23" s="40"/>
      <c r="PLY23" s="95"/>
      <c r="PLZ23" s="9"/>
      <c r="PMC23" s="98"/>
      <c r="PMD23" s="40"/>
      <c r="PMG23" s="95"/>
      <c r="PMH23" s="9"/>
      <c r="PMK23" s="98"/>
      <c r="PML23" s="40"/>
      <c r="PMO23" s="95"/>
      <c r="PMP23" s="9"/>
      <c r="PMS23" s="98"/>
      <c r="PMT23" s="40"/>
      <c r="PMW23" s="95"/>
      <c r="PMX23" s="9"/>
      <c r="PNA23" s="98"/>
      <c r="PNB23" s="40"/>
      <c r="PNE23" s="95"/>
      <c r="PNF23" s="9"/>
      <c r="PNI23" s="98"/>
      <c r="PNJ23" s="40"/>
      <c r="PNM23" s="95"/>
      <c r="PNN23" s="9"/>
      <c r="PNQ23" s="98"/>
      <c r="PNR23" s="40"/>
      <c r="PNU23" s="95"/>
      <c r="PNV23" s="9"/>
      <c r="PNY23" s="98"/>
      <c r="PNZ23" s="40"/>
      <c r="POC23" s="95"/>
      <c r="POD23" s="9"/>
      <c r="POG23" s="98"/>
      <c r="POH23" s="40"/>
      <c r="POK23" s="95"/>
      <c r="POL23" s="9"/>
      <c r="POO23" s="98"/>
      <c r="POP23" s="40"/>
      <c r="POS23" s="95"/>
      <c r="POT23" s="9"/>
      <c r="POW23" s="98"/>
      <c r="POX23" s="40"/>
      <c r="PPA23" s="95"/>
      <c r="PPB23" s="9"/>
      <c r="PPE23" s="98"/>
      <c r="PPF23" s="40"/>
      <c r="PPI23" s="95"/>
      <c r="PPJ23" s="9"/>
      <c r="PPM23" s="98"/>
      <c r="PPN23" s="40"/>
      <c r="PPQ23" s="95"/>
      <c r="PPR23" s="9"/>
      <c r="PPU23" s="98"/>
      <c r="PPV23" s="40"/>
      <c r="PPY23" s="95"/>
      <c r="PPZ23" s="9"/>
      <c r="PQC23" s="98"/>
      <c r="PQD23" s="40"/>
      <c r="PQG23" s="95"/>
      <c r="PQH23" s="9"/>
      <c r="PQK23" s="98"/>
      <c r="PQL23" s="40"/>
      <c r="PQO23" s="95"/>
      <c r="PQP23" s="9"/>
      <c r="PQS23" s="98"/>
      <c r="PQT23" s="40"/>
      <c r="PQW23" s="95"/>
      <c r="PQX23" s="9"/>
      <c r="PRA23" s="98"/>
      <c r="PRB23" s="40"/>
      <c r="PRE23" s="95"/>
      <c r="PRF23" s="9"/>
      <c r="PRI23" s="98"/>
      <c r="PRJ23" s="40"/>
      <c r="PRM23" s="95"/>
      <c r="PRN23" s="9"/>
      <c r="PRQ23" s="98"/>
      <c r="PRR23" s="40"/>
      <c r="PRU23" s="95"/>
      <c r="PRV23" s="9"/>
      <c r="PRY23" s="98"/>
      <c r="PRZ23" s="40"/>
      <c r="PSC23" s="95"/>
      <c r="PSD23" s="9"/>
      <c r="PSG23" s="98"/>
      <c r="PSH23" s="40"/>
      <c r="PSK23" s="95"/>
      <c r="PSL23" s="9"/>
      <c r="PSO23" s="98"/>
      <c r="PSP23" s="40"/>
      <c r="PSS23" s="95"/>
      <c r="PST23" s="9"/>
      <c r="PSW23" s="98"/>
      <c r="PSX23" s="40"/>
      <c r="PTA23" s="95"/>
      <c r="PTB23" s="9"/>
      <c r="PTE23" s="98"/>
      <c r="PTF23" s="40"/>
      <c r="PTI23" s="95"/>
      <c r="PTJ23" s="9"/>
      <c r="PTM23" s="98"/>
      <c r="PTN23" s="40"/>
      <c r="PTQ23" s="95"/>
      <c r="PTR23" s="9"/>
      <c r="PTU23" s="98"/>
      <c r="PTV23" s="40"/>
      <c r="PTY23" s="95"/>
      <c r="PTZ23" s="9"/>
      <c r="PUC23" s="98"/>
      <c r="PUD23" s="40"/>
      <c r="PUG23" s="95"/>
      <c r="PUH23" s="9"/>
      <c r="PUK23" s="98"/>
      <c r="PUL23" s="40"/>
      <c r="PUO23" s="95"/>
      <c r="PUP23" s="9"/>
      <c r="PUS23" s="98"/>
      <c r="PUT23" s="40"/>
      <c r="PUW23" s="95"/>
      <c r="PUX23" s="9"/>
      <c r="PVA23" s="98"/>
      <c r="PVB23" s="40"/>
      <c r="PVE23" s="95"/>
      <c r="PVF23" s="9"/>
      <c r="PVI23" s="98"/>
      <c r="PVJ23" s="40"/>
      <c r="PVM23" s="95"/>
      <c r="PVN23" s="9"/>
      <c r="PVQ23" s="98"/>
      <c r="PVR23" s="40"/>
      <c r="PVU23" s="95"/>
      <c r="PVV23" s="9"/>
      <c r="PVY23" s="98"/>
      <c r="PVZ23" s="40"/>
      <c r="PWC23" s="95"/>
      <c r="PWD23" s="9"/>
      <c r="PWG23" s="98"/>
      <c r="PWH23" s="40"/>
      <c r="PWK23" s="95"/>
      <c r="PWL23" s="9"/>
      <c r="PWO23" s="98"/>
      <c r="PWP23" s="40"/>
      <c r="PWS23" s="95"/>
      <c r="PWT23" s="9"/>
      <c r="PWW23" s="98"/>
      <c r="PWX23" s="40"/>
      <c r="PXA23" s="95"/>
      <c r="PXB23" s="9"/>
      <c r="PXE23" s="98"/>
      <c r="PXF23" s="40"/>
      <c r="PXI23" s="95"/>
      <c r="PXJ23" s="9"/>
      <c r="PXM23" s="98"/>
      <c r="PXN23" s="40"/>
      <c r="PXQ23" s="95"/>
      <c r="PXR23" s="9"/>
      <c r="PXU23" s="98"/>
      <c r="PXV23" s="40"/>
      <c r="PXY23" s="95"/>
      <c r="PXZ23" s="9"/>
      <c r="PYC23" s="98"/>
      <c r="PYD23" s="40"/>
      <c r="PYG23" s="95"/>
      <c r="PYH23" s="9"/>
      <c r="PYK23" s="98"/>
      <c r="PYL23" s="40"/>
      <c r="PYO23" s="95"/>
      <c r="PYP23" s="9"/>
      <c r="PYS23" s="98"/>
      <c r="PYT23" s="40"/>
      <c r="PYW23" s="95"/>
      <c r="PYX23" s="9"/>
      <c r="PZA23" s="98"/>
      <c r="PZB23" s="40"/>
      <c r="PZE23" s="95"/>
      <c r="PZF23" s="9"/>
      <c r="PZI23" s="98"/>
      <c r="PZJ23" s="40"/>
      <c r="PZM23" s="95"/>
      <c r="PZN23" s="9"/>
      <c r="PZQ23" s="98"/>
      <c r="PZR23" s="40"/>
      <c r="PZU23" s="95"/>
      <c r="PZV23" s="9"/>
      <c r="PZY23" s="98"/>
      <c r="PZZ23" s="40"/>
      <c r="QAC23" s="95"/>
      <c r="QAD23" s="9"/>
      <c r="QAG23" s="98"/>
      <c r="QAH23" s="40"/>
      <c r="QAK23" s="95"/>
      <c r="QAL23" s="9"/>
      <c r="QAO23" s="98"/>
      <c r="QAP23" s="40"/>
      <c r="QAS23" s="95"/>
      <c r="QAT23" s="9"/>
      <c r="QAW23" s="98"/>
      <c r="QAX23" s="40"/>
      <c r="QBA23" s="95"/>
      <c r="QBB23" s="9"/>
      <c r="QBE23" s="98"/>
      <c r="QBF23" s="40"/>
      <c r="QBI23" s="95"/>
      <c r="QBJ23" s="9"/>
      <c r="QBM23" s="98"/>
      <c r="QBN23" s="40"/>
      <c r="QBQ23" s="95"/>
      <c r="QBR23" s="9"/>
      <c r="QBU23" s="98"/>
      <c r="QBV23" s="40"/>
      <c r="QBY23" s="95"/>
      <c r="QBZ23" s="9"/>
      <c r="QCC23" s="98"/>
      <c r="QCD23" s="40"/>
      <c r="QCG23" s="95"/>
      <c r="QCH23" s="9"/>
      <c r="QCK23" s="98"/>
      <c r="QCL23" s="40"/>
      <c r="QCO23" s="95"/>
      <c r="QCP23" s="9"/>
      <c r="QCS23" s="98"/>
      <c r="QCT23" s="40"/>
      <c r="QCW23" s="95"/>
      <c r="QCX23" s="9"/>
      <c r="QDA23" s="98"/>
      <c r="QDB23" s="40"/>
      <c r="QDE23" s="95"/>
      <c r="QDF23" s="9"/>
      <c r="QDI23" s="98"/>
      <c r="QDJ23" s="40"/>
      <c r="QDM23" s="95"/>
      <c r="QDN23" s="9"/>
      <c r="QDQ23" s="98"/>
      <c r="QDR23" s="40"/>
      <c r="QDU23" s="95"/>
      <c r="QDV23" s="9"/>
      <c r="QDY23" s="98"/>
      <c r="QDZ23" s="40"/>
      <c r="QEC23" s="95"/>
      <c r="QED23" s="9"/>
      <c r="QEG23" s="98"/>
      <c r="QEH23" s="40"/>
      <c r="QEK23" s="95"/>
      <c r="QEL23" s="9"/>
      <c r="QEO23" s="98"/>
      <c r="QEP23" s="40"/>
      <c r="QES23" s="95"/>
      <c r="QET23" s="9"/>
      <c r="QEW23" s="98"/>
      <c r="QEX23" s="40"/>
      <c r="QFA23" s="95"/>
      <c r="QFB23" s="9"/>
      <c r="QFE23" s="98"/>
      <c r="QFF23" s="40"/>
      <c r="QFI23" s="95"/>
      <c r="QFJ23" s="9"/>
      <c r="QFM23" s="98"/>
      <c r="QFN23" s="40"/>
      <c r="QFQ23" s="95"/>
      <c r="QFR23" s="9"/>
      <c r="QFU23" s="98"/>
      <c r="QFV23" s="40"/>
      <c r="QFY23" s="95"/>
      <c r="QFZ23" s="9"/>
      <c r="QGC23" s="98"/>
      <c r="QGD23" s="40"/>
      <c r="QGG23" s="95"/>
      <c r="QGH23" s="9"/>
      <c r="QGK23" s="98"/>
      <c r="QGL23" s="40"/>
      <c r="QGO23" s="95"/>
      <c r="QGP23" s="9"/>
      <c r="QGS23" s="98"/>
      <c r="QGT23" s="40"/>
      <c r="QGW23" s="95"/>
      <c r="QGX23" s="9"/>
      <c r="QHA23" s="98"/>
      <c r="QHB23" s="40"/>
      <c r="QHE23" s="95"/>
      <c r="QHF23" s="9"/>
      <c r="QHI23" s="98"/>
      <c r="QHJ23" s="40"/>
      <c r="QHM23" s="95"/>
      <c r="QHN23" s="9"/>
      <c r="QHQ23" s="98"/>
      <c r="QHR23" s="40"/>
      <c r="QHU23" s="95"/>
      <c r="QHV23" s="9"/>
      <c r="QHY23" s="98"/>
      <c r="QHZ23" s="40"/>
      <c r="QIC23" s="95"/>
      <c r="QID23" s="9"/>
      <c r="QIG23" s="98"/>
      <c r="QIH23" s="40"/>
      <c r="QIK23" s="95"/>
      <c r="QIL23" s="9"/>
      <c r="QIO23" s="98"/>
      <c r="QIP23" s="40"/>
      <c r="QIS23" s="95"/>
      <c r="QIT23" s="9"/>
      <c r="QIW23" s="98"/>
      <c r="QIX23" s="40"/>
      <c r="QJA23" s="95"/>
      <c r="QJB23" s="9"/>
      <c r="QJE23" s="98"/>
      <c r="QJF23" s="40"/>
      <c r="QJI23" s="95"/>
      <c r="QJJ23" s="9"/>
      <c r="QJM23" s="98"/>
      <c r="QJN23" s="40"/>
      <c r="QJQ23" s="95"/>
      <c r="QJR23" s="9"/>
      <c r="QJU23" s="98"/>
      <c r="QJV23" s="40"/>
      <c r="QJY23" s="95"/>
      <c r="QJZ23" s="9"/>
      <c r="QKC23" s="98"/>
      <c r="QKD23" s="40"/>
      <c r="QKG23" s="95"/>
      <c r="QKH23" s="9"/>
      <c r="QKK23" s="98"/>
      <c r="QKL23" s="40"/>
      <c r="QKO23" s="95"/>
      <c r="QKP23" s="9"/>
      <c r="QKS23" s="98"/>
      <c r="QKT23" s="40"/>
      <c r="QKW23" s="95"/>
      <c r="QKX23" s="9"/>
      <c r="QLA23" s="98"/>
      <c r="QLB23" s="40"/>
      <c r="QLE23" s="95"/>
      <c r="QLF23" s="9"/>
      <c r="QLI23" s="98"/>
      <c r="QLJ23" s="40"/>
      <c r="QLM23" s="95"/>
      <c r="QLN23" s="9"/>
      <c r="QLQ23" s="98"/>
      <c r="QLR23" s="40"/>
      <c r="QLU23" s="95"/>
      <c r="QLV23" s="9"/>
      <c r="QLY23" s="98"/>
      <c r="QLZ23" s="40"/>
      <c r="QMC23" s="95"/>
      <c r="QMD23" s="9"/>
      <c r="QMG23" s="98"/>
      <c r="QMH23" s="40"/>
      <c r="QMK23" s="95"/>
      <c r="QML23" s="9"/>
      <c r="QMO23" s="98"/>
      <c r="QMP23" s="40"/>
      <c r="QMS23" s="95"/>
      <c r="QMT23" s="9"/>
      <c r="QMW23" s="98"/>
      <c r="QMX23" s="40"/>
      <c r="QNA23" s="95"/>
      <c r="QNB23" s="9"/>
      <c r="QNE23" s="98"/>
      <c r="QNF23" s="40"/>
      <c r="QNI23" s="95"/>
      <c r="QNJ23" s="9"/>
      <c r="QNM23" s="98"/>
      <c r="QNN23" s="40"/>
      <c r="QNQ23" s="95"/>
      <c r="QNR23" s="9"/>
      <c r="QNU23" s="98"/>
      <c r="QNV23" s="40"/>
      <c r="QNY23" s="95"/>
      <c r="QNZ23" s="9"/>
      <c r="QOC23" s="98"/>
      <c r="QOD23" s="40"/>
      <c r="QOG23" s="95"/>
      <c r="QOH23" s="9"/>
      <c r="QOK23" s="98"/>
      <c r="QOL23" s="40"/>
      <c r="QOO23" s="95"/>
      <c r="QOP23" s="9"/>
      <c r="QOS23" s="98"/>
      <c r="QOT23" s="40"/>
      <c r="QOW23" s="95"/>
      <c r="QOX23" s="9"/>
      <c r="QPA23" s="98"/>
      <c r="QPB23" s="40"/>
      <c r="QPE23" s="95"/>
      <c r="QPF23" s="9"/>
      <c r="QPI23" s="98"/>
      <c r="QPJ23" s="40"/>
      <c r="QPM23" s="95"/>
      <c r="QPN23" s="9"/>
      <c r="QPQ23" s="98"/>
      <c r="QPR23" s="40"/>
      <c r="QPU23" s="95"/>
      <c r="QPV23" s="9"/>
      <c r="QPY23" s="98"/>
      <c r="QPZ23" s="40"/>
      <c r="QQC23" s="95"/>
      <c r="QQD23" s="9"/>
      <c r="QQG23" s="98"/>
      <c r="QQH23" s="40"/>
      <c r="QQK23" s="95"/>
      <c r="QQL23" s="9"/>
      <c r="QQO23" s="98"/>
      <c r="QQP23" s="40"/>
      <c r="QQS23" s="95"/>
      <c r="QQT23" s="9"/>
      <c r="QQW23" s="98"/>
      <c r="QQX23" s="40"/>
      <c r="QRA23" s="95"/>
      <c r="QRB23" s="9"/>
      <c r="QRE23" s="98"/>
      <c r="QRF23" s="40"/>
      <c r="QRI23" s="95"/>
      <c r="QRJ23" s="9"/>
      <c r="QRM23" s="98"/>
      <c r="QRN23" s="40"/>
      <c r="QRQ23" s="95"/>
      <c r="QRR23" s="9"/>
      <c r="QRU23" s="98"/>
      <c r="QRV23" s="40"/>
      <c r="QRY23" s="95"/>
      <c r="QRZ23" s="9"/>
      <c r="QSC23" s="98"/>
      <c r="QSD23" s="40"/>
      <c r="QSG23" s="95"/>
      <c r="QSH23" s="9"/>
      <c r="QSK23" s="98"/>
      <c r="QSL23" s="40"/>
      <c r="QSO23" s="95"/>
      <c r="QSP23" s="9"/>
      <c r="QSS23" s="98"/>
      <c r="QST23" s="40"/>
      <c r="QSW23" s="95"/>
      <c r="QSX23" s="9"/>
      <c r="QTA23" s="98"/>
      <c r="QTB23" s="40"/>
      <c r="QTE23" s="95"/>
      <c r="QTF23" s="9"/>
      <c r="QTI23" s="98"/>
      <c r="QTJ23" s="40"/>
      <c r="QTM23" s="95"/>
      <c r="QTN23" s="9"/>
      <c r="QTQ23" s="98"/>
      <c r="QTR23" s="40"/>
      <c r="QTU23" s="95"/>
      <c r="QTV23" s="9"/>
      <c r="QTY23" s="98"/>
      <c r="QTZ23" s="40"/>
      <c r="QUC23" s="95"/>
      <c r="QUD23" s="9"/>
      <c r="QUG23" s="98"/>
      <c r="QUH23" s="40"/>
      <c r="QUK23" s="95"/>
      <c r="QUL23" s="9"/>
      <c r="QUO23" s="98"/>
      <c r="QUP23" s="40"/>
      <c r="QUS23" s="95"/>
      <c r="QUT23" s="9"/>
      <c r="QUW23" s="98"/>
      <c r="QUX23" s="40"/>
      <c r="QVA23" s="95"/>
      <c r="QVB23" s="9"/>
      <c r="QVE23" s="98"/>
      <c r="QVF23" s="40"/>
      <c r="QVI23" s="95"/>
      <c r="QVJ23" s="9"/>
      <c r="QVM23" s="98"/>
      <c r="QVN23" s="40"/>
      <c r="QVQ23" s="95"/>
      <c r="QVR23" s="9"/>
      <c r="QVU23" s="98"/>
      <c r="QVV23" s="40"/>
      <c r="QVY23" s="95"/>
      <c r="QVZ23" s="9"/>
      <c r="QWC23" s="98"/>
      <c r="QWD23" s="40"/>
      <c r="QWG23" s="95"/>
      <c r="QWH23" s="9"/>
      <c r="QWK23" s="98"/>
      <c r="QWL23" s="40"/>
      <c r="QWO23" s="95"/>
      <c r="QWP23" s="9"/>
      <c r="QWS23" s="98"/>
      <c r="QWT23" s="40"/>
      <c r="QWW23" s="95"/>
      <c r="QWX23" s="9"/>
      <c r="QXA23" s="98"/>
      <c r="QXB23" s="40"/>
      <c r="QXE23" s="95"/>
      <c r="QXF23" s="9"/>
      <c r="QXI23" s="98"/>
      <c r="QXJ23" s="40"/>
      <c r="QXM23" s="95"/>
      <c r="QXN23" s="9"/>
      <c r="QXQ23" s="98"/>
      <c r="QXR23" s="40"/>
      <c r="QXU23" s="95"/>
      <c r="QXV23" s="9"/>
      <c r="QXY23" s="98"/>
      <c r="QXZ23" s="40"/>
      <c r="QYC23" s="95"/>
      <c r="QYD23" s="9"/>
      <c r="QYG23" s="98"/>
      <c r="QYH23" s="40"/>
      <c r="QYK23" s="95"/>
      <c r="QYL23" s="9"/>
      <c r="QYO23" s="98"/>
      <c r="QYP23" s="40"/>
      <c r="QYS23" s="95"/>
      <c r="QYT23" s="9"/>
      <c r="QYW23" s="98"/>
      <c r="QYX23" s="40"/>
      <c r="QZA23" s="95"/>
      <c r="QZB23" s="9"/>
      <c r="QZE23" s="98"/>
      <c r="QZF23" s="40"/>
      <c r="QZI23" s="95"/>
      <c r="QZJ23" s="9"/>
      <c r="QZM23" s="98"/>
      <c r="QZN23" s="40"/>
      <c r="QZQ23" s="95"/>
      <c r="QZR23" s="9"/>
      <c r="QZU23" s="98"/>
      <c r="QZV23" s="40"/>
      <c r="QZY23" s="95"/>
      <c r="QZZ23" s="9"/>
      <c r="RAC23" s="98"/>
      <c r="RAD23" s="40"/>
      <c r="RAG23" s="95"/>
      <c r="RAH23" s="9"/>
      <c r="RAK23" s="98"/>
      <c r="RAL23" s="40"/>
      <c r="RAO23" s="95"/>
      <c r="RAP23" s="9"/>
      <c r="RAS23" s="98"/>
      <c r="RAT23" s="40"/>
      <c r="RAW23" s="95"/>
      <c r="RAX23" s="9"/>
      <c r="RBA23" s="98"/>
      <c r="RBB23" s="40"/>
      <c r="RBE23" s="95"/>
      <c r="RBF23" s="9"/>
      <c r="RBI23" s="98"/>
      <c r="RBJ23" s="40"/>
      <c r="RBM23" s="95"/>
      <c r="RBN23" s="9"/>
      <c r="RBQ23" s="98"/>
      <c r="RBR23" s="40"/>
      <c r="RBU23" s="95"/>
      <c r="RBV23" s="9"/>
      <c r="RBY23" s="98"/>
      <c r="RBZ23" s="40"/>
      <c r="RCC23" s="95"/>
      <c r="RCD23" s="9"/>
      <c r="RCG23" s="98"/>
      <c r="RCH23" s="40"/>
      <c r="RCK23" s="95"/>
      <c r="RCL23" s="9"/>
      <c r="RCO23" s="98"/>
      <c r="RCP23" s="40"/>
      <c r="RCS23" s="95"/>
      <c r="RCT23" s="9"/>
      <c r="RCW23" s="98"/>
      <c r="RCX23" s="40"/>
      <c r="RDA23" s="95"/>
      <c r="RDB23" s="9"/>
      <c r="RDE23" s="98"/>
      <c r="RDF23" s="40"/>
      <c r="RDI23" s="95"/>
      <c r="RDJ23" s="9"/>
      <c r="RDM23" s="98"/>
      <c r="RDN23" s="40"/>
      <c r="RDQ23" s="95"/>
      <c r="RDR23" s="9"/>
      <c r="RDU23" s="98"/>
      <c r="RDV23" s="40"/>
      <c r="RDY23" s="95"/>
      <c r="RDZ23" s="9"/>
      <c r="REC23" s="98"/>
      <c r="RED23" s="40"/>
      <c r="REG23" s="95"/>
      <c r="REH23" s="9"/>
      <c r="REK23" s="98"/>
      <c r="REL23" s="40"/>
      <c r="REO23" s="95"/>
      <c r="REP23" s="9"/>
      <c r="RES23" s="98"/>
      <c r="RET23" s="40"/>
      <c r="REW23" s="95"/>
      <c r="REX23" s="9"/>
      <c r="RFA23" s="98"/>
      <c r="RFB23" s="40"/>
      <c r="RFE23" s="95"/>
      <c r="RFF23" s="9"/>
      <c r="RFI23" s="98"/>
      <c r="RFJ23" s="40"/>
      <c r="RFM23" s="95"/>
      <c r="RFN23" s="9"/>
      <c r="RFQ23" s="98"/>
      <c r="RFR23" s="40"/>
      <c r="RFU23" s="95"/>
      <c r="RFV23" s="9"/>
      <c r="RFY23" s="98"/>
      <c r="RFZ23" s="40"/>
      <c r="RGC23" s="95"/>
      <c r="RGD23" s="9"/>
      <c r="RGG23" s="98"/>
      <c r="RGH23" s="40"/>
      <c r="RGK23" s="95"/>
      <c r="RGL23" s="9"/>
      <c r="RGO23" s="98"/>
      <c r="RGP23" s="40"/>
      <c r="RGS23" s="95"/>
      <c r="RGT23" s="9"/>
      <c r="RGW23" s="98"/>
      <c r="RGX23" s="40"/>
      <c r="RHA23" s="95"/>
      <c r="RHB23" s="9"/>
      <c r="RHE23" s="98"/>
      <c r="RHF23" s="40"/>
      <c r="RHI23" s="95"/>
      <c r="RHJ23" s="9"/>
      <c r="RHM23" s="98"/>
      <c r="RHN23" s="40"/>
      <c r="RHQ23" s="95"/>
      <c r="RHR23" s="9"/>
      <c r="RHU23" s="98"/>
      <c r="RHV23" s="40"/>
      <c r="RHY23" s="95"/>
      <c r="RHZ23" s="9"/>
      <c r="RIC23" s="98"/>
      <c r="RID23" s="40"/>
      <c r="RIG23" s="95"/>
      <c r="RIH23" s="9"/>
      <c r="RIK23" s="98"/>
      <c r="RIL23" s="40"/>
      <c r="RIO23" s="95"/>
      <c r="RIP23" s="9"/>
      <c r="RIS23" s="98"/>
      <c r="RIT23" s="40"/>
      <c r="RIW23" s="95"/>
      <c r="RIX23" s="9"/>
      <c r="RJA23" s="98"/>
      <c r="RJB23" s="40"/>
      <c r="RJE23" s="95"/>
      <c r="RJF23" s="9"/>
      <c r="RJI23" s="98"/>
      <c r="RJJ23" s="40"/>
      <c r="RJM23" s="95"/>
      <c r="RJN23" s="9"/>
      <c r="RJQ23" s="98"/>
      <c r="RJR23" s="40"/>
      <c r="RJU23" s="95"/>
      <c r="RJV23" s="9"/>
      <c r="RJY23" s="98"/>
      <c r="RJZ23" s="40"/>
      <c r="RKC23" s="95"/>
      <c r="RKD23" s="9"/>
      <c r="RKG23" s="98"/>
      <c r="RKH23" s="40"/>
      <c r="RKK23" s="95"/>
      <c r="RKL23" s="9"/>
      <c r="RKO23" s="98"/>
      <c r="RKP23" s="40"/>
      <c r="RKS23" s="95"/>
      <c r="RKT23" s="9"/>
      <c r="RKW23" s="98"/>
      <c r="RKX23" s="40"/>
      <c r="RLA23" s="95"/>
      <c r="RLB23" s="9"/>
      <c r="RLE23" s="98"/>
      <c r="RLF23" s="40"/>
      <c r="RLI23" s="95"/>
      <c r="RLJ23" s="9"/>
      <c r="RLM23" s="98"/>
      <c r="RLN23" s="40"/>
      <c r="RLQ23" s="95"/>
      <c r="RLR23" s="9"/>
      <c r="RLU23" s="98"/>
      <c r="RLV23" s="40"/>
      <c r="RLY23" s="95"/>
      <c r="RLZ23" s="9"/>
      <c r="RMC23" s="98"/>
      <c r="RMD23" s="40"/>
      <c r="RMG23" s="95"/>
      <c r="RMH23" s="9"/>
      <c r="RMK23" s="98"/>
      <c r="RML23" s="40"/>
      <c r="RMO23" s="95"/>
      <c r="RMP23" s="9"/>
      <c r="RMS23" s="98"/>
      <c r="RMT23" s="40"/>
      <c r="RMW23" s="95"/>
      <c r="RMX23" s="9"/>
      <c r="RNA23" s="98"/>
      <c r="RNB23" s="40"/>
      <c r="RNE23" s="95"/>
      <c r="RNF23" s="9"/>
      <c r="RNI23" s="98"/>
      <c r="RNJ23" s="40"/>
      <c r="RNM23" s="95"/>
      <c r="RNN23" s="9"/>
      <c r="RNQ23" s="98"/>
      <c r="RNR23" s="40"/>
      <c r="RNU23" s="95"/>
      <c r="RNV23" s="9"/>
      <c r="RNY23" s="98"/>
      <c r="RNZ23" s="40"/>
      <c r="ROC23" s="95"/>
      <c r="ROD23" s="9"/>
      <c r="ROG23" s="98"/>
      <c r="ROH23" s="40"/>
      <c r="ROK23" s="95"/>
      <c r="ROL23" s="9"/>
      <c r="ROO23" s="98"/>
      <c r="ROP23" s="40"/>
      <c r="ROS23" s="95"/>
      <c r="ROT23" s="9"/>
      <c r="ROW23" s="98"/>
      <c r="ROX23" s="40"/>
      <c r="RPA23" s="95"/>
      <c r="RPB23" s="9"/>
      <c r="RPE23" s="98"/>
      <c r="RPF23" s="40"/>
      <c r="RPI23" s="95"/>
      <c r="RPJ23" s="9"/>
      <c r="RPM23" s="98"/>
      <c r="RPN23" s="40"/>
      <c r="RPQ23" s="95"/>
      <c r="RPR23" s="9"/>
      <c r="RPU23" s="98"/>
      <c r="RPV23" s="40"/>
      <c r="RPY23" s="95"/>
      <c r="RPZ23" s="9"/>
      <c r="RQC23" s="98"/>
      <c r="RQD23" s="40"/>
      <c r="RQG23" s="95"/>
      <c r="RQH23" s="9"/>
      <c r="RQK23" s="98"/>
      <c r="RQL23" s="40"/>
      <c r="RQO23" s="95"/>
      <c r="RQP23" s="9"/>
      <c r="RQS23" s="98"/>
      <c r="RQT23" s="40"/>
      <c r="RQW23" s="95"/>
      <c r="RQX23" s="9"/>
      <c r="RRA23" s="98"/>
      <c r="RRB23" s="40"/>
      <c r="RRE23" s="95"/>
      <c r="RRF23" s="9"/>
      <c r="RRI23" s="98"/>
      <c r="RRJ23" s="40"/>
      <c r="RRM23" s="95"/>
      <c r="RRN23" s="9"/>
      <c r="RRQ23" s="98"/>
      <c r="RRR23" s="40"/>
      <c r="RRU23" s="95"/>
      <c r="RRV23" s="9"/>
      <c r="RRY23" s="98"/>
      <c r="RRZ23" s="40"/>
      <c r="RSC23" s="95"/>
      <c r="RSD23" s="9"/>
      <c r="RSG23" s="98"/>
      <c r="RSH23" s="40"/>
      <c r="RSK23" s="95"/>
      <c r="RSL23" s="9"/>
      <c r="RSO23" s="98"/>
      <c r="RSP23" s="40"/>
      <c r="RSS23" s="95"/>
      <c r="RST23" s="9"/>
      <c r="RSW23" s="98"/>
      <c r="RSX23" s="40"/>
      <c r="RTA23" s="95"/>
      <c r="RTB23" s="9"/>
      <c r="RTE23" s="98"/>
      <c r="RTF23" s="40"/>
      <c r="RTI23" s="95"/>
      <c r="RTJ23" s="9"/>
      <c r="RTM23" s="98"/>
      <c r="RTN23" s="40"/>
      <c r="RTQ23" s="95"/>
      <c r="RTR23" s="9"/>
      <c r="RTU23" s="98"/>
      <c r="RTV23" s="40"/>
      <c r="RTY23" s="95"/>
      <c r="RTZ23" s="9"/>
      <c r="RUC23" s="98"/>
      <c r="RUD23" s="40"/>
      <c r="RUG23" s="95"/>
      <c r="RUH23" s="9"/>
      <c r="RUK23" s="98"/>
      <c r="RUL23" s="40"/>
      <c r="RUO23" s="95"/>
      <c r="RUP23" s="9"/>
      <c r="RUS23" s="98"/>
      <c r="RUT23" s="40"/>
      <c r="RUW23" s="95"/>
      <c r="RUX23" s="9"/>
      <c r="RVA23" s="98"/>
      <c r="RVB23" s="40"/>
      <c r="RVE23" s="95"/>
      <c r="RVF23" s="9"/>
      <c r="RVI23" s="98"/>
      <c r="RVJ23" s="40"/>
      <c r="RVM23" s="95"/>
      <c r="RVN23" s="9"/>
      <c r="RVQ23" s="98"/>
      <c r="RVR23" s="40"/>
      <c r="RVU23" s="95"/>
      <c r="RVV23" s="9"/>
      <c r="RVY23" s="98"/>
      <c r="RVZ23" s="40"/>
      <c r="RWC23" s="95"/>
      <c r="RWD23" s="9"/>
      <c r="RWG23" s="98"/>
      <c r="RWH23" s="40"/>
      <c r="RWK23" s="95"/>
      <c r="RWL23" s="9"/>
      <c r="RWO23" s="98"/>
      <c r="RWP23" s="40"/>
      <c r="RWS23" s="95"/>
      <c r="RWT23" s="9"/>
      <c r="RWW23" s="98"/>
      <c r="RWX23" s="40"/>
      <c r="RXA23" s="95"/>
      <c r="RXB23" s="9"/>
      <c r="RXE23" s="98"/>
      <c r="RXF23" s="40"/>
      <c r="RXI23" s="95"/>
      <c r="RXJ23" s="9"/>
      <c r="RXM23" s="98"/>
      <c r="RXN23" s="40"/>
      <c r="RXQ23" s="95"/>
      <c r="RXR23" s="9"/>
      <c r="RXU23" s="98"/>
      <c r="RXV23" s="40"/>
      <c r="RXY23" s="95"/>
      <c r="RXZ23" s="9"/>
      <c r="RYC23" s="98"/>
      <c r="RYD23" s="40"/>
      <c r="RYG23" s="95"/>
      <c r="RYH23" s="9"/>
      <c r="RYK23" s="98"/>
      <c r="RYL23" s="40"/>
      <c r="RYO23" s="95"/>
      <c r="RYP23" s="9"/>
      <c r="RYS23" s="98"/>
      <c r="RYT23" s="40"/>
      <c r="RYW23" s="95"/>
      <c r="RYX23" s="9"/>
      <c r="RZA23" s="98"/>
      <c r="RZB23" s="40"/>
      <c r="RZE23" s="95"/>
      <c r="RZF23" s="9"/>
      <c r="RZI23" s="98"/>
      <c r="RZJ23" s="40"/>
      <c r="RZM23" s="95"/>
      <c r="RZN23" s="9"/>
      <c r="RZQ23" s="98"/>
      <c r="RZR23" s="40"/>
      <c r="RZU23" s="95"/>
      <c r="RZV23" s="9"/>
      <c r="RZY23" s="98"/>
      <c r="RZZ23" s="40"/>
      <c r="SAC23" s="95"/>
      <c r="SAD23" s="9"/>
      <c r="SAG23" s="98"/>
      <c r="SAH23" s="40"/>
      <c r="SAK23" s="95"/>
      <c r="SAL23" s="9"/>
      <c r="SAO23" s="98"/>
      <c r="SAP23" s="40"/>
      <c r="SAS23" s="95"/>
      <c r="SAT23" s="9"/>
      <c r="SAW23" s="98"/>
      <c r="SAX23" s="40"/>
      <c r="SBA23" s="95"/>
      <c r="SBB23" s="9"/>
      <c r="SBE23" s="98"/>
      <c r="SBF23" s="40"/>
      <c r="SBI23" s="95"/>
      <c r="SBJ23" s="9"/>
      <c r="SBM23" s="98"/>
      <c r="SBN23" s="40"/>
      <c r="SBQ23" s="95"/>
      <c r="SBR23" s="9"/>
      <c r="SBU23" s="98"/>
      <c r="SBV23" s="40"/>
      <c r="SBY23" s="95"/>
      <c r="SBZ23" s="9"/>
      <c r="SCC23" s="98"/>
      <c r="SCD23" s="40"/>
      <c r="SCG23" s="95"/>
      <c r="SCH23" s="9"/>
      <c r="SCK23" s="98"/>
      <c r="SCL23" s="40"/>
      <c r="SCO23" s="95"/>
      <c r="SCP23" s="9"/>
      <c r="SCS23" s="98"/>
      <c r="SCT23" s="40"/>
      <c r="SCW23" s="95"/>
      <c r="SCX23" s="9"/>
      <c r="SDA23" s="98"/>
      <c r="SDB23" s="40"/>
      <c r="SDE23" s="95"/>
      <c r="SDF23" s="9"/>
      <c r="SDI23" s="98"/>
      <c r="SDJ23" s="40"/>
      <c r="SDM23" s="95"/>
      <c r="SDN23" s="9"/>
      <c r="SDQ23" s="98"/>
      <c r="SDR23" s="40"/>
      <c r="SDU23" s="95"/>
      <c r="SDV23" s="9"/>
      <c r="SDY23" s="98"/>
      <c r="SDZ23" s="40"/>
      <c r="SEC23" s="95"/>
      <c r="SED23" s="9"/>
      <c r="SEG23" s="98"/>
      <c r="SEH23" s="40"/>
      <c r="SEK23" s="95"/>
      <c r="SEL23" s="9"/>
      <c r="SEO23" s="98"/>
      <c r="SEP23" s="40"/>
      <c r="SES23" s="95"/>
      <c r="SET23" s="9"/>
      <c r="SEW23" s="98"/>
      <c r="SEX23" s="40"/>
      <c r="SFA23" s="95"/>
      <c r="SFB23" s="9"/>
      <c r="SFE23" s="98"/>
      <c r="SFF23" s="40"/>
      <c r="SFI23" s="95"/>
      <c r="SFJ23" s="9"/>
      <c r="SFM23" s="98"/>
      <c r="SFN23" s="40"/>
      <c r="SFQ23" s="95"/>
      <c r="SFR23" s="9"/>
      <c r="SFU23" s="98"/>
      <c r="SFV23" s="40"/>
      <c r="SFY23" s="95"/>
      <c r="SFZ23" s="9"/>
      <c r="SGC23" s="98"/>
      <c r="SGD23" s="40"/>
      <c r="SGG23" s="95"/>
      <c r="SGH23" s="9"/>
      <c r="SGK23" s="98"/>
      <c r="SGL23" s="40"/>
      <c r="SGO23" s="95"/>
      <c r="SGP23" s="9"/>
      <c r="SGS23" s="98"/>
      <c r="SGT23" s="40"/>
      <c r="SGW23" s="95"/>
      <c r="SGX23" s="9"/>
      <c r="SHA23" s="98"/>
      <c r="SHB23" s="40"/>
      <c r="SHE23" s="95"/>
      <c r="SHF23" s="9"/>
      <c r="SHI23" s="98"/>
      <c r="SHJ23" s="40"/>
      <c r="SHM23" s="95"/>
      <c r="SHN23" s="9"/>
      <c r="SHQ23" s="98"/>
      <c r="SHR23" s="40"/>
      <c r="SHU23" s="95"/>
      <c r="SHV23" s="9"/>
      <c r="SHY23" s="98"/>
      <c r="SHZ23" s="40"/>
      <c r="SIC23" s="95"/>
      <c r="SID23" s="9"/>
      <c r="SIG23" s="98"/>
      <c r="SIH23" s="40"/>
      <c r="SIK23" s="95"/>
      <c r="SIL23" s="9"/>
      <c r="SIO23" s="98"/>
      <c r="SIP23" s="40"/>
      <c r="SIS23" s="95"/>
      <c r="SIT23" s="9"/>
      <c r="SIW23" s="98"/>
      <c r="SIX23" s="40"/>
      <c r="SJA23" s="95"/>
      <c r="SJB23" s="9"/>
      <c r="SJE23" s="98"/>
      <c r="SJF23" s="40"/>
      <c r="SJI23" s="95"/>
      <c r="SJJ23" s="9"/>
      <c r="SJM23" s="98"/>
      <c r="SJN23" s="40"/>
      <c r="SJQ23" s="95"/>
      <c r="SJR23" s="9"/>
      <c r="SJU23" s="98"/>
      <c r="SJV23" s="40"/>
      <c r="SJY23" s="95"/>
      <c r="SJZ23" s="9"/>
      <c r="SKC23" s="98"/>
      <c r="SKD23" s="40"/>
      <c r="SKG23" s="95"/>
      <c r="SKH23" s="9"/>
      <c r="SKK23" s="98"/>
      <c r="SKL23" s="40"/>
      <c r="SKO23" s="95"/>
      <c r="SKP23" s="9"/>
      <c r="SKS23" s="98"/>
      <c r="SKT23" s="40"/>
      <c r="SKW23" s="95"/>
      <c r="SKX23" s="9"/>
      <c r="SLA23" s="98"/>
      <c r="SLB23" s="40"/>
      <c r="SLE23" s="95"/>
      <c r="SLF23" s="9"/>
      <c r="SLI23" s="98"/>
      <c r="SLJ23" s="40"/>
      <c r="SLM23" s="95"/>
      <c r="SLN23" s="9"/>
      <c r="SLQ23" s="98"/>
      <c r="SLR23" s="40"/>
      <c r="SLU23" s="95"/>
      <c r="SLV23" s="9"/>
      <c r="SLY23" s="98"/>
      <c r="SLZ23" s="40"/>
      <c r="SMC23" s="95"/>
      <c r="SMD23" s="9"/>
      <c r="SMG23" s="98"/>
      <c r="SMH23" s="40"/>
      <c r="SMK23" s="95"/>
      <c r="SML23" s="9"/>
      <c r="SMO23" s="98"/>
      <c r="SMP23" s="40"/>
      <c r="SMS23" s="95"/>
      <c r="SMT23" s="9"/>
      <c r="SMW23" s="98"/>
      <c r="SMX23" s="40"/>
      <c r="SNA23" s="95"/>
      <c r="SNB23" s="9"/>
      <c r="SNE23" s="98"/>
      <c r="SNF23" s="40"/>
      <c r="SNI23" s="95"/>
      <c r="SNJ23" s="9"/>
      <c r="SNM23" s="98"/>
      <c r="SNN23" s="40"/>
      <c r="SNQ23" s="95"/>
      <c r="SNR23" s="9"/>
      <c r="SNU23" s="98"/>
      <c r="SNV23" s="40"/>
      <c r="SNY23" s="95"/>
      <c r="SNZ23" s="9"/>
      <c r="SOC23" s="98"/>
      <c r="SOD23" s="40"/>
      <c r="SOG23" s="95"/>
      <c r="SOH23" s="9"/>
      <c r="SOK23" s="98"/>
      <c r="SOL23" s="40"/>
      <c r="SOO23" s="95"/>
      <c r="SOP23" s="9"/>
      <c r="SOS23" s="98"/>
      <c r="SOT23" s="40"/>
      <c r="SOW23" s="95"/>
      <c r="SOX23" s="9"/>
      <c r="SPA23" s="98"/>
      <c r="SPB23" s="40"/>
      <c r="SPE23" s="95"/>
      <c r="SPF23" s="9"/>
      <c r="SPI23" s="98"/>
      <c r="SPJ23" s="40"/>
      <c r="SPM23" s="95"/>
      <c r="SPN23" s="9"/>
      <c r="SPQ23" s="98"/>
      <c r="SPR23" s="40"/>
      <c r="SPU23" s="95"/>
      <c r="SPV23" s="9"/>
      <c r="SPY23" s="98"/>
      <c r="SPZ23" s="40"/>
      <c r="SQC23" s="95"/>
      <c r="SQD23" s="9"/>
      <c r="SQG23" s="98"/>
      <c r="SQH23" s="40"/>
      <c r="SQK23" s="95"/>
      <c r="SQL23" s="9"/>
      <c r="SQO23" s="98"/>
      <c r="SQP23" s="40"/>
      <c r="SQS23" s="95"/>
      <c r="SQT23" s="9"/>
      <c r="SQW23" s="98"/>
      <c r="SQX23" s="40"/>
      <c r="SRA23" s="95"/>
      <c r="SRB23" s="9"/>
      <c r="SRE23" s="98"/>
      <c r="SRF23" s="40"/>
      <c r="SRI23" s="95"/>
      <c r="SRJ23" s="9"/>
      <c r="SRM23" s="98"/>
      <c r="SRN23" s="40"/>
      <c r="SRQ23" s="95"/>
      <c r="SRR23" s="9"/>
      <c r="SRU23" s="98"/>
      <c r="SRV23" s="40"/>
      <c r="SRY23" s="95"/>
      <c r="SRZ23" s="9"/>
      <c r="SSC23" s="98"/>
      <c r="SSD23" s="40"/>
      <c r="SSG23" s="95"/>
      <c r="SSH23" s="9"/>
      <c r="SSK23" s="98"/>
      <c r="SSL23" s="40"/>
      <c r="SSO23" s="95"/>
      <c r="SSP23" s="9"/>
      <c r="SSS23" s="98"/>
      <c r="SST23" s="40"/>
      <c r="SSW23" s="95"/>
      <c r="SSX23" s="9"/>
      <c r="STA23" s="98"/>
      <c r="STB23" s="40"/>
      <c r="STE23" s="95"/>
      <c r="STF23" s="9"/>
      <c r="STI23" s="98"/>
      <c r="STJ23" s="40"/>
      <c r="STM23" s="95"/>
      <c r="STN23" s="9"/>
      <c r="STQ23" s="98"/>
      <c r="STR23" s="40"/>
      <c r="STU23" s="95"/>
      <c r="STV23" s="9"/>
      <c r="STY23" s="98"/>
      <c r="STZ23" s="40"/>
      <c r="SUC23" s="95"/>
      <c r="SUD23" s="9"/>
      <c r="SUG23" s="98"/>
      <c r="SUH23" s="40"/>
      <c r="SUK23" s="95"/>
      <c r="SUL23" s="9"/>
      <c r="SUO23" s="98"/>
      <c r="SUP23" s="40"/>
      <c r="SUS23" s="95"/>
      <c r="SUT23" s="9"/>
      <c r="SUW23" s="98"/>
      <c r="SUX23" s="40"/>
      <c r="SVA23" s="95"/>
      <c r="SVB23" s="9"/>
      <c r="SVE23" s="98"/>
      <c r="SVF23" s="40"/>
      <c r="SVI23" s="95"/>
      <c r="SVJ23" s="9"/>
      <c r="SVM23" s="98"/>
      <c r="SVN23" s="40"/>
      <c r="SVQ23" s="95"/>
      <c r="SVR23" s="9"/>
      <c r="SVU23" s="98"/>
      <c r="SVV23" s="40"/>
      <c r="SVY23" s="95"/>
      <c r="SVZ23" s="9"/>
      <c r="SWC23" s="98"/>
      <c r="SWD23" s="40"/>
      <c r="SWG23" s="95"/>
      <c r="SWH23" s="9"/>
      <c r="SWK23" s="98"/>
      <c r="SWL23" s="40"/>
      <c r="SWO23" s="95"/>
      <c r="SWP23" s="9"/>
      <c r="SWS23" s="98"/>
      <c r="SWT23" s="40"/>
      <c r="SWW23" s="95"/>
      <c r="SWX23" s="9"/>
      <c r="SXA23" s="98"/>
      <c r="SXB23" s="40"/>
      <c r="SXE23" s="95"/>
      <c r="SXF23" s="9"/>
      <c r="SXI23" s="98"/>
      <c r="SXJ23" s="40"/>
      <c r="SXM23" s="95"/>
      <c r="SXN23" s="9"/>
      <c r="SXQ23" s="98"/>
      <c r="SXR23" s="40"/>
      <c r="SXU23" s="95"/>
      <c r="SXV23" s="9"/>
      <c r="SXY23" s="98"/>
      <c r="SXZ23" s="40"/>
      <c r="SYC23" s="95"/>
      <c r="SYD23" s="9"/>
      <c r="SYG23" s="98"/>
      <c r="SYH23" s="40"/>
      <c r="SYK23" s="95"/>
      <c r="SYL23" s="9"/>
      <c r="SYO23" s="98"/>
      <c r="SYP23" s="40"/>
      <c r="SYS23" s="95"/>
      <c r="SYT23" s="9"/>
      <c r="SYW23" s="98"/>
      <c r="SYX23" s="40"/>
      <c r="SZA23" s="95"/>
      <c r="SZB23" s="9"/>
      <c r="SZE23" s="98"/>
      <c r="SZF23" s="40"/>
      <c r="SZI23" s="95"/>
      <c r="SZJ23" s="9"/>
      <c r="SZM23" s="98"/>
      <c r="SZN23" s="40"/>
      <c r="SZQ23" s="95"/>
      <c r="SZR23" s="9"/>
      <c r="SZU23" s="98"/>
      <c r="SZV23" s="40"/>
      <c r="SZY23" s="95"/>
      <c r="SZZ23" s="9"/>
      <c r="TAC23" s="98"/>
      <c r="TAD23" s="40"/>
      <c r="TAG23" s="95"/>
      <c r="TAH23" s="9"/>
      <c r="TAK23" s="98"/>
      <c r="TAL23" s="40"/>
      <c r="TAO23" s="95"/>
      <c r="TAP23" s="9"/>
      <c r="TAS23" s="98"/>
      <c r="TAT23" s="40"/>
      <c r="TAW23" s="95"/>
      <c r="TAX23" s="9"/>
      <c r="TBA23" s="98"/>
      <c r="TBB23" s="40"/>
      <c r="TBE23" s="95"/>
      <c r="TBF23" s="9"/>
      <c r="TBI23" s="98"/>
      <c r="TBJ23" s="40"/>
      <c r="TBM23" s="95"/>
      <c r="TBN23" s="9"/>
      <c r="TBQ23" s="98"/>
      <c r="TBR23" s="40"/>
      <c r="TBU23" s="95"/>
      <c r="TBV23" s="9"/>
      <c r="TBY23" s="98"/>
      <c r="TBZ23" s="40"/>
      <c r="TCC23" s="95"/>
      <c r="TCD23" s="9"/>
      <c r="TCG23" s="98"/>
      <c r="TCH23" s="40"/>
      <c r="TCK23" s="95"/>
      <c r="TCL23" s="9"/>
      <c r="TCO23" s="98"/>
      <c r="TCP23" s="40"/>
      <c r="TCS23" s="95"/>
      <c r="TCT23" s="9"/>
      <c r="TCW23" s="98"/>
      <c r="TCX23" s="40"/>
      <c r="TDA23" s="95"/>
      <c r="TDB23" s="9"/>
      <c r="TDE23" s="98"/>
      <c r="TDF23" s="40"/>
      <c r="TDI23" s="95"/>
      <c r="TDJ23" s="9"/>
      <c r="TDM23" s="98"/>
      <c r="TDN23" s="40"/>
      <c r="TDQ23" s="95"/>
      <c r="TDR23" s="9"/>
      <c r="TDU23" s="98"/>
      <c r="TDV23" s="40"/>
      <c r="TDY23" s="95"/>
      <c r="TDZ23" s="9"/>
      <c r="TEC23" s="98"/>
      <c r="TED23" s="40"/>
      <c r="TEG23" s="95"/>
      <c r="TEH23" s="9"/>
      <c r="TEK23" s="98"/>
      <c r="TEL23" s="40"/>
      <c r="TEO23" s="95"/>
      <c r="TEP23" s="9"/>
      <c r="TES23" s="98"/>
      <c r="TET23" s="40"/>
      <c r="TEW23" s="95"/>
      <c r="TEX23" s="9"/>
      <c r="TFA23" s="98"/>
      <c r="TFB23" s="40"/>
      <c r="TFE23" s="95"/>
      <c r="TFF23" s="9"/>
      <c r="TFI23" s="98"/>
      <c r="TFJ23" s="40"/>
      <c r="TFM23" s="95"/>
      <c r="TFN23" s="9"/>
      <c r="TFQ23" s="98"/>
      <c r="TFR23" s="40"/>
      <c r="TFU23" s="95"/>
      <c r="TFV23" s="9"/>
      <c r="TFY23" s="98"/>
      <c r="TFZ23" s="40"/>
      <c r="TGC23" s="95"/>
      <c r="TGD23" s="9"/>
      <c r="TGG23" s="98"/>
      <c r="TGH23" s="40"/>
      <c r="TGK23" s="95"/>
      <c r="TGL23" s="9"/>
      <c r="TGO23" s="98"/>
      <c r="TGP23" s="40"/>
      <c r="TGS23" s="95"/>
      <c r="TGT23" s="9"/>
      <c r="TGW23" s="98"/>
      <c r="TGX23" s="40"/>
      <c r="THA23" s="95"/>
      <c r="THB23" s="9"/>
      <c r="THE23" s="98"/>
      <c r="THF23" s="40"/>
      <c r="THI23" s="95"/>
      <c r="THJ23" s="9"/>
      <c r="THM23" s="98"/>
      <c r="THN23" s="40"/>
      <c r="THQ23" s="95"/>
      <c r="THR23" s="9"/>
      <c r="THU23" s="98"/>
      <c r="THV23" s="40"/>
      <c r="THY23" s="95"/>
      <c r="THZ23" s="9"/>
      <c r="TIC23" s="98"/>
      <c r="TID23" s="40"/>
      <c r="TIG23" s="95"/>
      <c r="TIH23" s="9"/>
      <c r="TIK23" s="98"/>
      <c r="TIL23" s="40"/>
      <c r="TIO23" s="95"/>
      <c r="TIP23" s="9"/>
      <c r="TIS23" s="98"/>
      <c r="TIT23" s="40"/>
      <c r="TIW23" s="95"/>
      <c r="TIX23" s="9"/>
      <c r="TJA23" s="98"/>
      <c r="TJB23" s="40"/>
      <c r="TJE23" s="95"/>
      <c r="TJF23" s="9"/>
      <c r="TJI23" s="98"/>
      <c r="TJJ23" s="40"/>
      <c r="TJM23" s="95"/>
      <c r="TJN23" s="9"/>
      <c r="TJQ23" s="98"/>
      <c r="TJR23" s="40"/>
      <c r="TJU23" s="95"/>
      <c r="TJV23" s="9"/>
      <c r="TJY23" s="98"/>
      <c r="TJZ23" s="40"/>
      <c r="TKC23" s="95"/>
      <c r="TKD23" s="9"/>
      <c r="TKG23" s="98"/>
      <c r="TKH23" s="40"/>
      <c r="TKK23" s="95"/>
      <c r="TKL23" s="9"/>
      <c r="TKO23" s="98"/>
      <c r="TKP23" s="40"/>
      <c r="TKS23" s="95"/>
      <c r="TKT23" s="9"/>
      <c r="TKW23" s="98"/>
      <c r="TKX23" s="40"/>
      <c r="TLA23" s="95"/>
      <c r="TLB23" s="9"/>
      <c r="TLE23" s="98"/>
      <c r="TLF23" s="40"/>
      <c r="TLI23" s="95"/>
      <c r="TLJ23" s="9"/>
      <c r="TLM23" s="98"/>
      <c r="TLN23" s="40"/>
      <c r="TLQ23" s="95"/>
      <c r="TLR23" s="9"/>
      <c r="TLU23" s="98"/>
      <c r="TLV23" s="40"/>
      <c r="TLY23" s="95"/>
      <c r="TLZ23" s="9"/>
      <c r="TMC23" s="98"/>
      <c r="TMD23" s="40"/>
      <c r="TMG23" s="95"/>
      <c r="TMH23" s="9"/>
      <c r="TMK23" s="98"/>
      <c r="TML23" s="40"/>
      <c r="TMO23" s="95"/>
      <c r="TMP23" s="9"/>
      <c r="TMS23" s="98"/>
      <c r="TMT23" s="40"/>
      <c r="TMW23" s="95"/>
      <c r="TMX23" s="9"/>
      <c r="TNA23" s="98"/>
      <c r="TNB23" s="40"/>
      <c r="TNE23" s="95"/>
      <c r="TNF23" s="9"/>
      <c r="TNI23" s="98"/>
      <c r="TNJ23" s="40"/>
      <c r="TNM23" s="95"/>
      <c r="TNN23" s="9"/>
      <c r="TNQ23" s="98"/>
      <c r="TNR23" s="40"/>
      <c r="TNU23" s="95"/>
      <c r="TNV23" s="9"/>
      <c r="TNY23" s="98"/>
      <c r="TNZ23" s="40"/>
      <c r="TOC23" s="95"/>
      <c r="TOD23" s="9"/>
      <c r="TOG23" s="98"/>
      <c r="TOH23" s="40"/>
      <c r="TOK23" s="95"/>
      <c r="TOL23" s="9"/>
      <c r="TOO23" s="98"/>
      <c r="TOP23" s="40"/>
      <c r="TOS23" s="95"/>
      <c r="TOT23" s="9"/>
      <c r="TOW23" s="98"/>
      <c r="TOX23" s="40"/>
      <c r="TPA23" s="95"/>
      <c r="TPB23" s="9"/>
      <c r="TPE23" s="98"/>
      <c r="TPF23" s="40"/>
      <c r="TPI23" s="95"/>
      <c r="TPJ23" s="9"/>
      <c r="TPM23" s="98"/>
      <c r="TPN23" s="40"/>
      <c r="TPQ23" s="95"/>
      <c r="TPR23" s="9"/>
      <c r="TPU23" s="98"/>
      <c r="TPV23" s="40"/>
      <c r="TPY23" s="95"/>
      <c r="TPZ23" s="9"/>
      <c r="TQC23" s="98"/>
      <c r="TQD23" s="40"/>
      <c r="TQG23" s="95"/>
      <c r="TQH23" s="9"/>
      <c r="TQK23" s="98"/>
      <c r="TQL23" s="40"/>
      <c r="TQO23" s="95"/>
      <c r="TQP23" s="9"/>
      <c r="TQS23" s="98"/>
      <c r="TQT23" s="40"/>
      <c r="TQW23" s="95"/>
      <c r="TQX23" s="9"/>
      <c r="TRA23" s="98"/>
      <c r="TRB23" s="40"/>
      <c r="TRE23" s="95"/>
      <c r="TRF23" s="9"/>
      <c r="TRI23" s="98"/>
      <c r="TRJ23" s="40"/>
      <c r="TRM23" s="95"/>
      <c r="TRN23" s="9"/>
      <c r="TRQ23" s="98"/>
      <c r="TRR23" s="40"/>
      <c r="TRU23" s="95"/>
      <c r="TRV23" s="9"/>
      <c r="TRY23" s="98"/>
      <c r="TRZ23" s="40"/>
      <c r="TSC23" s="95"/>
      <c r="TSD23" s="9"/>
      <c r="TSG23" s="98"/>
      <c r="TSH23" s="40"/>
      <c r="TSK23" s="95"/>
      <c r="TSL23" s="9"/>
      <c r="TSO23" s="98"/>
      <c r="TSP23" s="40"/>
      <c r="TSS23" s="95"/>
      <c r="TST23" s="9"/>
      <c r="TSW23" s="98"/>
      <c r="TSX23" s="40"/>
      <c r="TTA23" s="95"/>
      <c r="TTB23" s="9"/>
      <c r="TTE23" s="98"/>
      <c r="TTF23" s="40"/>
      <c r="TTI23" s="95"/>
      <c r="TTJ23" s="9"/>
      <c r="TTM23" s="98"/>
      <c r="TTN23" s="40"/>
      <c r="TTQ23" s="95"/>
      <c r="TTR23" s="9"/>
      <c r="TTU23" s="98"/>
      <c r="TTV23" s="40"/>
      <c r="TTY23" s="95"/>
      <c r="TTZ23" s="9"/>
      <c r="TUC23" s="98"/>
      <c r="TUD23" s="40"/>
      <c r="TUG23" s="95"/>
      <c r="TUH23" s="9"/>
      <c r="TUK23" s="98"/>
      <c r="TUL23" s="40"/>
      <c r="TUO23" s="95"/>
      <c r="TUP23" s="9"/>
      <c r="TUS23" s="98"/>
      <c r="TUT23" s="40"/>
      <c r="TUW23" s="95"/>
      <c r="TUX23" s="9"/>
      <c r="TVA23" s="98"/>
      <c r="TVB23" s="40"/>
      <c r="TVE23" s="95"/>
      <c r="TVF23" s="9"/>
      <c r="TVI23" s="98"/>
      <c r="TVJ23" s="40"/>
      <c r="TVM23" s="95"/>
      <c r="TVN23" s="9"/>
      <c r="TVQ23" s="98"/>
      <c r="TVR23" s="40"/>
      <c r="TVU23" s="95"/>
      <c r="TVV23" s="9"/>
      <c r="TVY23" s="98"/>
      <c r="TVZ23" s="40"/>
      <c r="TWC23" s="95"/>
      <c r="TWD23" s="9"/>
      <c r="TWG23" s="98"/>
      <c r="TWH23" s="40"/>
      <c r="TWK23" s="95"/>
      <c r="TWL23" s="9"/>
      <c r="TWO23" s="98"/>
      <c r="TWP23" s="40"/>
      <c r="TWS23" s="95"/>
      <c r="TWT23" s="9"/>
      <c r="TWW23" s="98"/>
      <c r="TWX23" s="40"/>
      <c r="TXA23" s="95"/>
      <c r="TXB23" s="9"/>
      <c r="TXE23" s="98"/>
      <c r="TXF23" s="40"/>
      <c r="TXI23" s="95"/>
      <c r="TXJ23" s="9"/>
      <c r="TXM23" s="98"/>
      <c r="TXN23" s="40"/>
      <c r="TXQ23" s="95"/>
      <c r="TXR23" s="9"/>
      <c r="TXU23" s="98"/>
      <c r="TXV23" s="40"/>
      <c r="TXY23" s="95"/>
      <c r="TXZ23" s="9"/>
      <c r="TYC23" s="98"/>
      <c r="TYD23" s="40"/>
      <c r="TYG23" s="95"/>
      <c r="TYH23" s="9"/>
      <c r="TYK23" s="98"/>
      <c r="TYL23" s="40"/>
      <c r="TYO23" s="95"/>
      <c r="TYP23" s="9"/>
      <c r="TYS23" s="98"/>
      <c r="TYT23" s="40"/>
      <c r="TYW23" s="95"/>
      <c r="TYX23" s="9"/>
      <c r="TZA23" s="98"/>
      <c r="TZB23" s="40"/>
      <c r="TZE23" s="95"/>
      <c r="TZF23" s="9"/>
      <c r="TZI23" s="98"/>
      <c r="TZJ23" s="40"/>
      <c r="TZM23" s="95"/>
      <c r="TZN23" s="9"/>
      <c r="TZQ23" s="98"/>
      <c r="TZR23" s="40"/>
      <c r="TZU23" s="95"/>
      <c r="TZV23" s="9"/>
      <c r="TZY23" s="98"/>
      <c r="TZZ23" s="40"/>
      <c r="UAC23" s="95"/>
      <c r="UAD23" s="9"/>
      <c r="UAG23" s="98"/>
      <c r="UAH23" s="40"/>
      <c r="UAK23" s="95"/>
      <c r="UAL23" s="9"/>
      <c r="UAO23" s="98"/>
      <c r="UAP23" s="40"/>
      <c r="UAS23" s="95"/>
      <c r="UAT23" s="9"/>
      <c r="UAW23" s="98"/>
      <c r="UAX23" s="40"/>
      <c r="UBA23" s="95"/>
      <c r="UBB23" s="9"/>
      <c r="UBE23" s="98"/>
      <c r="UBF23" s="40"/>
      <c r="UBI23" s="95"/>
      <c r="UBJ23" s="9"/>
      <c r="UBM23" s="98"/>
      <c r="UBN23" s="40"/>
      <c r="UBQ23" s="95"/>
      <c r="UBR23" s="9"/>
      <c r="UBU23" s="98"/>
      <c r="UBV23" s="40"/>
      <c r="UBY23" s="95"/>
      <c r="UBZ23" s="9"/>
      <c r="UCC23" s="98"/>
      <c r="UCD23" s="40"/>
      <c r="UCG23" s="95"/>
      <c r="UCH23" s="9"/>
      <c r="UCK23" s="98"/>
      <c r="UCL23" s="40"/>
      <c r="UCO23" s="95"/>
      <c r="UCP23" s="9"/>
      <c r="UCS23" s="98"/>
      <c r="UCT23" s="40"/>
      <c r="UCW23" s="95"/>
      <c r="UCX23" s="9"/>
      <c r="UDA23" s="98"/>
      <c r="UDB23" s="40"/>
      <c r="UDE23" s="95"/>
      <c r="UDF23" s="9"/>
      <c r="UDI23" s="98"/>
      <c r="UDJ23" s="40"/>
      <c r="UDM23" s="95"/>
      <c r="UDN23" s="9"/>
      <c r="UDQ23" s="98"/>
      <c r="UDR23" s="40"/>
      <c r="UDU23" s="95"/>
      <c r="UDV23" s="9"/>
      <c r="UDY23" s="98"/>
      <c r="UDZ23" s="40"/>
      <c r="UEC23" s="95"/>
      <c r="UED23" s="9"/>
      <c r="UEG23" s="98"/>
      <c r="UEH23" s="40"/>
      <c r="UEK23" s="95"/>
      <c r="UEL23" s="9"/>
      <c r="UEO23" s="98"/>
      <c r="UEP23" s="40"/>
      <c r="UES23" s="95"/>
      <c r="UET23" s="9"/>
      <c r="UEW23" s="98"/>
      <c r="UEX23" s="40"/>
      <c r="UFA23" s="95"/>
      <c r="UFB23" s="9"/>
      <c r="UFE23" s="98"/>
      <c r="UFF23" s="40"/>
      <c r="UFI23" s="95"/>
      <c r="UFJ23" s="9"/>
      <c r="UFM23" s="98"/>
      <c r="UFN23" s="40"/>
      <c r="UFQ23" s="95"/>
      <c r="UFR23" s="9"/>
      <c r="UFU23" s="98"/>
      <c r="UFV23" s="40"/>
      <c r="UFY23" s="95"/>
      <c r="UFZ23" s="9"/>
      <c r="UGC23" s="98"/>
      <c r="UGD23" s="40"/>
      <c r="UGG23" s="95"/>
      <c r="UGH23" s="9"/>
      <c r="UGK23" s="98"/>
      <c r="UGL23" s="40"/>
      <c r="UGO23" s="95"/>
      <c r="UGP23" s="9"/>
      <c r="UGS23" s="98"/>
      <c r="UGT23" s="40"/>
      <c r="UGW23" s="95"/>
      <c r="UGX23" s="9"/>
      <c r="UHA23" s="98"/>
      <c r="UHB23" s="40"/>
      <c r="UHE23" s="95"/>
      <c r="UHF23" s="9"/>
      <c r="UHI23" s="98"/>
      <c r="UHJ23" s="40"/>
      <c r="UHM23" s="95"/>
      <c r="UHN23" s="9"/>
      <c r="UHQ23" s="98"/>
      <c r="UHR23" s="40"/>
      <c r="UHU23" s="95"/>
      <c r="UHV23" s="9"/>
      <c r="UHY23" s="98"/>
      <c r="UHZ23" s="40"/>
      <c r="UIC23" s="95"/>
      <c r="UID23" s="9"/>
      <c r="UIG23" s="98"/>
      <c r="UIH23" s="40"/>
      <c r="UIK23" s="95"/>
      <c r="UIL23" s="9"/>
      <c r="UIO23" s="98"/>
      <c r="UIP23" s="40"/>
      <c r="UIS23" s="95"/>
      <c r="UIT23" s="9"/>
      <c r="UIW23" s="98"/>
      <c r="UIX23" s="40"/>
      <c r="UJA23" s="95"/>
      <c r="UJB23" s="9"/>
      <c r="UJE23" s="98"/>
      <c r="UJF23" s="40"/>
      <c r="UJI23" s="95"/>
      <c r="UJJ23" s="9"/>
      <c r="UJM23" s="98"/>
      <c r="UJN23" s="40"/>
      <c r="UJQ23" s="95"/>
      <c r="UJR23" s="9"/>
      <c r="UJU23" s="98"/>
      <c r="UJV23" s="40"/>
      <c r="UJY23" s="95"/>
      <c r="UJZ23" s="9"/>
      <c r="UKC23" s="98"/>
      <c r="UKD23" s="40"/>
      <c r="UKG23" s="95"/>
      <c r="UKH23" s="9"/>
      <c r="UKK23" s="98"/>
      <c r="UKL23" s="40"/>
      <c r="UKO23" s="95"/>
      <c r="UKP23" s="9"/>
      <c r="UKS23" s="98"/>
      <c r="UKT23" s="40"/>
      <c r="UKW23" s="95"/>
      <c r="UKX23" s="9"/>
      <c r="ULA23" s="98"/>
      <c r="ULB23" s="40"/>
      <c r="ULE23" s="95"/>
      <c r="ULF23" s="9"/>
      <c r="ULI23" s="98"/>
      <c r="ULJ23" s="40"/>
      <c r="ULM23" s="95"/>
      <c r="ULN23" s="9"/>
      <c r="ULQ23" s="98"/>
      <c r="ULR23" s="40"/>
      <c r="ULU23" s="95"/>
      <c r="ULV23" s="9"/>
      <c r="ULY23" s="98"/>
      <c r="ULZ23" s="40"/>
      <c r="UMC23" s="95"/>
      <c r="UMD23" s="9"/>
      <c r="UMG23" s="98"/>
      <c r="UMH23" s="40"/>
      <c r="UMK23" s="95"/>
      <c r="UML23" s="9"/>
      <c r="UMO23" s="98"/>
      <c r="UMP23" s="40"/>
      <c r="UMS23" s="95"/>
      <c r="UMT23" s="9"/>
      <c r="UMW23" s="98"/>
      <c r="UMX23" s="40"/>
      <c r="UNA23" s="95"/>
      <c r="UNB23" s="9"/>
      <c r="UNE23" s="98"/>
      <c r="UNF23" s="40"/>
      <c r="UNI23" s="95"/>
      <c r="UNJ23" s="9"/>
      <c r="UNM23" s="98"/>
      <c r="UNN23" s="40"/>
      <c r="UNQ23" s="95"/>
      <c r="UNR23" s="9"/>
      <c r="UNU23" s="98"/>
      <c r="UNV23" s="40"/>
      <c r="UNY23" s="95"/>
      <c r="UNZ23" s="9"/>
      <c r="UOC23" s="98"/>
      <c r="UOD23" s="40"/>
      <c r="UOG23" s="95"/>
      <c r="UOH23" s="9"/>
      <c r="UOK23" s="98"/>
      <c r="UOL23" s="40"/>
      <c r="UOO23" s="95"/>
      <c r="UOP23" s="9"/>
      <c r="UOS23" s="98"/>
      <c r="UOT23" s="40"/>
      <c r="UOW23" s="95"/>
      <c r="UOX23" s="9"/>
      <c r="UPA23" s="98"/>
      <c r="UPB23" s="40"/>
      <c r="UPE23" s="95"/>
      <c r="UPF23" s="9"/>
      <c r="UPI23" s="98"/>
      <c r="UPJ23" s="40"/>
      <c r="UPM23" s="95"/>
      <c r="UPN23" s="9"/>
      <c r="UPQ23" s="98"/>
      <c r="UPR23" s="40"/>
      <c r="UPU23" s="95"/>
      <c r="UPV23" s="9"/>
      <c r="UPY23" s="98"/>
      <c r="UPZ23" s="40"/>
      <c r="UQC23" s="95"/>
      <c r="UQD23" s="9"/>
      <c r="UQG23" s="98"/>
      <c r="UQH23" s="40"/>
      <c r="UQK23" s="95"/>
      <c r="UQL23" s="9"/>
      <c r="UQO23" s="98"/>
      <c r="UQP23" s="40"/>
      <c r="UQS23" s="95"/>
      <c r="UQT23" s="9"/>
      <c r="UQW23" s="98"/>
      <c r="UQX23" s="40"/>
      <c r="URA23" s="95"/>
      <c r="URB23" s="9"/>
      <c r="URE23" s="98"/>
      <c r="URF23" s="40"/>
      <c r="URI23" s="95"/>
      <c r="URJ23" s="9"/>
      <c r="URM23" s="98"/>
      <c r="URN23" s="40"/>
      <c r="URQ23" s="95"/>
      <c r="URR23" s="9"/>
      <c r="URU23" s="98"/>
      <c r="URV23" s="40"/>
      <c r="URY23" s="95"/>
      <c r="URZ23" s="9"/>
      <c r="USC23" s="98"/>
      <c r="USD23" s="40"/>
      <c r="USG23" s="95"/>
      <c r="USH23" s="9"/>
      <c r="USK23" s="98"/>
      <c r="USL23" s="40"/>
      <c r="USO23" s="95"/>
      <c r="USP23" s="9"/>
      <c r="USS23" s="98"/>
      <c r="UST23" s="40"/>
      <c r="USW23" s="95"/>
      <c r="USX23" s="9"/>
      <c r="UTA23" s="98"/>
      <c r="UTB23" s="40"/>
      <c r="UTE23" s="95"/>
      <c r="UTF23" s="9"/>
      <c r="UTI23" s="98"/>
      <c r="UTJ23" s="40"/>
      <c r="UTM23" s="95"/>
      <c r="UTN23" s="9"/>
      <c r="UTQ23" s="98"/>
      <c r="UTR23" s="40"/>
      <c r="UTU23" s="95"/>
      <c r="UTV23" s="9"/>
      <c r="UTY23" s="98"/>
      <c r="UTZ23" s="40"/>
      <c r="UUC23" s="95"/>
      <c r="UUD23" s="9"/>
      <c r="UUG23" s="98"/>
      <c r="UUH23" s="40"/>
      <c r="UUK23" s="95"/>
      <c r="UUL23" s="9"/>
      <c r="UUO23" s="98"/>
      <c r="UUP23" s="40"/>
      <c r="UUS23" s="95"/>
      <c r="UUT23" s="9"/>
      <c r="UUW23" s="98"/>
      <c r="UUX23" s="40"/>
      <c r="UVA23" s="95"/>
      <c r="UVB23" s="9"/>
      <c r="UVE23" s="98"/>
      <c r="UVF23" s="40"/>
      <c r="UVI23" s="95"/>
      <c r="UVJ23" s="9"/>
      <c r="UVM23" s="98"/>
      <c r="UVN23" s="40"/>
      <c r="UVQ23" s="95"/>
      <c r="UVR23" s="9"/>
      <c r="UVU23" s="98"/>
      <c r="UVV23" s="40"/>
      <c r="UVY23" s="95"/>
      <c r="UVZ23" s="9"/>
      <c r="UWC23" s="98"/>
      <c r="UWD23" s="40"/>
      <c r="UWG23" s="95"/>
      <c r="UWH23" s="9"/>
      <c r="UWK23" s="98"/>
      <c r="UWL23" s="40"/>
      <c r="UWO23" s="95"/>
      <c r="UWP23" s="9"/>
      <c r="UWS23" s="98"/>
      <c r="UWT23" s="40"/>
      <c r="UWW23" s="95"/>
      <c r="UWX23" s="9"/>
      <c r="UXA23" s="98"/>
      <c r="UXB23" s="40"/>
      <c r="UXE23" s="95"/>
      <c r="UXF23" s="9"/>
      <c r="UXI23" s="98"/>
      <c r="UXJ23" s="40"/>
      <c r="UXM23" s="95"/>
      <c r="UXN23" s="9"/>
      <c r="UXQ23" s="98"/>
      <c r="UXR23" s="40"/>
      <c r="UXU23" s="95"/>
      <c r="UXV23" s="9"/>
      <c r="UXY23" s="98"/>
      <c r="UXZ23" s="40"/>
      <c r="UYC23" s="95"/>
      <c r="UYD23" s="9"/>
      <c r="UYG23" s="98"/>
      <c r="UYH23" s="40"/>
      <c r="UYK23" s="95"/>
      <c r="UYL23" s="9"/>
      <c r="UYO23" s="98"/>
      <c r="UYP23" s="40"/>
      <c r="UYS23" s="95"/>
      <c r="UYT23" s="9"/>
      <c r="UYW23" s="98"/>
      <c r="UYX23" s="40"/>
      <c r="UZA23" s="95"/>
      <c r="UZB23" s="9"/>
      <c r="UZE23" s="98"/>
      <c r="UZF23" s="40"/>
      <c r="UZI23" s="95"/>
      <c r="UZJ23" s="9"/>
      <c r="UZM23" s="98"/>
      <c r="UZN23" s="40"/>
      <c r="UZQ23" s="95"/>
      <c r="UZR23" s="9"/>
      <c r="UZU23" s="98"/>
      <c r="UZV23" s="40"/>
      <c r="UZY23" s="95"/>
      <c r="UZZ23" s="9"/>
      <c r="VAC23" s="98"/>
      <c r="VAD23" s="40"/>
      <c r="VAG23" s="95"/>
      <c r="VAH23" s="9"/>
      <c r="VAK23" s="98"/>
      <c r="VAL23" s="40"/>
      <c r="VAO23" s="95"/>
      <c r="VAP23" s="9"/>
      <c r="VAS23" s="98"/>
      <c r="VAT23" s="40"/>
      <c r="VAW23" s="95"/>
      <c r="VAX23" s="9"/>
      <c r="VBA23" s="98"/>
      <c r="VBB23" s="40"/>
      <c r="VBE23" s="95"/>
      <c r="VBF23" s="9"/>
      <c r="VBI23" s="98"/>
      <c r="VBJ23" s="40"/>
      <c r="VBM23" s="95"/>
      <c r="VBN23" s="9"/>
      <c r="VBQ23" s="98"/>
      <c r="VBR23" s="40"/>
      <c r="VBU23" s="95"/>
      <c r="VBV23" s="9"/>
      <c r="VBY23" s="98"/>
      <c r="VBZ23" s="40"/>
      <c r="VCC23" s="95"/>
      <c r="VCD23" s="9"/>
      <c r="VCG23" s="98"/>
      <c r="VCH23" s="40"/>
      <c r="VCK23" s="95"/>
      <c r="VCL23" s="9"/>
      <c r="VCO23" s="98"/>
      <c r="VCP23" s="40"/>
      <c r="VCS23" s="95"/>
      <c r="VCT23" s="9"/>
      <c r="VCW23" s="98"/>
      <c r="VCX23" s="40"/>
      <c r="VDA23" s="95"/>
      <c r="VDB23" s="9"/>
      <c r="VDE23" s="98"/>
      <c r="VDF23" s="40"/>
      <c r="VDI23" s="95"/>
      <c r="VDJ23" s="9"/>
      <c r="VDM23" s="98"/>
      <c r="VDN23" s="40"/>
      <c r="VDQ23" s="95"/>
      <c r="VDR23" s="9"/>
      <c r="VDU23" s="98"/>
      <c r="VDV23" s="40"/>
      <c r="VDY23" s="95"/>
      <c r="VDZ23" s="9"/>
      <c r="VEC23" s="98"/>
      <c r="VED23" s="40"/>
      <c r="VEG23" s="95"/>
      <c r="VEH23" s="9"/>
      <c r="VEK23" s="98"/>
      <c r="VEL23" s="40"/>
      <c r="VEO23" s="95"/>
      <c r="VEP23" s="9"/>
      <c r="VES23" s="98"/>
      <c r="VET23" s="40"/>
      <c r="VEW23" s="95"/>
      <c r="VEX23" s="9"/>
      <c r="VFA23" s="98"/>
      <c r="VFB23" s="40"/>
      <c r="VFE23" s="95"/>
      <c r="VFF23" s="9"/>
      <c r="VFI23" s="98"/>
      <c r="VFJ23" s="40"/>
      <c r="VFM23" s="95"/>
      <c r="VFN23" s="9"/>
      <c r="VFQ23" s="98"/>
      <c r="VFR23" s="40"/>
      <c r="VFU23" s="95"/>
      <c r="VFV23" s="9"/>
      <c r="VFY23" s="98"/>
      <c r="VFZ23" s="40"/>
      <c r="VGC23" s="95"/>
      <c r="VGD23" s="9"/>
      <c r="VGG23" s="98"/>
      <c r="VGH23" s="40"/>
      <c r="VGK23" s="95"/>
      <c r="VGL23" s="9"/>
      <c r="VGO23" s="98"/>
      <c r="VGP23" s="40"/>
      <c r="VGS23" s="95"/>
      <c r="VGT23" s="9"/>
      <c r="VGW23" s="98"/>
      <c r="VGX23" s="40"/>
      <c r="VHA23" s="95"/>
      <c r="VHB23" s="9"/>
      <c r="VHE23" s="98"/>
      <c r="VHF23" s="40"/>
      <c r="VHI23" s="95"/>
      <c r="VHJ23" s="9"/>
      <c r="VHM23" s="98"/>
      <c r="VHN23" s="40"/>
      <c r="VHQ23" s="95"/>
      <c r="VHR23" s="9"/>
      <c r="VHU23" s="98"/>
      <c r="VHV23" s="40"/>
      <c r="VHY23" s="95"/>
      <c r="VHZ23" s="9"/>
      <c r="VIC23" s="98"/>
      <c r="VID23" s="40"/>
      <c r="VIG23" s="95"/>
      <c r="VIH23" s="9"/>
      <c r="VIK23" s="98"/>
      <c r="VIL23" s="40"/>
      <c r="VIO23" s="95"/>
      <c r="VIP23" s="9"/>
      <c r="VIS23" s="98"/>
      <c r="VIT23" s="40"/>
      <c r="VIW23" s="95"/>
      <c r="VIX23" s="9"/>
      <c r="VJA23" s="98"/>
      <c r="VJB23" s="40"/>
      <c r="VJE23" s="95"/>
      <c r="VJF23" s="9"/>
      <c r="VJI23" s="98"/>
      <c r="VJJ23" s="40"/>
      <c r="VJM23" s="95"/>
      <c r="VJN23" s="9"/>
      <c r="VJQ23" s="98"/>
      <c r="VJR23" s="40"/>
      <c r="VJU23" s="95"/>
      <c r="VJV23" s="9"/>
      <c r="VJY23" s="98"/>
      <c r="VJZ23" s="40"/>
      <c r="VKC23" s="95"/>
      <c r="VKD23" s="9"/>
      <c r="VKG23" s="98"/>
      <c r="VKH23" s="40"/>
      <c r="VKK23" s="95"/>
      <c r="VKL23" s="9"/>
      <c r="VKO23" s="98"/>
      <c r="VKP23" s="40"/>
      <c r="VKS23" s="95"/>
      <c r="VKT23" s="9"/>
      <c r="VKW23" s="98"/>
      <c r="VKX23" s="40"/>
      <c r="VLA23" s="95"/>
      <c r="VLB23" s="9"/>
      <c r="VLE23" s="98"/>
      <c r="VLF23" s="40"/>
      <c r="VLI23" s="95"/>
      <c r="VLJ23" s="9"/>
      <c r="VLM23" s="98"/>
      <c r="VLN23" s="40"/>
      <c r="VLQ23" s="95"/>
      <c r="VLR23" s="9"/>
      <c r="VLU23" s="98"/>
      <c r="VLV23" s="40"/>
      <c r="VLY23" s="95"/>
      <c r="VLZ23" s="9"/>
      <c r="VMC23" s="98"/>
      <c r="VMD23" s="40"/>
      <c r="VMG23" s="95"/>
      <c r="VMH23" s="9"/>
      <c r="VMK23" s="98"/>
      <c r="VML23" s="40"/>
      <c r="VMO23" s="95"/>
      <c r="VMP23" s="9"/>
      <c r="VMS23" s="98"/>
      <c r="VMT23" s="40"/>
      <c r="VMW23" s="95"/>
      <c r="VMX23" s="9"/>
      <c r="VNA23" s="98"/>
      <c r="VNB23" s="40"/>
      <c r="VNE23" s="95"/>
      <c r="VNF23" s="9"/>
      <c r="VNI23" s="98"/>
      <c r="VNJ23" s="40"/>
      <c r="VNM23" s="95"/>
      <c r="VNN23" s="9"/>
      <c r="VNQ23" s="98"/>
      <c r="VNR23" s="40"/>
      <c r="VNU23" s="95"/>
      <c r="VNV23" s="9"/>
      <c r="VNY23" s="98"/>
      <c r="VNZ23" s="40"/>
      <c r="VOC23" s="95"/>
      <c r="VOD23" s="9"/>
      <c r="VOG23" s="98"/>
      <c r="VOH23" s="40"/>
      <c r="VOK23" s="95"/>
      <c r="VOL23" s="9"/>
      <c r="VOO23" s="98"/>
      <c r="VOP23" s="40"/>
      <c r="VOS23" s="95"/>
      <c r="VOT23" s="9"/>
      <c r="VOW23" s="98"/>
      <c r="VOX23" s="40"/>
      <c r="VPA23" s="95"/>
      <c r="VPB23" s="9"/>
      <c r="VPE23" s="98"/>
      <c r="VPF23" s="40"/>
      <c r="VPI23" s="95"/>
      <c r="VPJ23" s="9"/>
      <c r="VPM23" s="98"/>
      <c r="VPN23" s="40"/>
      <c r="VPQ23" s="95"/>
      <c r="VPR23" s="9"/>
      <c r="VPU23" s="98"/>
      <c r="VPV23" s="40"/>
      <c r="VPY23" s="95"/>
      <c r="VPZ23" s="9"/>
      <c r="VQC23" s="98"/>
      <c r="VQD23" s="40"/>
      <c r="VQG23" s="95"/>
      <c r="VQH23" s="9"/>
      <c r="VQK23" s="98"/>
      <c r="VQL23" s="40"/>
      <c r="VQO23" s="95"/>
      <c r="VQP23" s="9"/>
      <c r="VQS23" s="98"/>
      <c r="VQT23" s="40"/>
      <c r="VQW23" s="95"/>
      <c r="VQX23" s="9"/>
      <c r="VRA23" s="98"/>
      <c r="VRB23" s="40"/>
      <c r="VRE23" s="95"/>
      <c r="VRF23" s="9"/>
      <c r="VRI23" s="98"/>
      <c r="VRJ23" s="40"/>
      <c r="VRM23" s="95"/>
      <c r="VRN23" s="9"/>
      <c r="VRQ23" s="98"/>
      <c r="VRR23" s="40"/>
      <c r="VRU23" s="95"/>
      <c r="VRV23" s="9"/>
      <c r="VRY23" s="98"/>
      <c r="VRZ23" s="40"/>
      <c r="VSC23" s="95"/>
      <c r="VSD23" s="9"/>
      <c r="VSG23" s="98"/>
      <c r="VSH23" s="40"/>
      <c r="VSK23" s="95"/>
      <c r="VSL23" s="9"/>
      <c r="VSO23" s="98"/>
      <c r="VSP23" s="40"/>
      <c r="VSS23" s="95"/>
      <c r="VST23" s="9"/>
      <c r="VSW23" s="98"/>
      <c r="VSX23" s="40"/>
      <c r="VTA23" s="95"/>
      <c r="VTB23" s="9"/>
      <c r="VTE23" s="98"/>
      <c r="VTF23" s="40"/>
      <c r="VTI23" s="95"/>
      <c r="VTJ23" s="9"/>
      <c r="VTM23" s="98"/>
      <c r="VTN23" s="40"/>
      <c r="VTQ23" s="95"/>
      <c r="VTR23" s="9"/>
      <c r="VTU23" s="98"/>
      <c r="VTV23" s="40"/>
      <c r="VTY23" s="95"/>
      <c r="VTZ23" s="9"/>
      <c r="VUC23" s="98"/>
      <c r="VUD23" s="40"/>
      <c r="VUG23" s="95"/>
      <c r="VUH23" s="9"/>
      <c r="VUK23" s="98"/>
      <c r="VUL23" s="40"/>
      <c r="VUO23" s="95"/>
      <c r="VUP23" s="9"/>
      <c r="VUS23" s="98"/>
      <c r="VUT23" s="40"/>
      <c r="VUW23" s="95"/>
      <c r="VUX23" s="9"/>
      <c r="VVA23" s="98"/>
      <c r="VVB23" s="40"/>
      <c r="VVE23" s="95"/>
      <c r="VVF23" s="9"/>
      <c r="VVI23" s="98"/>
      <c r="VVJ23" s="40"/>
      <c r="VVM23" s="95"/>
      <c r="VVN23" s="9"/>
      <c r="VVQ23" s="98"/>
      <c r="VVR23" s="40"/>
      <c r="VVU23" s="95"/>
      <c r="VVV23" s="9"/>
      <c r="VVY23" s="98"/>
      <c r="VVZ23" s="40"/>
      <c r="VWC23" s="95"/>
      <c r="VWD23" s="9"/>
      <c r="VWG23" s="98"/>
      <c r="VWH23" s="40"/>
      <c r="VWK23" s="95"/>
      <c r="VWL23" s="9"/>
      <c r="VWO23" s="98"/>
      <c r="VWP23" s="40"/>
      <c r="VWS23" s="95"/>
      <c r="VWT23" s="9"/>
      <c r="VWW23" s="98"/>
      <c r="VWX23" s="40"/>
      <c r="VXA23" s="95"/>
      <c r="VXB23" s="9"/>
      <c r="VXE23" s="98"/>
      <c r="VXF23" s="40"/>
      <c r="VXI23" s="95"/>
      <c r="VXJ23" s="9"/>
      <c r="VXM23" s="98"/>
      <c r="VXN23" s="40"/>
      <c r="VXQ23" s="95"/>
      <c r="VXR23" s="9"/>
      <c r="VXU23" s="98"/>
      <c r="VXV23" s="40"/>
      <c r="VXY23" s="95"/>
      <c r="VXZ23" s="9"/>
      <c r="VYC23" s="98"/>
      <c r="VYD23" s="40"/>
      <c r="VYG23" s="95"/>
      <c r="VYH23" s="9"/>
      <c r="VYK23" s="98"/>
      <c r="VYL23" s="40"/>
      <c r="VYO23" s="95"/>
      <c r="VYP23" s="9"/>
      <c r="VYS23" s="98"/>
      <c r="VYT23" s="40"/>
      <c r="VYW23" s="95"/>
      <c r="VYX23" s="9"/>
      <c r="VZA23" s="98"/>
      <c r="VZB23" s="40"/>
      <c r="VZE23" s="95"/>
      <c r="VZF23" s="9"/>
      <c r="VZI23" s="98"/>
      <c r="VZJ23" s="40"/>
      <c r="VZM23" s="95"/>
      <c r="VZN23" s="9"/>
      <c r="VZQ23" s="98"/>
      <c r="VZR23" s="40"/>
      <c r="VZU23" s="95"/>
      <c r="VZV23" s="9"/>
      <c r="VZY23" s="98"/>
      <c r="VZZ23" s="40"/>
      <c r="WAC23" s="95"/>
      <c r="WAD23" s="9"/>
      <c r="WAG23" s="98"/>
      <c r="WAH23" s="40"/>
      <c r="WAK23" s="95"/>
      <c r="WAL23" s="9"/>
      <c r="WAO23" s="98"/>
      <c r="WAP23" s="40"/>
      <c r="WAS23" s="95"/>
      <c r="WAT23" s="9"/>
      <c r="WAW23" s="98"/>
      <c r="WAX23" s="40"/>
      <c r="WBA23" s="95"/>
      <c r="WBB23" s="9"/>
      <c r="WBE23" s="98"/>
      <c r="WBF23" s="40"/>
      <c r="WBI23" s="95"/>
      <c r="WBJ23" s="9"/>
      <c r="WBM23" s="98"/>
      <c r="WBN23" s="40"/>
      <c r="WBQ23" s="95"/>
      <c r="WBR23" s="9"/>
      <c r="WBU23" s="98"/>
      <c r="WBV23" s="40"/>
      <c r="WBY23" s="95"/>
      <c r="WBZ23" s="9"/>
      <c r="WCC23" s="98"/>
      <c r="WCD23" s="40"/>
      <c r="WCG23" s="95"/>
      <c r="WCH23" s="9"/>
      <c r="WCK23" s="98"/>
      <c r="WCL23" s="40"/>
      <c r="WCO23" s="95"/>
      <c r="WCP23" s="9"/>
      <c r="WCS23" s="98"/>
      <c r="WCT23" s="40"/>
      <c r="WCW23" s="95"/>
      <c r="WCX23" s="9"/>
      <c r="WDA23" s="98"/>
      <c r="WDB23" s="40"/>
      <c r="WDE23" s="95"/>
      <c r="WDF23" s="9"/>
      <c r="WDI23" s="98"/>
      <c r="WDJ23" s="40"/>
      <c r="WDM23" s="95"/>
      <c r="WDN23" s="9"/>
      <c r="WDQ23" s="98"/>
      <c r="WDR23" s="40"/>
      <c r="WDU23" s="95"/>
      <c r="WDV23" s="9"/>
      <c r="WDY23" s="98"/>
      <c r="WDZ23" s="40"/>
      <c r="WEC23" s="95"/>
      <c r="WED23" s="9"/>
      <c r="WEG23" s="98"/>
      <c r="WEH23" s="40"/>
      <c r="WEK23" s="95"/>
      <c r="WEL23" s="9"/>
      <c r="WEO23" s="98"/>
      <c r="WEP23" s="40"/>
      <c r="WES23" s="95"/>
      <c r="WET23" s="9"/>
      <c r="WEW23" s="98"/>
      <c r="WEX23" s="40"/>
      <c r="WFA23" s="95"/>
      <c r="WFB23" s="9"/>
      <c r="WFE23" s="98"/>
      <c r="WFF23" s="40"/>
      <c r="WFI23" s="95"/>
      <c r="WFJ23" s="9"/>
      <c r="WFM23" s="98"/>
      <c r="WFN23" s="40"/>
      <c r="WFQ23" s="95"/>
      <c r="WFR23" s="9"/>
      <c r="WFU23" s="98"/>
      <c r="WFV23" s="40"/>
      <c r="WFY23" s="95"/>
      <c r="WFZ23" s="9"/>
      <c r="WGC23" s="98"/>
      <c r="WGD23" s="40"/>
      <c r="WGG23" s="95"/>
      <c r="WGH23" s="9"/>
      <c r="WGK23" s="98"/>
      <c r="WGL23" s="40"/>
      <c r="WGO23" s="95"/>
      <c r="WGP23" s="9"/>
      <c r="WGS23" s="98"/>
      <c r="WGT23" s="40"/>
      <c r="WGW23" s="95"/>
      <c r="WGX23" s="9"/>
      <c r="WHA23" s="98"/>
      <c r="WHB23" s="40"/>
      <c r="WHE23" s="95"/>
      <c r="WHF23" s="9"/>
      <c r="WHI23" s="98"/>
      <c r="WHJ23" s="40"/>
      <c r="WHM23" s="95"/>
      <c r="WHN23" s="9"/>
      <c r="WHQ23" s="98"/>
      <c r="WHR23" s="40"/>
      <c r="WHU23" s="95"/>
      <c r="WHV23" s="9"/>
      <c r="WHY23" s="98"/>
      <c r="WHZ23" s="40"/>
      <c r="WIC23" s="95"/>
      <c r="WID23" s="9"/>
      <c r="WIG23" s="98"/>
      <c r="WIH23" s="40"/>
      <c r="WIK23" s="95"/>
      <c r="WIL23" s="9"/>
      <c r="WIO23" s="98"/>
      <c r="WIP23" s="40"/>
      <c r="WIS23" s="95"/>
      <c r="WIT23" s="9"/>
      <c r="WIW23" s="98"/>
      <c r="WIX23" s="40"/>
      <c r="WJA23" s="95"/>
      <c r="WJB23" s="9"/>
      <c r="WJE23" s="98"/>
      <c r="WJF23" s="40"/>
      <c r="WJI23" s="95"/>
      <c r="WJJ23" s="9"/>
      <c r="WJM23" s="98"/>
      <c r="WJN23" s="40"/>
      <c r="WJQ23" s="95"/>
      <c r="WJR23" s="9"/>
      <c r="WJU23" s="98"/>
      <c r="WJV23" s="40"/>
      <c r="WJY23" s="95"/>
      <c r="WJZ23" s="9"/>
      <c r="WKC23" s="98"/>
      <c r="WKD23" s="40"/>
      <c r="WKG23" s="95"/>
      <c r="WKH23" s="9"/>
      <c r="WKK23" s="98"/>
      <c r="WKL23" s="40"/>
      <c r="WKO23" s="95"/>
      <c r="WKP23" s="9"/>
      <c r="WKS23" s="98"/>
      <c r="WKT23" s="40"/>
      <c r="WKW23" s="95"/>
      <c r="WKX23" s="9"/>
      <c r="WLA23" s="98"/>
      <c r="WLB23" s="40"/>
      <c r="WLE23" s="95"/>
      <c r="WLF23" s="9"/>
      <c r="WLI23" s="98"/>
      <c r="WLJ23" s="40"/>
      <c r="WLM23" s="95"/>
      <c r="WLN23" s="9"/>
      <c r="WLQ23" s="98"/>
      <c r="WLR23" s="40"/>
      <c r="WLU23" s="95"/>
      <c r="WLV23" s="9"/>
      <c r="WLY23" s="98"/>
      <c r="WLZ23" s="40"/>
      <c r="WMC23" s="95"/>
      <c r="WMD23" s="9"/>
      <c r="WMG23" s="98"/>
      <c r="WMH23" s="40"/>
      <c r="WMK23" s="95"/>
      <c r="WML23" s="9"/>
      <c r="WMO23" s="98"/>
      <c r="WMP23" s="40"/>
      <c r="WMS23" s="95"/>
      <c r="WMT23" s="9"/>
      <c r="WMW23" s="98"/>
      <c r="WMX23" s="40"/>
      <c r="WNA23" s="95"/>
      <c r="WNB23" s="9"/>
      <c r="WNE23" s="98"/>
      <c r="WNF23" s="40"/>
      <c r="WNI23" s="95"/>
      <c r="WNJ23" s="9"/>
      <c r="WNM23" s="98"/>
      <c r="WNN23" s="40"/>
      <c r="WNQ23" s="95"/>
      <c r="WNR23" s="9"/>
      <c r="WNU23" s="98"/>
      <c r="WNV23" s="40"/>
      <c r="WNY23" s="95"/>
      <c r="WNZ23" s="9"/>
      <c r="WOC23" s="98"/>
      <c r="WOD23" s="40"/>
      <c r="WOG23" s="95"/>
      <c r="WOH23" s="9"/>
      <c r="WOK23" s="98"/>
      <c r="WOL23" s="40"/>
      <c r="WOO23" s="95"/>
      <c r="WOP23" s="9"/>
      <c r="WOS23" s="98"/>
      <c r="WOT23" s="40"/>
      <c r="WOW23" s="95"/>
      <c r="WOX23" s="9"/>
      <c r="WPA23" s="98"/>
      <c r="WPB23" s="40"/>
      <c r="WPE23" s="95"/>
      <c r="WPF23" s="9"/>
      <c r="WPI23" s="98"/>
      <c r="WPJ23" s="40"/>
      <c r="WPM23" s="95"/>
      <c r="WPN23" s="9"/>
      <c r="WPQ23" s="98"/>
      <c r="WPR23" s="40"/>
      <c r="WPU23" s="95"/>
      <c r="WPV23" s="9"/>
      <c r="WPY23" s="98"/>
      <c r="WPZ23" s="40"/>
      <c r="WQC23" s="95"/>
      <c r="WQD23" s="9"/>
      <c r="WQG23" s="98"/>
      <c r="WQH23" s="40"/>
      <c r="WQK23" s="95"/>
      <c r="WQL23" s="9"/>
      <c r="WQO23" s="98"/>
      <c r="WQP23" s="40"/>
      <c r="WQS23" s="95"/>
      <c r="WQT23" s="9"/>
      <c r="WQW23" s="98"/>
      <c r="WQX23" s="40"/>
      <c r="WRA23" s="95"/>
      <c r="WRB23" s="9"/>
      <c r="WRE23" s="98"/>
      <c r="WRF23" s="40"/>
      <c r="WRI23" s="95"/>
      <c r="WRJ23" s="9"/>
      <c r="WRM23" s="98"/>
      <c r="WRN23" s="40"/>
      <c r="WRQ23" s="95"/>
      <c r="WRR23" s="9"/>
      <c r="WRU23" s="98"/>
      <c r="WRV23" s="40"/>
      <c r="WRY23" s="95"/>
      <c r="WRZ23" s="9"/>
      <c r="WSC23" s="98"/>
      <c r="WSD23" s="40"/>
      <c r="WSG23" s="95"/>
      <c r="WSH23" s="9"/>
      <c r="WSK23" s="98"/>
      <c r="WSL23" s="40"/>
      <c r="WSO23" s="95"/>
      <c r="WSP23" s="9"/>
      <c r="WSS23" s="98"/>
      <c r="WST23" s="40"/>
      <c r="WSW23" s="95"/>
      <c r="WSX23" s="9"/>
      <c r="WTA23" s="98"/>
      <c r="WTB23" s="40"/>
      <c r="WTE23" s="95"/>
      <c r="WTF23" s="9"/>
      <c r="WTI23" s="98"/>
      <c r="WTJ23" s="40"/>
      <c r="WTM23" s="95"/>
      <c r="WTN23" s="9"/>
      <c r="WTQ23" s="98"/>
      <c r="WTR23" s="40"/>
      <c r="WTU23" s="95"/>
      <c r="WTV23" s="9"/>
      <c r="WTY23" s="98"/>
      <c r="WTZ23" s="40"/>
      <c r="WUC23" s="95"/>
      <c r="WUD23" s="9"/>
      <c r="WUG23" s="98"/>
      <c r="WUH23" s="40"/>
      <c r="WUK23" s="95"/>
      <c r="WUL23" s="9"/>
      <c r="WUO23" s="98"/>
      <c r="WUP23" s="40"/>
      <c r="WUS23" s="95"/>
      <c r="WUT23" s="9"/>
      <c r="WUW23" s="98"/>
      <c r="WUX23" s="40"/>
      <c r="WVA23" s="95"/>
      <c r="WVB23" s="9"/>
      <c r="WVE23" s="98"/>
      <c r="WVF23" s="40"/>
      <c r="WVI23" s="95"/>
      <c r="WVJ23" s="9"/>
      <c r="WVM23" s="98"/>
      <c r="WVN23" s="40"/>
      <c r="WVQ23" s="95"/>
      <c r="WVR23" s="9"/>
      <c r="WVU23" s="98"/>
      <c r="WVV23" s="40"/>
      <c r="WVY23" s="95"/>
      <c r="WVZ23" s="9"/>
      <c r="WWC23" s="98"/>
      <c r="WWD23" s="40"/>
      <c r="WWG23" s="95"/>
      <c r="WWH23" s="9"/>
      <c r="WWK23" s="98"/>
      <c r="WWL23" s="40"/>
      <c r="WWO23" s="95"/>
      <c r="WWP23" s="9"/>
      <c r="WWS23" s="98"/>
      <c r="WWT23" s="40"/>
      <c r="WWW23" s="95"/>
      <c r="WWX23" s="9"/>
      <c r="WXA23" s="98"/>
      <c r="WXB23" s="40"/>
      <c r="WXE23" s="95"/>
      <c r="WXF23" s="9"/>
      <c r="WXI23" s="98"/>
      <c r="WXJ23" s="40"/>
      <c r="WXM23" s="95"/>
      <c r="WXN23" s="9"/>
      <c r="WXQ23" s="98"/>
      <c r="WXR23" s="40"/>
      <c r="WXU23" s="95"/>
      <c r="WXV23" s="9"/>
      <c r="WXY23" s="98"/>
      <c r="WXZ23" s="40"/>
      <c r="WYC23" s="95"/>
      <c r="WYD23" s="9"/>
      <c r="WYG23" s="98"/>
      <c r="WYH23" s="40"/>
      <c r="WYK23" s="95"/>
      <c r="WYL23" s="9"/>
      <c r="WYO23" s="98"/>
      <c r="WYP23" s="40"/>
      <c r="WYS23" s="95"/>
      <c r="WYT23" s="9"/>
      <c r="WYW23" s="98"/>
      <c r="WYX23" s="40"/>
      <c r="WZA23" s="95"/>
      <c r="WZB23" s="9"/>
      <c r="WZE23" s="98"/>
      <c r="WZF23" s="40"/>
      <c r="WZI23" s="95"/>
      <c r="WZJ23" s="9"/>
      <c r="WZM23" s="98"/>
      <c r="WZN23" s="40"/>
      <c r="WZQ23" s="95"/>
      <c r="WZR23" s="9"/>
      <c r="WZU23" s="98"/>
      <c r="WZV23" s="40"/>
      <c r="WZY23" s="95"/>
      <c r="WZZ23" s="9"/>
      <c r="XAC23" s="98"/>
      <c r="XAD23" s="40"/>
      <c r="XAG23" s="95"/>
      <c r="XAH23" s="9"/>
      <c r="XAK23" s="98"/>
      <c r="XAL23" s="40"/>
      <c r="XAO23" s="95"/>
      <c r="XAP23" s="9"/>
      <c r="XAS23" s="98"/>
      <c r="XAT23" s="40"/>
      <c r="XAW23" s="95"/>
      <c r="XAX23" s="9"/>
      <c r="XBA23" s="98"/>
      <c r="XBB23" s="40"/>
      <c r="XBE23" s="95"/>
      <c r="XBF23" s="9"/>
      <c r="XBI23" s="98"/>
      <c r="XBJ23" s="40"/>
      <c r="XBM23" s="95"/>
      <c r="XBN23" s="9"/>
      <c r="XBQ23" s="98"/>
      <c r="XBR23" s="40"/>
      <c r="XBU23" s="95"/>
      <c r="XBV23" s="9"/>
      <c r="XBY23" s="98"/>
      <c r="XBZ23" s="40"/>
      <c r="XCC23" s="95"/>
      <c r="XCD23" s="9"/>
      <c r="XCG23" s="98"/>
      <c r="XCH23" s="40"/>
      <c r="XCK23" s="95"/>
      <c r="XCL23" s="9"/>
      <c r="XCO23" s="98"/>
      <c r="XCP23" s="40"/>
      <c r="XCS23" s="95"/>
      <c r="XCT23" s="9"/>
      <c r="XCW23" s="98"/>
      <c r="XCX23" s="40"/>
      <c r="XDA23" s="95"/>
      <c r="XDB23" s="9"/>
      <c r="XDE23" s="98"/>
      <c r="XDF23" s="40"/>
      <c r="XDI23" s="95"/>
      <c r="XDJ23" s="9"/>
      <c r="XDM23" s="98"/>
      <c r="XDN23" s="40"/>
      <c r="XDQ23" s="95"/>
      <c r="XDR23" s="9"/>
      <c r="XDU23" s="98"/>
      <c r="XDV23" s="40"/>
      <c r="XDY23" s="95"/>
      <c r="XDZ23" s="9"/>
      <c r="XEC23" s="98"/>
      <c r="XED23" s="40"/>
      <c r="XEG23" s="95"/>
      <c r="XEH23" s="9"/>
      <c r="XEK23" s="98"/>
      <c r="XEL23" s="40"/>
      <c r="XEO23" s="95"/>
      <c r="XEP23" s="9"/>
      <c r="XES23" s="98"/>
      <c r="XET23" s="40"/>
      <c r="XEW23" s="95"/>
      <c r="XEX23" s="9"/>
      <c r="XFA23" s="98"/>
      <c r="XFB23" s="40"/>
    </row>
    <row r="24" spans="1:1022 1025:2046 2049:3070 3073:4094 4097:5118 5121:6142 6145:7166 7169:8190 8193:9214 9217:10238 10241:11262 11265:12286 12289:13310 13313:14334 14337:15358 15361:16382" ht="13" thickBot="1" x14ac:dyDescent="0.3">
      <c r="B24" s="54"/>
      <c r="C24" s="54"/>
      <c r="D24" s="55" t="s">
        <v>64</v>
      </c>
      <c r="E24" s="56" t="s">
        <v>57</v>
      </c>
      <c r="F24" s="56" t="s">
        <v>58</v>
      </c>
      <c r="G24" s="56" t="s">
        <v>59</v>
      </c>
      <c r="H24" s="56" t="s">
        <v>60</v>
      </c>
      <c r="I24" s="56" t="s">
        <v>61</v>
      </c>
      <c r="J24" s="56" t="s">
        <v>62</v>
      </c>
      <c r="K24" s="57" t="s">
        <v>66</v>
      </c>
      <c r="M24" s="58"/>
      <c r="N24" s="59" t="s">
        <v>64</v>
      </c>
      <c r="O24" s="60" t="s">
        <v>57</v>
      </c>
      <c r="P24" s="60" t="s">
        <v>58</v>
      </c>
      <c r="Q24" s="60" t="s">
        <v>59</v>
      </c>
      <c r="R24" s="60" t="s">
        <v>60</v>
      </c>
      <c r="S24" s="60" t="s">
        <v>61</v>
      </c>
      <c r="T24" s="60" t="s">
        <v>62</v>
      </c>
      <c r="U24" s="57" t="s">
        <v>66</v>
      </c>
    </row>
    <row r="25" spans="1:1022 1025:2046 2049:3070 3073:4094 4097:5118 5121:6142 6145:7166 7169:8190 8193:9214 9217:10238 10241:11262 11265:12286 12289:13310 13313:14334 14337:15358 15361:16382" x14ac:dyDescent="0.25">
      <c r="B25" s="61"/>
      <c r="C25" s="61" t="s">
        <v>36</v>
      </c>
      <c r="D25" s="62" t="s">
        <v>65</v>
      </c>
      <c r="E25" s="63">
        <v>2338493.9879999999</v>
      </c>
      <c r="F25" s="63">
        <v>0</v>
      </c>
      <c r="G25" s="63">
        <v>587727.96400000004</v>
      </c>
      <c r="H25" s="63">
        <v>208565.451</v>
      </c>
      <c r="I25" s="63" t="s">
        <v>50</v>
      </c>
      <c r="J25" s="64">
        <v>0</v>
      </c>
      <c r="K25" s="65">
        <f t="shared" ref="K25:K30" si="0">SUM(E25:J25)</f>
        <v>3134787.4029999999</v>
      </c>
      <c r="M25" s="66" t="s">
        <v>36</v>
      </c>
      <c r="N25" s="67" t="s">
        <v>65</v>
      </c>
      <c r="O25" s="68">
        <f>E25/E31</f>
        <v>0.36318937847777844</v>
      </c>
      <c r="P25" s="68">
        <f>F25/F31</f>
        <v>0</v>
      </c>
      <c r="Q25" s="68">
        <f>G25/G31</f>
        <v>0.3901564914790594</v>
      </c>
      <c r="R25" s="68">
        <f>H25/H31</f>
        <v>0.32825766123851136</v>
      </c>
      <c r="S25" s="68"/>
      <c r="T25" s="68">
        <f>J25/J31</f>
        <v>0</v>
      </c>
      <c r="U25" s="69">
        <f>K25/K31</f>
        <v>0.30902746904939377</v>
      </c>
    </row>
    <row r="26" spans="1:1022 1025:2046 2049:3070 3073:4094 4097:5118 5121:6142 6145:7166 7169:8190 8193:9214 9217:10238 10241:11262 11265:12286 12289:13310 13313:14334 14337:15358 15361:16382" x14ac:dyDescent="0.25">
      <c r="B26" s="24"/>
      <c r="C26" s="24" t="s">
        <v>39</v>
      </c>
      <c r="D26" s="70" t="s">
        <v>65</v>
      </c>
      <c r="E26" s="71">
        <v>393497.73200000002</v>
      </c>
      <c r="F26" s="71">
        <v>64511.360000000001</v>
      </c>
      <c r="G26" s="71">
        <v>292123.30499999999</v>
      </c>
      <c r="H26" s="71">
        <v>322269.92499999999</v>
      </c>
      <c r="I26" s="71">
        <v>1411079.97</v>
      </c>
      <c r="J26" s="72">
        <v>65140.108999999997</v>
      </c>
      <c r="K26" s="65">
        <f t="shared" si="0"/>
        <v>2548622.4010000001</v>
      </c>
      <c r="M26" s="73" t="s">
        <v>39</v>
      </c>
      <c r="N26" s="70" t="s">
        <v>65</v>
      </c>
      <c r="O26" s="74">
        <f t="shared" ref="O26:U26" si="1">E26/E31</f>
        <v>6.1113775554207432E-2</v>
      </c>
      <c r="P26" s="74">
        <f t="shared" si="1"/>
        <v>1</v>
      </c>
      <c r="Q26" s="74">
        <f t="shared" si="1"/>
        <v>0.19392271720810475</v>
      </c>
      <c r="R26" s="74">
        <f t="shared" si="1"/>
        <v>0.50721522361827054</v>
      </c>
      <c r="S26" s="74">
        <f t="shared" si="1"/>
        <v>1</v>
      </c>
      <c r="T26" s="74">
        <f t="shared" si="1"/>
        <v>0.74094082492942082</v>
      </c>
      <c r="U26" s="75">
        <f t="shared" si="1"/>
        <v>0.25124329943073309</v>
      </c>
    </row>
    <row r="27" spans="1:1022 1025:2046 2049:3070 3073:4094 4097:5118 5121:6142 6145:7166 7169:8190 8193:9214 9217:10238 10241:11262 11265:12286 12289:13310 13313:14334 14337:15358 15361:16382" x14ac:dyDescent="0.25">
      <c r="B27" s="24"/>
      <c r="C27" s="24" t="s">
        <v>38</v>
      </c>
      <c r="D27" s="70" t="s">
        <v>65</v>
      </c>
      <c r="E27" s="71">
        <v>2020306.801</v>
      </c>
      <c r="F27" s="71">
        <v>0</v>
      </c>
      <c r="G27" s="71">
        <v>235205.51500000001</v>
      </c>
      <c r="H27" s="71">
        <v>24343.697</v>
      </c>
      <c r="I27" s="76" t="s">
        <v>50</v>
      </c>
      <c r="J27" s="72">
        <v>9626.8510000000006</v>
      </c>
      <c r="K27" s="65">
        <f t="shared" si="0"/>
        <v>2289482.8640000001</v>
      </c>
      <c r="M27" s="73" t="s">
        <v>38</v>
      </c>
      <c r="N27" s="70" t="s">
        <v>65</v>
      </c>
      <c r="O27" s="74">
        <f>E27/E31</f>
        <v>0.31377201530338888</v>
      </c>
      <c r="P27" s="74">
        <f>F27/F31</f>
        <v>0</v>
      </c>
      <c r="Q27" s="74">
        <f>G27/G31</f>
        <v>0.1561384928570887</v>
      </c>
      <c r="R27" s="74">
        <f>H27/H31</f>
        <v>3.8314135945358298E-2</v>
      </c>
      <c r="S27" s="74"/>
      <c r="T27" s="74">
        <f>J27/J31</f>
        <v>0.10950130466334682</v>
      </c>
      <c r="U27" s="75">
        <f>K27/K31</f>
        <v>0.22569731338615992</v>
      </c>
    </row>
    <row r="28" spans="1:1022 1025:2046 2049:3070 3073:4094 4097:5118 5121:6142 6145:7166 7169:8190 8193:9214 9217:10238 10241:11262 11265:12286 12289:13310 13313:14334 14337:15358 15361:16382" x14ac:dyDescent="0.25">
      <c r="B28" s="24"/>
      <c r="C28" s="24" t="s">
        <v>54</v>
      </c>
      <c r="D28" s="70" t="s">
        <v>65</v>
      </c>
      <c r="E28" s="71">
        <v>846428.98199999996</v>
      </c>
      <c r="F28" s="71">
        <v>0</v>
      </c>
      <c r="G28" s="71">
        <v>166918.674</v>
      </c>
      <c r="H28" s="71">
        <v>78016.395000000004</v>
      </c>
      <c r="I28" s="71" t="s">
        <v>50</v>
      </c>
      <c r="J28" s="72">
        <v>13148.44</v>
      </c>
      <c r="K28" s="65">
        <f t="shared" si="0"/>
        <v>1104512.4909999999</v>
      </c>
      <c r="M28" s="73" t="s">
        <v>37</v>
      </c>
      <c r="N28" s="70" t="s">
        <v>65</v>
      </c>
      <c r="O28" s="74">
        <f>E28/E31</f>
        <v>0.1314581168374416</v>
      </c>
      <c r="P28" s="74">
        <f>F28/F31</f>
        <v>0</v>
      </c>
      <c r="Q28" s="74">
        <f>G28/G31</f>
        <v>0.11080705394201201</v>
      </c>
      <c r="R28" s="74">
        <f>H28/H31</f>
        <v>0.12278869409181241</v>
      </c>
      <c r="S28" s="74"/>
      <c r="T28" s="74">
        <f>J28/J31</f>
        <v>0.14955787040723242</v>
      </c>
      <c r="U28" s="75">
        <f>K28/K31</f>
        <v>0.10888288606127568</v>
      </c>
    </row>
    <row r="29" spans="1:1022 1025:2046 2049:3070 3073:4094 4097:5118 5121:6142 6145:7166 7169:8190 8193:9214 9217:10238 10241:11262 11265:12286 12289:13310 13313:14334 14337:15358 15361:16382" x14ac:dyDescent="0.25">
      <c r="B29" s="27"/>
      <c r="C29" s="27" t="s">
        <v>40</v>
      </c>
      <c r="D29" s="70" t="s">
        <v>65</v>
      </c>
      <c r="E29" s="77">
        <v>622197.701</v>
      </c>
      <c r="F29" s="71">
        <v>0</v>
      </c>
      <c r="G29" s="77">
        <v>205693.264</v>
      </c>
      <c r="H29" s="77">
        <v>0</v>
      </c>
      <c r="I29" s="71" t="s">
        <v>50</v>
      </c>
      <c r="J29" s="72">
        <v>0</v>
      </c>
      <c r="K29" s="65">
        <f t="shared" si="0"/>
        <v>827890.96499999997</v>
      </c>
      <c r="M29" s="73" t="s">
        <v>40</v>
      </c>
      <c r="N29" s="70" t="s">
        <v>65</v>
      </c>
      <c r="O29" s="74">
        <f>E29/E31</f>
        <v>9.6632960134209522E-2</v>
      </c>
      <c r="P29" s="74">
        <f>F29/F31</f>
        <v>0</v>
      </c>
      <c r="Q29" s="74">
        <f>G29/G31</f>
        <v>0.13654712234028721</v>
      </c>
      <c r="R29" s="74">
        <f>H29/H31</f>
        <v>0</v>
      </c>
      <c r="S29" s="74"/>
      <c r="T29" s="74">
        <f>J29/J31</f>
        <v>0</v>
      </c>
      <c r="U29" s="75">
        <f>K29/K31</f>
        <v>8.1613524833604234E-2</v>
      </c>
    </row>
    <row r="30" spans="1:1022 1025:2046 2049:3070 3073:4094 4097:5118 5121:6142 6145:7166 7169:8190 8193:9214 9217:10238 10241:11262 11265:12286 12289:13310 13313:14334 14337:15358 15361:16382" ht="13.5" thickBot="1" x14ac:dyDescent="0.35">
      <c r="B30" s="78"/>
      <c r="C30" s="78" t="s">
        <v>55</v>
      </c>
      <c r="D30" s="79" t="s">
        <v>65</v>
      </c>
      <c r="E30" s="80">
        <v>217847.86199999999</v>
      </c>
      <c r="F30" s="80">
        <v>0</v>
      </c>
      <c r="G30" s="80">
        <v>18721.602999999999</v>
      </c>
      <c r="H30" s="80">
        <v>2175.692</v>
      </c>
      <c r="I30" s="80" t="s">
        <v>50</v>
      </c>
      <c r="J30" s="81">
        <v>0</v>
      </c>
      <c r="K30" s="82">
        <f t="shared" si="0"/>
        <v>238745.15700000001</v>
      </c>
      <c r="M30" s="83" t="s">
        <v>35</v>
      </c>
      <c r="N30" s="79" t="s">
        <v>65</v>
      </c>
      <c r="O30" s="84">
        <f>E30/E31</f>
        <v>3.3833753692974151E-2</v>
      </c>
      <c r="P30" s="84">
        <f>F30/F31</f>
        <v>0</v>
      </c>
      <c r="Q30" s="84">
        <f>G30/G31</f>
        <v>1.2428122173447975E-2</v>
      </c>
      <c r="R30" s="84">
        <f>H30/H31</f>
        <v>3.4242851060473059E-3</v>
      </c>
      <c r="S30" s="84"/>
      <c r="T30" s="84">
        <f>J30/J31</f>
        <v>0</v>
      </c>
      <c r="U30" s="85">
        <f>K30/K31</f>
        <v>2.353550723883337E-2</v>
      </c>
    </row>
    <row r="31" spans="1:1022 1025:2046 2049:3070 3073:4094 4097:5118 5121:6142 6145:7166 7169:8190 8193:9214 9217:10238 10241:11262 11265:12286 12289:13310 13313:14334 14337:15358 15361:16382" ht="13" thickBot="1" x14ac:dyDescent="0.3">
      <c r="B31" s="86"/>
      <c r="C31" s="87" t="s">
        <v>66</v>
      </c>
      <c r="D31" s="87"/>
      <c r="E31" s="88">
        <f>SUM(E25:E30)</f>
        <v>6438773.0659999996</v>
      </c>
      <c r="F31" s="88">
        <f t="shared" ref="F31:K31" si="2">SUM(F25:F30)</f>
        <v>64511.360000000001</v>
      </c>
      <c r="G31" s="88">
        <f t="shared" si="2"/>
        <v>1506390.325</v>
      </c>
      <c r="H31" s="88">
        <f t="shared" si="2"/>
        <v>635371.16</v>
      </c>
      <c r="I31" s="88">
        <f t="shared" si="2"/>
        <v>1411079.97</v>
      </c>
      <c r="J31" s="88">
        <f t="shared" si="2"/>
        <v>87915.4</v>
      </c>
      <c r="K31" s="89">
        <f t="shared" si="2"/>
        <v>10144041.280999999</v>
      </c>
      <c r="M31" s="90" t="s">
        <v>66</v>
      </c>
      <c r="N31" s="91"/>
      <c r="O31" s="92">
        <f>SUM(O25:O30)</f>
        <v>1</v>
      </c>
      <c r="P31" s="92">
        <f>SUM(P25:P30)</f>
        <v>1</v>
      </c>
      <c r="Q31" s="92">
        <f>SUM(Q25:Q30)</f>
        <v>1</v>
      </c>
      <c r="R31" s="92">
        <f>SUM(R25:R30)</f>
        <v>0.99999999999999978</v>
      </c>
      <c r="S31" s="92">
        <v>1</v>
      </c>
      <c r="T31" s="92">
        <f>SUM(T25:T30)</f>
        <v>1</v>
      </c>
      <c r="U31" s="93">
        <f>SUM(U25:U30)</f>
        <v>1.0000000000000002</v>
      </c>
    </row>
    <row r="32" spans="1:1022 1025:2046 2049:3070 3073:4094 4097:5118 5121:6142 6145:7166 7169:8190 8193:9214 9217:10238 10241:11262 11265:12286 12289:13310 13313:14334 14337:15358 15361:16382" x14ac:dyDescent="0.25">
      <c r="B32" s="10"/>
      <c r="C32" s="104"/>
      <c r="D32" s="10"/>
      <c r="E32" s="10"/>
      <c r="F32" s="10"/>
      <c r="G32" s="10"/>
      <c r="H32" s="10"/>
      <c r="I32" s="10"/>
      <c r="J32" s="10"/>
      <c r="K32" s="10"/>
    </row>
    <row r="33" spans="2:9" x14ac:dyDescent="0.25">
      <c r="B33" s="16" t="s">
        <v>67</v>
      </c>
      <c r="C33" s="105" t="s">
        <v>80</v>
      </c>
    </row>
    <row r="35" spans="2:9" x14ac:dyDescent="0.25">
      <c r="I35" s="94">
        <f>(E31+G31)/K31</f>
        <v>0.78323452861745113</v>
      </c>
    </row>
    <row r="36" spans="2:9" x14ac:dyDescent="0.25">
      <c r="B36" s="16" t="s">
        <v>72</v>
      </c>
    </row>
    <row r="37" spans="2:9" x14ac:dyDescent="0.25">
      <c r="B37" s="16" t="s">
        <v>73</v>
      </c>
    </row>
    <row r="38" spans="2:9" x14ac:dyDescent="0.25">
      <c r="B38" s="16" t="s">
        <v>74</v>
      </c>
    </row>
    <row r="39" spans="2:9" x14ac:dyDescent="0.25">
      <c r="B39" s="16" t="s">
        <v>75</v>
      </c>
    </row>
    <row r="41" spans="2:9" ht="13" x14ac:dyDescent="0.3">
      <c r="B41" s="46"/>
    </row>
    <row r="42" spans="2:9" ht="13" x14ac:dyDescent="0.3">
      <c r="B42" s="46" t="s">
        <v>162</v>
      </c>
      <c r="C42" s="106" t="s">
        <v>68</v>
      </c>
    </row>
    <row r="43" spans="2:9" x14ac:dyDescent="0.25">
      <c r="B43" s="16" t="s">
        <v>67</v>
      </c>
      <c r="C43" s="105" t="s">
        <v>81</v>
      </c>
    </row>
    <row r="44" spans="2:9" ht="13" x14ac:dyDescent="0.3">
      <c r="B44" s="46"/>
    </row>
    <row r="45" spans="2:9" x14ac:dyDescent="0.25">
      <c r="B45" s="16" t="s">
        <v>163</v>
      </c>
      <c r="C45" s="106" t="s">
        <v>69</v>
      </c>
    </row>
    <row r="46" spans="2:9" x14ac:dyDescent="0.25">
      <c r="B46" s="16" t="s">
        <v>70</v>
      </c>
      <c r="C46" s="105" t="s">
        <v>80</v>
      </c>
    </row>
  </sheetData>
  <hyperlinks>
    <hyperlink ref="C43" r:id="rId1" xr:uid="{F97A0215-ADCA-477D-8A6C-6A693E95C55B}"/>
    <hyperlink ref="C46" r:id="rId2" xr:uid="{FE5BC36D-A32E-4D28-AF79-2E9D52CB031B}"/>
    <hyperlink ref="C33" r:id="rId3" xr:uid="{333D54DE-B446-43A5-B229-3276F4DB63BA}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B78F-018E-49B1-9FD6-EC349334AEB0}">
  <dimension ref="A1:C21"/>
  <sheetViews>
    <sheetView zoomScaleNormal="100" workbookViewId="0">
      <pane xSplit="1" ySplit="11" topLeftCell="B12" activePane="bottomRight" state="frozen"/>
      <selection pane="topRight"/>
      <selection pane="bottomLeft"/>
      <selection pane="bottomRight" activeCell="E16" sqref="E16"/>
    </sheetView>
  </sheetViews>
  <sheetFormatPr defaultColWidth="9.1796875" defaultRowHeight="11.5" customHeight="1" x14ac:dyDescent="0.25"/>
  <cols>
    <col min="1" max="1" width="29.81640625" style="124" customWidth="1"/>
    <col min="2" max="2" width="19.81640625" style="124" customWidth="1"/>
    <col min="3" max="16384" width="9.1796875" style="124"/>
  </cols>
  <sheetData>
    <row r="1" spans="1:3" ht="12.5" x14ac:dyDescent="0.25">
      <c r="A1" s="107" t="s">
        <v>82</v>
      </c>
    </row>
    <row r="2" spans="1:3" ht="13" x14ac:dyDescent="0.25">
      <c r="A2" s="107" t="s">
        <v>44</v>
      </c>
      <c r="B2" s="108" t="s">
        <v>83</v>
      </c>
    </row>
    <row r="3" spans="1:3" ht="12.5" x14ac:dyDescent="0.25">
      <c r="A3" s="107" t="s">
        <v>45</v>
      </c>
      <c r="B3" s="107" t="s">
        <v>84</v>
      </c>
    </row>
    <row r="4" spans="1:3" ht="12.5" x14ac:dyDescent="0.25"/>
    <row r="5" spans="1:3" ht="13" x14ac:dyDescent="0.25">
      <c r="A5" s="108" t="s">
        <v>12</v>
      </c>
      <c r="C5" s="107" t="s">
        <v>17</v>
      </c>
    </row>
    <row r="6" spans="1:3" ht="13" x14ac:dyDescent="0.25">
      <c r="A6" s="108" t="s">
        <v>13</v>
      </c>
      <c r="C6" s="107" t="s">
        <v>18</v>
      </c>
    </row>
    <row r="7" spans="1:3" ht="13" x14ac:dyDescent="0.25">
      <c r="A7" s="108" t="s">
        <v>14</v>
      </c>
      <c r="C7" s="107" t="s">
        <v>19</v>
      </c>
    </row>
    <row r="8" spans="1:3" ht="13" x14ac:dyDescent="0.25">
      <c r="A8" s="108" t="s">
        <v>15</v>
      </c>
      <c r="C8" s="107" t="s">
        <v>20</v>
      </c>
    </row>
    <row r="9" spans="1:3" ht="12.5" x14ac:dyDescent="0.25"/>
    <row r="10" spans="1:3" ht="13.5" thickBot="1" x14ac:dyDescent="0.3">
      <c r="A10" s="109" t="s">
        <v>46</v>
      </c>
      <c r="B10" s="110" t="s">
        <v>42</v>
      </c>
      <c r="C10" s="110"/>
    </row>
    <row r="11" spans="1:3" ht="13.5" thickBot="1" x14ac:dyDescent="0.3">
      <c r="A11" s="111" t="s">
        <v>47</v>
      </c>
      <c r="B11" s="125">
        <v>2022</v>
      </c>
      <c r="C11" s="126"/>
    </row>
    <row r="12" spans="1:3" ht="13.5" thickBot="1" x14ac:dyDescent="0.3">
      <c r="A12" s="112" t="s">
        <v>34</v>
      </c>
      <c r="B12" s="113">
        <v>10152762.526000001</v>
      </c>
      <c r="C12" s="114">
        <f>SUM(C13:C18)</f>
        <v>0.9992664213330188</v>
      </c>
    </row>
    <row r="13" spans="1:3" ht="13" x14ac:dyDescent="0.25">
      <c r="A13" s="115" t="s">
        <v>55</v>
      </c>
      <c r="B13" s="116">
        <v>229322.78099999999</v>
      </c>
      <c r="C13" s="117">
        <f>B13/B12</f>
        <v>2.2587229870956994E-2</v>
      </c>
    </row>
    <row r="14" spans="1:3" ht="13" x14ac:dyDescent="0.25">
      <c r="A14" s="118" t="s">
        <v>36</v>
      </c>
      <c r="B14" s="119">
        <v>3136351.534</v>
      </c>
      <c r="C14" s="120">
        <f>B14/B12</f>
        <v>0.30891607343008193</v>
      </c>
    </row>
    <row r="15" spans="1:3" ht="13" x14ac:dyDescent="0.25">
      <c r="A15" s="118" t="s">
        <v>54</v>
      </c>
      <c r="B15" s="119">
        <v>1104907.389</v>
      </c>
      <c r="C15" s="120">
        <f>B15/B12</f>
        <v>0.10882825104698995</v>
      </c>
    </row>
    <row r="16" spans="1:3" ht="13" x14ac:dyDescent="0.25">
      <c r="A16" s="118" t="s">
        <v>38</v>
      </c>
      <c r="B16" s="119">
        <v>2298203.281</v>
      </c>
      <c r="C16" s="120">
        <f>B16/B12</f>
        <v>0.22636235951688799</v>
      </c>
    </row>
    <row r="17" spans="1:3" ht="13" x14ac:dyDescent="0.25">
      <c r="A17" s="118" t="s">
        <v>39</v>
      </c>
      <c r="B17" s="119">
        <v>2548624.0950000002</v>
      </c>
      <c r="C17" s="120">
        <f>B17/B12</f>
        <v>0.25102764774348668</v>
      </c>
    </row>
    <row r="18" spans="1:3" ht="13" x14ac:dyDescent="0.25">
      <c r="A18" s="118" t="s">
        <v>40</v>
      </c>
      <c r="B18" s="119">
        <v>827905.59600000002</v>
      </c>
      <c r="C18" s="120">
        <f>B18/B12</f>
        <v>8.1544859724615212E-2</v>
      </c>
    </row>
    <row r="19" spans="1:3" ht="18.75" customHeight="1" thickBot="1" x14ac:dyDescent="0.3">
      <c r="A19" s="121"/>
      <c r="B19" s="122"/>
      <c r="C19" s="123"/>
    </row>
    <row r="20" spans="1:3" ht="13" x14ac:dyDescent="0.25">
      <c r="A20" s="108"/>
    </row>
    <row r="21" spans="1:3" ht="13" x14ac:dyDescent="0.25">
      <c r="A21" s="108"/>
      <c r="B21" s="10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06CF-7D9B-4AF5-8C90-0EDD81999A1D}">
  <dimension ref="A1:N45"/>
  <sheetViews>
    <sheetView showGridLines="0" zoomScaleNormal="100" workbookViewId="0">
      <pane xSplit="1" ySplit="9" topLeftCell="B25" activePane="bottomRight" state="frozen"/>
      <selection pane="topRight"/>
      <selection pane="bottomLeft"/>
      <selection pane="bottomRight" activeCell="H44" sqref="H44"/>
    </sheetView>
  </sheetViews>
  <sheetFormatPr defaultColWidth="9.1796875" defaultRowHeight="11.5" customHeight="1" x14ac:dyDescent="0.25"/>
  <cols>
    <col min="1" max="1" width="29.81640625" style="124" customWidth="1"/>
    <col min="2" max="2" width="46.1796875" style="124" customWidth="1"/>
    <col min="3" max="3" width="0" style="124" hidden="1" customWidth="1"/>
    <col min="4" max="4" width="9.1796875" style="124" customWidth="1"/>
    <col min="5" max="16384" width="9.1796875" style="124"/>
  </cols>
  <sheetData>
    <row r="1" spans="1:11" ht="12.5" x14ac:dyDescent="0.25">
      <c r="A1" s="107"/>
    </row>
    <row r="2" spans="1:11" ht="12.5" x14ac:dyDescent="0.25">
      <c r="A2" s="107"/>
    </row>
    <row r="3" spans="1:11" ht="12.5" x14ac:dyDescent="0.25">
      <c r="A3" s="107"/>
      <c r="F3" s="124" t="s">
        <v>85</v>
      </c>
    </row>
    <row r="4" spans="1:11" ht="12.5" x14ac:dyDescent="0.25">
      <c r="A4" s="107"/>
      <c r="F4" s="124" t="s">
        <v>139</v>
      </c>
    </row>
    <row r="5" spans="1:11" ht="13" x14ac:dyDescent="0.3">
      <c r="A5" s="107"/>
      <c r="F5" s="127" t="s">
        <v>128</v>
      </c>
    </row>
    <row r="6" spans="1:11" ht="13" x14ac:dyDescent="0.25">
      <c r="A6" s="108"/>
      <c r="B6" s="107"/>
      <c r="G6" s="132"/>
      <c r="H6" s="132"/>
      <c r="I6" s="132"/>
      <c r="J6" s="132"/>
      <c r="K6" s="132"/>
    </row>
    <row r="7" spans="1:11" ht="12.5" x14ac:dyDescent="0.25">
      <c r="G7" s="132"/>
      <c r="H7" s="132"/>
      <c r="I7" s="132"/>
      <c r="J7" s="132"/>
      <c r="K7" s="132"/>
    </row>
    <row r="8" spans="1:11" ht="13" thickBot="1" x14ac:dyDescent="0.3"/>
    <row r="9" spans="1:11" ht="13.5" thickBot="1" x14ac:dyDescent="0.3">
      <c r="A9" s="128"/>
      <c r="B9" s="129" t="s">
        <v>42</v>
      </c>
      <c r="C9" s="130" t="s">
        <v>53</v>
      </c>
      <c r="D9" s="131" t="s">
        <v>53</v>
      </c>
    </row>
    <row r="10" spans="1:11" ht="13" x14ac:dyDescent="0.25">
      <c r="A10" s="115"/>
      <c r="B10" s="133" t="s">
        <v>48</v>
      </c>
      <c r="C10" s="133"/>
      <c r="D10" s="134"/>
    </row>
    <row r="11" spans="1:11" ht="13" x14ac:dyDescent="0.25">
      <c r="A11" s="118" t="s">
        <v>36</v>
      </c>
      <c r="B11" s="119">
        <v>3136351.534</v>
      </c>
      <c r="C11" s="135">
        <f>B11/B17</f>
        <v>0.30891607343008193</v>
      </c>
      <c r="D11" s="136">
        <v>0.309</v>
      </c>
    </row>
    <row r="12" spans="1:11" ht="13" x14ac:dyDescent="0.25">
      <c r="A12" s="118" t="s">
        <v>39</v>
      </c>
      <c r="B12" s="119">
        <v>2548624.0950000002</v>
      </c>
      <c r="C12" s="135">
        <f>B12/B17</f>
        <v>0.25102764774348668</v>
      </c>
      <c r="D12" s="136">
        <v>0.251</v>
      </c>
    </row>
    <row r="13" spans="1:11" ht="13" x14ac:dyDescent="0.25">
      <c r="A13" s="118" t="s">
        <v>38</v>
      </c>
      <c r="B13" s="119">
        <v>2298203.281</v>
      </c>
      <c r="C13" s="135">
        <f>B13/B17</f>
        <v>0.22636235951688799</v>
      </c>
      <c r="D13" s="136">
        <v>0.22600000000000001</v>
      </c>
    </row>
    <row r="14" spans="1:11" ht="13" x14ac:dyDescent="0.25">
      <c r="A14" s="118" t="s">
        <v>54</v>
      </c>
      <c r="B14" s="119">
        <v>1104907.389</v>
      </c>
      <c r="C14" s="135">
        <f>B14/B17</f>
        <v>0.10882825104698995</v>
      </c>
      <c r="D14" s="136">
        <v>0.109</v>
      </c>
    </row>
    <row r="15" spans="1:11" ht="13" x14ac:dyDescent="0.25">
      <c r="A15" s="118" t="s">
        <v>40</v>
      </c>
      <c r="B15" s="119">
        <v>827905.59600000002</v>
      </c>
      <c r="C15" s="135">
        <f>B15/B17</f>
        <v>8.1544859724615212E-2</v>
      </c>
      <c r="D15" s="136">
        <v>8.199999999999999E-2</v>
      </c>
    </row>
    <row r="16" spans="1:11" ht="13.5" thickBot="1" x14ac:dyDescent="0.3">
      <c r="A16" s="306" t="s">
        <v>55</v>
      </c>
      <c r="B16" s="302">
        <v>229322.78099999999</v>
      </c>
      <c r="C16" s="303">
        <f>B16/B17</f>
        <v>2.2587229870956994E-2</v>
      </c>
      <c r="D16" s="307">
        <v>2.3E-2</v>
      </c>
    </row>
    <row r="17" spans="1:4" ht="23.25" customHeight="1" thickBot="1" x14ac:dyDescent="0.3">
      <c r="A17" s="112" t="s">
        <v>34</v>
      </c>
      <c r="B17" s="113">
        <v>10152762.526000001</v>
      </c>
      <c r="C17" s="304">
        <f>SUM(C11:C16)</f>
        <v>0.99926642133301868</v>
      </c>
      <c r="D17" s="305">
        <f>SUM(D11:D16)</f>
        <v>1</v>
      </c>
    </row>
    <row r="18" spans="1:4" ht="13" x14ac:dyDescent="0.25">
      <c r="A18" s="108"/>
    </row>
    <row r="19" spans="1:4" ht="13" x14ac:dyDescent="0.25">
      <c r="A19" s="108"/>
      <c r="B19" s="107"/>
    </row>
    <row r="44" spans="8:14" ht="56.9" customHeight="1" x14ac:dyDescent="0.3">
      <c r="H44" s="127"/>
      <c r="I44" s="127"/>
      <c r="J44" s="127"/>
      <c r="K44" s="127"/>
      <c r="L44" s="127"/>
      <c r="M44" s="127"/>
      <c r="N44" s="127"/>
    </row>
    <row r="45" spans="8:14" ht="19.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6717-1FAB-488E-B10F-6D2025FA5362}">
  <dimension ref="A1:Q46"/>
  <sheetViews>
    <sheetView zoomScaleNormal="100" workbookViewId="0">
      <selection activeCell="D30" sqref="D30"/>
    </sheetView>
  </sheetViews>
  <sheetFormatPr defaultColWidth="9.1796875" defaultRowHeight="11.5" customHeight="1" x14ac:dyDescent="0.25"/>
  <cols>
    <col min="1" max="1" width="29.81640625" style="321" customWidth="1"/>
    <col min="2" max="2" width="19.81640625" style="321" customWidth="1"/>
    <col min="3" max="3" width="12.7265625" style="321" customWidth="1"/>
    <col min="4" max="4" width="15.81640625" style="321" customWidth="1"/>
    <col min="5" max="16384" width="9.1796875" style="321"/>
  </cols>
  <sheetData>
    <row r="1" spans="1:17" ht="12.5" x14ac:dyDescent="0.25">
      <c r="A1" s="5" t="s">
        <v>43</v>
      </c>
    </row>
    <row r="2" spans="1:17" ht="13" x14ac:dyDescent="0.25">
      <c r="A2" s="5" t="s">
        <v>44</v>
      </c>
      <c r="B2" s="3" t="s">
        <v>0</v>
      </c>
    </row>
    <row r="3" spans="1:17" ht="12.5" x14ac:dyDescent="0.25">
      <c r="A3" s="5" t="s">
        <v>45</v>
      </c>
      <c r="B3" s="5" t="s">
        <v>6</v>
      </c>
    </row>
    <row r="4" spans="1:17" ht="12.5" x14ac:dyDescent="0.25"/>
    <row r="5" spans="1:17" ht="13" x14ac:dyDescent="0.25">
      <c r="A5" s="3" t="s">
        <v>12</v>
      </c>
      <c r="B5" s="5" t="s">
        <v>17</v>
      </c>
    </row>
    <row r="6" spans="1:17" ht="13" x14ac:dyDescent="0.25">
      <c r="A6" s="3" t="s">
        <v>13</v>
      </c>
      <c r="B6" s="5" t="s">
        <v>18</v>
      </c>
    </row>
    <row r="7" spans="1:17" ht="13" x14ac:dyDescent="0.25">
      <c r="A7" s="3" t="s">
        <v>14</v>
      </c>
      <c r="B7" s="5" t="s">
        <v>19</v>
      </c>
    </row>
    <row r="8" spans="1:17" ht="13" x14ac:dyDescent="0.25">
      <c r="A8" s="3" t="s">
        <v>15</v>
      </c>
      <c r="B8" s="5" t="s">
        <v>20</v>
      </c>
    </row>
    <row r="9" spans="1:17" ht="34.5" customHeight="1" x14ac:dyDescent="0.35">
      <c r="F9" s="328" t="s">
        <v>167</v>
      </c>
      <c r="G9" s="319"/>
      <c r="H9" s="319"/>
      <c r="I9" s="319"/>
      <c r="J9" s="319"/>
      <c r="K9" s="319"/>
      <c r="L9" s="319"/>
      <c r="M9" s="319"/>
      <c r="N9" s="319"/>
      <c r="O9" s="328"/>
      <c r="P9" s="319"/>
      <c r="Q9" s="319"/>
    </row>
    <row r="10" spans="1:17" ht="16.5" customHeight="1" x14ac:dyDescent="0.3">
      <c r="F10" s="318" t="s">
        <v>139</v>
      </c>
    </row>
    <row r="11" spans="1:17" ht="16.5" customHeight="1" thickBot="1" x14ac:dyDescent="0.35">
      <c r="F11" s="236" t="s">
        <v>165</v>
      </c>
    </row>
    <row r="12" spans="1:17" ht="19.5" customHeight="1" thickBot="1" x14ac:dyDescent="0.35">
      <c r="A12" s="13" t="s">
        <v>167</v>
      </c>
      <c r="B12" s="99"/>
      <c r="C12" s="15" t="s">
        <v>53</v>
      </c>
    </row>
    <row r="13" spans="1:17" ht="11.5" customHeight="1" x14ac:dyDescent="0.3">
      <c r="A13" s="42"/>
      <c r="B13" s="101"/>
      <c r="C13" s="43"/>
    </row>
    <row r="14" spans="1:17" ht="11.5" customHeight="1" x14ac:dyDescent="0.3">
      <c r="A14" s="325"/>
      <c r="B14" s="323"/>
      <c r="C14" s="326"/>
    </row>
    <row r="15" spans="1:17" ht="13" customHeight="1" x14ac:dyDescent="0.3">
      <c r="A15" s="24" t="s">
        <v>61</v>
      </c>
      <c r="B15" s="102">
        <v>1411079.97</v>
      </c>
      <c r="C15" s="26">
        <v>0.13910432054756933</v>
      </c>
    </row>
    <row r="16" spans="1:17" ht="13" customHeight="1" x14ac:dyDescent="0.3">
      <c r="A16" s="24" t="s">
        <v>59</v>
      </c>
      <c r="B16" s="102">
        <v>1506390.325</v>
      </c>
      <c r="C16" s="26">
        <v>0.14850001920058234</v>
      </c>
    </row>
    <row r="17" spans="1:4" ht="13" customHeight="1" x14ac:dyDescent="0.3">
      <c r="A17" s="24" t="s">
        <v>57</v>
      </c>
      <c r="B17" s="96">
        <v>6438773.0659999996</v>
      </c>
      <c r="C17" s="26">
        <v>0.6347345094168686</v>
      </c>
    </row>
    <row r="18" spans="1:4" ht="13" customHeight="1" x14ac:dyDescent="0.3">
      <c r="A18" s="24" t="s">
        <v>60</v>
      </c>
      <c r="B18" s="102">
        <v>635371.16</v>
      </c>
      <c r="C18" s="26">
        <v>6.2634914665623778E-2</v>
      </c>
      <c r="D18" s="240"/>
    </row>
    <row r="19" spans="1:4" ht="13" customHeight="1" x14ac:dyDescent="0.3">
      <c r="A19" s="48" t="s">
        <v>62</v>
      </c>
      <c r="B19" s="102">
        <v>87915.4</v>
      </c>
      <c r="C19" s="28">
        <v>8.6667036898467036E-3</v>
      </c>
    </row>
    <row r="20" spans="1:4" ht="13" customHeight="1" x14ac:dyDescent="0.3">
      <c r="A20" s="24" t="s">
        <v>58</v>
      </c>
      <c r="B20" s="96">
        <v>64511.360000000001</v>
      </c>
      <c r="C20" s="26">
        <v>6.3595324795090403E-3</v>
      </c>
    </row>
    <row r="21" spans="1:4" ht="11.5" customHeight="1" x14ac:dyDescent="0.25">
      <c r="A21" s="142"/>
      <c r="B21" s="324"/>
      <c r="C21" s="327"/>
    </row>
    <row r="22" spans="1:4" ht="11.5" customHeight="1" thickBot="1" x14ac:dyDescent="0.35">
      <c r="A22" s="32"/>
      <c r="B22" s="103"/>
      <c r="C22" s="50"/>
    </row>
    <row r="23" spans="1:4" ht="21" customHeight="1" thickBot="1" x14ac:dyDescent="0.35">
      <c r="A23" s="52" t="s">
        <v>63</v>
      </c>
      <c r="B23" s="97">
        <v>10144041.281000001</v>
      </c>
      <c r="C23" s="322">
        <f>SUM(C15:C20)</f>
        <v>0.99999999999999978</v>
      </c>
    </row>
    <row r="33" spans="3:6" ht="11.5" customHeight="1" x14ac:dyDescent="0.3">
      <c r="C33" s="240"/>
    </row>
    <row r="46" spans="3:6" ht="11.5" customHeight="1" x14ac:dyDescent="0.3">
      <c r="F46" s="13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C992-5321-464F-98EA-38BCDC370F07}">
  <dimension ref="A1:I100"/>
  <sheetViews>
    <sheetView zoomScaleNormal="100" workbookViewId="0">
      <pane xSplit="1" ySplit="9" topLeftCell="B22" activePane="bottomRight" state="frozen"/>
      <selection pane="topRight"/>
      <selection pane="bottomLeft"/>
      <selection pane="bottomRight" activeCell="A69" sqref="A69"/>
    </sheetView>
  </sheetViews>
  <sheetFormatPr defaultColWidth="9.1796875" defaultRowHeight="11.5" customHeight="1" x14ac:dyDescent="0.25"/>
  <cols>
    <col min="1" max="1" width="29.81640625" style="321" customWidth="1"/>
    <col min="2" max="2" width="19.81640625" style="321" customWidth="1"/>
    <col min="3" max="3" width="20" style="321" customWidth="1"/>
    <col min="4" max="4" width="15.81640625" style="321" customWidth="1"/>
    <col min="5" max="5" width="20.1796875" style="321" customWidth="1"/>
    <col min="6" max="6" width="14.54296875" style="321" customWidth="1"/>
    <col min="7" max="7" width="21.26953125" style="321" customWidth="1"/>
    <col min="8" max="8" width="19.453125" style="321" customWidth="1"/>
    <col min="9" max="9" width="18.1796875" style="321" customWidth="1"/>
    <col min="10" max="16384" width="9.1796875" style="321"/>
  </cols>
  <sheetData>
    <row r="1" spans="1:6" ht="12.5" x14ac:dyDescent="0.25">
      <c r="A1" s="5" t="s">
        <v>43</v>
      </c>
    </row>
    <row r="2" spans="1:6" ht="13" x14ac:dyDescent="0.25">
      <c r="A2" s="5" t="s">
        <v>44</v>
      </c>
      <c r="B2" s="3" t="s">
        <v>0</v>
      </c>
    </row>
    <row r="3" spans="1:6" ht="12.5" x14ac:dyDescent="0.25">
      <c r="A3" s="5" t="s">
        <v>45</v>
      </c>
      <c r="B3" s="5" t="s">
        <v>6</v>
      </c>
    </row>
    <row r="4" spans="1:6" ht="12.5" x14ac:dyDescent="0.25"/>
    <row r="5" spans="1:6" ht="13" x14ac:dyDescent="0.25">
      <c r="A5" s="3" t="s">
        <v>12</v>
      </c>
      <c r="C5" s="5" t="s">
        <v>17</v>
      </c>
      <c r="F5" s="321" t="s">
        <v>158</v>
      </c>
    </row>
    <row r="6" spans="1:6" ht="13" x14ac:dyDescent="0.25">
      <c r="A6" s="3" t="s">
        <v>13</v>
      </c>
      <c r="C6" s="5" t="s">
        <v>18</v>
      </c>
    </row>
    <row r="7" spans="1:6" ht="13" x14ac:dyDescent="0.25">
      <c r="A7" s="3" t="s">
        <v>14</v>
      </c>
      <c r="C7" s="5" t="s">
        <v>19</v>
      </c>
    </row>
    <row r="8" spans="1:6" ht="13" x14ac:dyDescent="0.25">
      <c r="A8" s="3" t="s">
        <v>15</v>
      </c>
      <c r="C8" s="5" t="s">
        <v>20</v>
      </c>
    </row>
    <row r="9" spans="1:6" ht="12.5" x14ac:dyDescent="0.25"/>
    <row r="11" spans="1:6" ht="11.5" customHeight="1" thickBot="1" x14ac:dyDescent="0.3"/>
    <row r="12" spans="1:6" ht="19.5" customHeight="1" thickBot="1" x14ac:dyDescent="0.35">
      <c r="A12" s="13" t="s">
        <v>71</v>
      </c>
      <c r="B12" s="99"/>
      <c r="C12" s="15" t="s">
        <v>53</v>
      </c>
    </row>
    <row r="13" spans="1:6" ht="11.5" customHeight="1" x14ac:dyDescent="0.3">
      <c r="A13" s="41"/>
      <c r="B13" s="101"/>
      <c r="C13" s="43"/>
    </row>
    <row r="14" spans="1:6" ht="13" customHeight="1" x14ac:dyDescent="0.3">
      <c r="A14" s="23" t="s">
        <v>57</v>
      </c>
      <c r="B14" s="96">
        <v>6438773.0659999996</v>
      </c>
      <c r="C14" s="26">
        <v>0.6347345094168686</v>
      </c>
    </row>
    <row r="15" spans="1:6" ht="13" customHeight="1" x14ac:dyDescent="0.3">
      <c r="A15" s="23" t="s">
        <v>58</v>
      </c>
      <c r="B15" s="96">
        <v>64511.360000000001</v>
      </c>
      <c r="C15" s="26">
        <v>6.3595324795090403E-3</v>
      </c>
    </row>
    <row r="16" spans="1:6" ht="13" customHeight="1" x14ac:dyDescent="0.3">
      <c r="A16" s="23" t="s">
        <v>59</v>
      </c>
      <c r="B16" s="102">
        <v>1506390.325</v>
      </c>
      <c r="C16" s="26">
        <v>0.14850001920058234</v>
      </c>
    </row>
    <row r="17" spans="1:5" ht="13" customHeight="1" x14ac:dyDescent="0.3">
      <c r="A17" s="23" t="s">
        <v>60</v>
      </c>
      <c r="B17" s="102">
        <v>635371.16</v>
      </c>
      <c r="C17" s="26">
        <v>6.2634914665623778E-2</v>
      </c>
    </row>
    <row r="18" spans="1:5" ht="13" customHeight="1" x14ac:dyDescent="0.3">
      <c r="A18" s="23" t="s">
        <v>61</v>
      </c>
      <c r="B18" s="102">
        <v>1411079.97</v>
      </c>
      <c r="C18" s="26">
        <v>0.13910432054756933</v>
      </c>
    </row>
    <row r="19" spans="1:5" ht="13" customHeight="1" x14ac:dyDescent="0.3">
      <c r="A19" s="47" t="s">
        <v>62</v>
      </c>
      <c r="B19" s="102">
        <v>87915.4</v>
      </c>
      <c r="C19" s="28">
        <v>8.6667036898467036E-3</v>
      </c>
    </row>
    <row r="20" spans="1:5" ht="11.5" customHeight="1" thickBot="1" x14ac:dyDescent="0.35">
      <c r="A20" s="49"/>
      <c r="B20" s="103"/>
      <c r="C20" s="50"/>
    </row>
    <row r="21" spans="1:5" ht="21" customHeight="1" thickBot="1" x14ac:dyDescent="0.3">
      <c r="A21" s="52" t="s">
        <v>63</v>
      </c>
      <c r="B21" s="97">
        <v>10144041.281000001</v>
      </c>
      <c r="C21" s="53"/>
    </row>
    <row r="22" spans="1:5" ht="21" customHeight="1" x14ac:dyDescent="0.25">
      <c r="A22" s="237"/>
      <c r="B22" s="238"/>
      <c r="C22" s="239"/>
    </row>
    <row r="23" spans="1:5" ht="21" customHeight="1" x14ac:dyDescent="0.25">
      <c r="A23" s="237"/>
      <c r="B23" s="238"/>
      <c r="C23" s="239"/>
    </row>
    <row r="24" spans="1:5" ht="21" customHeight="1" x14ac:dyDescent="0.3">
      <c r="A24" s="237"/>
      <c r="B24" s="240" t="s">
        <v>166</v>
      </c>
      <c r="C24" s="239"/>
    </row>
    <row r="25" spans="1:5" ht="21" customHeight="1" x14ac:dyDescent="0.3">
      <c r="A25" s="237"/>
      <c r="B25" s="5" t="s">
        <v>168</v>
      </c>
      <c r="C25" s="239"/>
      <c r="E25" s="240"/>
    </row>
    <row r="26" spans="1:5" ht="16" customHeight="1" x14ac:dyDescent="0.3">
      <c r="A26" s="237"/>
      <c r="B26" s="236" t="s">
        <v>165</v>
      </c>
      <c r="C26" s="239"/>
    </row>
    <row r="27" spans="1:5" ht="21" customHeight="1" x14ac:dyDescent="0.25"/>
    <row r="28" spans="1:5" ht="21" customHeight="1" x14ac:dyDescent="0.25"/>
    <row r="31" spans="1:5" ht="15" customHeight="1" x14ac:dyDescent="0.25"/>
    <row r="32" spans="1:5" ht="15" customHeight="1" x14ac:dyDescent="0.25"/>
    <row r="33" s="321" customFormat="1" ht="15" customHeight="1" x14ac:dyDescent="0.25"/>
    <row r="34" s="321" customFormat="1" ht="15" customHeight="1" x14ac:dyDescent="0.25"/>
    <row r="35" s="321" customFormat="1" ht="15" customHeight="1" x14ac:dyDescent="0.25"/>
    <row r="36" s="321" customFormat="1" ht="15" customHeight="1" x14ac:dyDescent="0.25"/>
    <row r="37" s="321" customFormat="1" ht="15" customHeight="1" x14ac:dyDescent="0.25"/>
    <row r="38" s="321" customFormat="1" ht="15" customHeight="1" x14ac:dyDescent="0.25"/>
    <row r="79" spans="1:9" ht="11.5" customHeight="1" thickBot="1" x14ac:dyDescent="0.3"/>
    <row r="80" spans="1:9" ht="11.5" customHeight="1" x14ac:dyDescent="0.25">
      <c r="A80" s="138"/>
      <c r="B80" s="139" t="s">
        <v>64</v>
      </c>
      <c r="C80" s="140" t="s">
        <v>57</v>
      </c>
      <c r="D80" s="140" t="s">
        <v>58</v>
      </c>
      <c r="E80" s="140" t="s">
        <v>59</v>
      </c>
      <c r="F80" s="140" t="s">
        <v>60</v>
      </c>
      <c r="G80" s="140" t="s">
        <v>61</v>
      </c>
      <c r="H80" s="140" t="s">
        <v>62</v>
      </c>
      <c r="I80" s="141" t="s">
        <v>66</v>
      </c>
    </row>
    <row r="81" spans="1:9" ht="11.5" customHeight="1" x14ac:dyDescent="0.25">
      <c r="A81" s="142" t="s">
        <v>36</v>
      </c>
      <c r="B81" s="143" t="s">
        <v>65</v>
      </c>
      <c r="C81" s="308">
        <v>2338493.9879999999</v>
      </c>
      <c r="D81" s="308">
        <v>0</v>
      </c>
      <c r="E81" s="308">
        <v>587727.96400000004</v>
      </c>
      <c r="F81" s="308">
        <v>208565.451</v>
      </c>
      <c r="G81" s="308" t="s">
        <v>50</v>
      </c>
      <c r="H81" s="308">
        <v>0</v>
      </c>
      <c r="I81" s="309">
        <v>3134787.4029999999</v>
      </c>
    </row>
    <row r="82" spans="1:9" ht="11.5" customHeight="1" x14ac:dyDescent="0.25">
      <c r="A82" s="142" t="s">
        <v>39</v>
      </c>
      <c r="B82" s="143" t="s">
        <v>65</v>
      </c>
      <c r="C82" s="308">
        <v>393497.73200000002</v>
      </c>
      <c r="D82" s="308">
        <v>64511.360000000001</v>
      </c>
      <c r="E82" s="308">
        <v>292123.30499999999</v>
      </c>
      <c r="F82" s="308">
        <v>322269.92499999999</v>
      </c>
      <c r="G82" s="308">
        <v>1411079.97</v>
      </c>
      <c r="H82" s="308">
        <v>65140.108999999997</v>
      </c>
      <c r="I82" s="309">
        <v>2548622.4010000001</v>
      </c>
    </row>
    <row r="83" spans="1:9" ht="11.5" customHeight="1" x14ac:dyDescent="0.25">
      <c r="A83" s="142" t="s">
        <v>38</v>
      </c>
      <c r="B83" s="143" t="s">
        <v>65</v>
      </c>
      <c r="C83" s="308">
        <v>2020306.801</v>
      </c>
      <c r="D83" s="308">
        <v>0</v>
      </c>
      <c r="E83" s="308">
        <v>235205.51500000001</v>
      </c>
      <c r="F83" s="308">
        <v>24343.697</v>
      </c>
      <c r="G83" s="308" t="s">
        <v>50</v>
      </c>
      <c r="H83" s="308">
        <v>9626.8510000000006</v>
      </c>
      <c r="I83" s="309">
        <v>2289482.8640000001</v>
      </c>
    </row>
    <row r="84" spans="1:9" ht="11.5" customHeight="1" x14ac:dyDescent="0.25">
      <c r="A84" s="142" t="s">
        <v>54</v>
      </c>
      <c r="B84" s="143" t="s">
        <v>65</v>
      </c>
      <c r="C84" s="308">
        <v>846428.98199999996</v>
      </c>
      <c r="D84" s="308">
        <v>0</v>
      </c>
      <c r="E84" s="308">
        <v>166918.674</v>
      </c>
      <c r="F84" s="308">
        <v>78016.395000000004</v>
      </c>
      <c r="G84" s="308" t="s">
        <v>50</v>
      </c>
      <c r="H84" s="308">
        <v>13148.44</v>
      </c>
      <c r="I84" s="309">
        <v>1104512.4909999999</v>
      </c>
    </row>
    <row r="85" spans="1:9" ht="11.5" customHeight="1" x14ac:dyDescent="0.25">
      <c r="A85" s="142" t="s">
        <v>40</v>
      </c>
      <c r="B85" s="143" t="s">
        <v>65</v>
      </c>
      <c r="C85" s="308">
        <v>622197.701</v>
      </c>
      <c r="D85" s="308">
        <v>0</v>
      </c>
      <c r="E85" s="308">
        <v>205693.264</v>
      </c>
      <c r="F85" s="308">
        <v>0</v>
      </c>
      <c r="G85" s="308" t="s">
        <v>50</v>
      </c>
      <c r="H85" s="308">
        <v>0</v>
      </c>
      <c r="I85" s="309">
        <v>827890.96499999997</v>
      </c>
    </row>
    <row r="86" spans="1:9" ht="11.5" customHeight="1" x14ac:dyDescent="0.25">
      <c r="A86" s="142" t="s">
        <v>55</v>
      </c>
      <c r="B86" s="143" t="s">
        <v>65</v>
      </c>
      <c r="C86" s="308">
        <v>217847.86199999999</v>
      </c>
      <c r="D86" s="308">
        <v>0</v>
      </c>
      <c r="E86" s="308">
        <v>18721.602999999999</v>
      </c>
      <c r="F86" s="308">
        <v>2175.692</v>
      </c>
      <c r="G86" s="308" t="s">
        <v>50</v>
      </c>
      <c r="H86" s="308">
        <v>0</v>
      </c>
      <c r="I86" s="309">
        <v>238745.15700000001</v>
      </c>
    </row>
    <row r="87" spans="1:9" ht="11.5" customHeight="1" thickBot="1" x14ac:dyDescent="0.3">
      <c r="A87" s="144" t="s">
        <v>66</v>
      </c>
      <c r="B87" s="145"/>
      <c r="C87" s="310">
        <v>6438773.0659999996</v>
      </c>
      <c r="D87" s="310">
        <v>64511.360000000001</v>
      </c>
      <c r="E87" s="310">
        <v>1506390.325</v>
      </c>
      <c r="F87" s="310">
        <v>635371.16</v>
      </c>
      <c r="G87" s="310">
        <v>1411079.97</v>
      </c>
      <c r="H87" s="310">
        <v>87915.4</v>
      </c>
      <c r="I87" s="311">
        <v>10144041.280999999</v>
      </c>
    </row>
    <row r="89" spans="1:9" ht="11.5" customHeight="1" thickBot="1" x14ac:dyDescent="0.3"/>
    <row r="90" spans="1:9" ht="11.5" customHeight="1" x14ac:dyDescent="0.25">
      <c r="A90" s="138"/>
      <c r="B90" s="139" t="s">
        <v>64</v>
      </c>
      <c r="C90" s="140" t="s">
        <v>57</v>
      </c>
      <c r="D90" s="140" t="s">
        <v>58</v>
      </c>
      <c r="E90" s="140" t="s">
        <v>59</v>
      </c>
      <c r="F90" s="140" t="s">
        <v>60</v>
      </c>
      <c r="G90" s="140" t="s">
        <v>61</v>
      </c>
      <c r="H90" s="140" t="s">
        <v>62</v>
      </c>
      <c r="I90" s="141" t="s">
        <v>66</v>
      </c>
    </row>
    <row r="91" spans="1:9" ht="11.5" customHeight="1" x14ac:dyDescent="0.25">
      <c r="A91" s="142" t="s">
        <v>36</v>
      </c>
      <c r="B91" s="143" t="s">
        <v>65</v>
      </c>
      <c r="C91" s="146">
        <v>0.36318937847777844</v>
      </c>
      <c r="D91" s="146">
        <v>0</v>
      </c>
      <c r="E91" s="146">
        <v>0.3901564914790594</v>
      </c>
      <c r="F91" s="146">
        <v>0.32825766123851136</v>
      </c>
      <c r="G91" s="146"/>
      <c r="H91" s="146">
        <v>0</v>
      </c>
      <c r="I91" s="147">
        <v>0.30902746904939377</v>
      </c>
    </row>
    <row r="92" spans="1:9" ht="11.5" customHeight="1" x14ac:dyDescent="0.25">
      <c r="A92" s="142" t="s">
        <v>39</v>
      </c>
      <c r="B92" s="143" t="s">
        <v>65</v>
      </c>
      <c r="C92" s="146">
        <v>6.1113775554207432E-2</v>
      </c>
      <c r="D92" s="146">
        <v>1</v>
      </c>
      <c r="E92" s="146">
        <v>0.19392271720810475</v>
      </c>
      <c r="F92" s="146">
        <v>0.50721522361827054</v>
      </c>
      <c r="G92" s="146">
        <v>1</v>
      </c>
      <c r="H92" s="146">
        <v>0.74094082492942082</v>
      </c>
      <c r="I92" s="147">
        <v>0.25124329943073309</v>
      </c>
    </row>
    <row r="93" spans="1:9" ht="11.5" customHeight="1" x14ac:dyDescent="0.25">
      <c r="A93" s="142" t="s">
        <v>38</v>
      </c>
      <c r="B93" s="143" t="s">
        <v>65</v>
      </c>
      <c r="C93" s="146">
        <v>0.31377201530338888</v>
      </c>
      <c r="D93" s="146">
        <v>0</v>
      </c>
      <c r="E93" s="146">
        <v>0.1561384928570887</v>
      </c>
      <c r="F93" s="146">
        <v>3.8314135945358298E-2</v>
      </c>
      <c r="G93" s="146"/>
      <c r="H93" s="146">
        <v>0.10950130466334682</v>
      </c>
      <c r="I93" s="147">
        <v>0.22569731338615992</v>
      </c>
    </row>
    <row r="94" spans="1:9" ht="11.5" customHeight="1" x14ac:dyDescent="0.25">
      <c r="A94" s="142" t="s">
        <v>37</v>
      </c>
      <c r="B94" s="143" t="s">
        <v>65</v>
      </c>
      <c r="C94" s="146">
        <v>0.1314581168374416</v>
      </c>
      <c r="D94" s="146">
        <v>0</v>
      </c>
      <c r="E94" s="146">
        <v>0.11080705394201201</v>
      </c>
      <c r="F94" s="146">
        <v>0.12278869409181241</v>
      </c>
      <c r="G94" s="146"/>
      <c r="H94" s="146">
        <v>0.14955787040723242</v>
      </c>
      <c r="I94" s="147">
        <v>0.10888288606127568</v>
      </c>
    </row>
    <row r="95" spans="1:9" ht="11.5" customHeight="1" x14ac:dyDescent="0.25">
      <c r="A95" s="142" t="s">
        <v>40</v>
      </c>
      <c r="B95" s="143" t="s">
        <v>65</v>
      </c>
      <c r="C95" s="146">
        <v>9.6632960134209522E-2</v>
      </c>
      <c r="D95" s="146">
        <v>0</v>
      </c>
      <c r="E95" s="146">
        <v>0.13654712234028721</v>
      </c>
      <c r="F95" s="146">
        <v>0</v>
      </c>
      <c r="G95" s="146"/>
      <c r="H95" s="146">
        <v>0</v>
      </c>
      <c r="I95" s="147">
        <v>8.1613524833604234E-2</v>
      </c>
    </row>
    <row r="96" spans="1:9" ht="11.5" customHeight="1" x14ac:dyDescent="0.25">
      <c r="A96" s="142" t="s">
        <v>35</v>
      </c>
      <c r="B96" s="143" t="s">
        <v>65</v>
      </c>
      <c r="C96" s="146">
        <v>3.3833753692974151E-2</v>
      </c>
      <c r="D96" s="146">
        <v>0</v>
      </c>
      <c r="E96" s="146">
        <v>1.2428122173447975E-2</v>
      </c>
      <c r="F96" s="146">
        <v>3.4242851060473059E-3</v>
      </c>
      <c r="G96" s="146"/>
      <c r="H96" s="146">
        <v>0</v>
      </c>
      <c r="I96" s="147">
        <v>2.353550723883337E-2</v>
      </c>
    </row>
    <row r="97" spans="1:9" ht="11.5" customHeight="1" thickBot="1" x14ac:dyDescent="0.3">
      <c r="A97" s="144" t="s">
        <v>66</v>
      </c>
      <c r="B97" s="145"/>
      <c r="C97" s="148">
        <v>1</v>
      </c>
      <c r="D97" s="148">
        <v>1</v>
      </c>
      <c r="E97" s="148">
        <v>1</v>
      </c>
      <c r="F97" s="148">
        <v>0.99999999999999978</v>
      </c>
      <c r="G97" s="148">
        <v>1</v>
      </c>
      <c r="H97" s="148">
        <v>1</v>
      </c>
      <c r="I97" s="149">
        <v>1.0000000000000002</v>
      </c>
    </row>
    <row r="100" spans="1:9" ht="11.5" customHeight="1" x14ac:dyDescent="0.3">
      <c r="F100" s="137" t="s">
        <v>164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40BF-C08C-4238-A65B-F42858423848}">
  <dimension ref="A1:P56"/>
  <sheetViews>
    <sheetView tabSelected="1" zoomScaleNormal="100" workbookViewId="0">
      <pane xSplit="2" ySplit="9" topLeftCell="C10" activePane="bottomRight" state="frozen"/>
      <selection pane="topRight"/>
      <selection pane="bottomLeft"/>
      <selection pane="bottomRight" activeCell="K17" sqref="K17"/>
    </sheetView>
  </sheetViews>
  <sheetFormatPr defaultColWidth="9.1796875" defaultRowHeight="11.5" customHeight="1" x14ac:dyDescent="0.25"/>
  <cols>
    <col min="1" max="1" width="41.453125" style="124" customWidth="1"/>
    <col min="2" max="2" width="6.81640625" style="124" hidden="1" customWidth="1"/>
    <col min="3" max="3" width="10" style="124" hidden="1" customWidth="1"/>
    <col min="4" max="4" width="18" style="124" hidden="1" customWidth="1"/>
    <col min="5" max="5" width="13.7265625" style="151" customWidth="1"/>
    <col min="6" max="6" width="11" style="124" hidden="1" customWidth="1"/>
    <col min="7" max="7" width="16.81640625" style="124" customWidth="1"/>
    <col min="8" max="8" width="19.81640625" style="124" hidden="1" customWidth="1"/>
    <col min="9" max="9" width="16.26953125" style="124" customWidth="1"/>
    <col min="10" max="10" width="19.81640625" style="124" hidden="1" customWidth="1"/>
    <col min="11" max="11" width="19.81640625" style="124" customWidth="1"/>
    <col min="12" max="12" width="17.54296875" style="124" hidden="1" customWidth="1"/>
    <col min="13" max="13" width="14.1796875" style="124" customWidth="1"/>
    <col min="14" max="14" width="14.7265625" style="124" hidden="1" customWidth="1"/>
    <col min="15" max="15" width="14.1796875" style="124" customWidth="1"/>
    <col min="16" max="16" width="0" style="124" hidden="1" customWidth="1"/>
    <col min="17" max="16384" width="9.1796875" style="124"/>
  </cols>
  <sheetData>
    <row r="1" spans="1:16" ht="12.5" x14ac:dyDescent="0.25">
      <c r="A1" s="107" t="s">
        <v>124</v>
      </c>
    </row>
    <row r="2" spans="1:16" ht="13" x14ac:dyDescent="0.3">
      <c r="A2" s="107" t="s">
        <v>44</v>
      </c>
      <c r="B2" s="108" t="s">
        <v>125</v>
      </c>
      <c r="E2" s="150" t="s">
        <v>140</v>
      </c>
    </row>
    <row r="3" spans="1:16" ht="12.5" x14ac:dyDescent="0.25">
      <c r="A3" s="107" t="s">
        <v>45</v>
      </c>
      <c r="B3" s="107" t="s">
        <v>84</v>
      </c>
      <c r="E3" s="1"/>
    </row>
    <row r="4" spans="1:16" ht="12.5" x14ac:dyDescent="0.25"/>
    <row r="5" spans="1:16" ht="13" x14ac:dyDescent="0.25">
      <c r="A5" s="108"/>
      <c r="C5" s="107" t="s">
        <v>17</v>
      </c>
    </row>
    <row r="6" spans="1:16" ht="15.5" x14ac:dyDescent="0.35">
      <c r="A6" s="317" t="s">
        <v>140</v>
      </c>
      <c r="C6" s="107" t="s">
        <v>18</v>
      </c>
    </row>
    <row r="7" spans="1:16" ht="14" x14ac:dyDescent="0.3">
      <c r="A7" s="318" t="s">
        <v>139</v>
      </c>
      <c r="C7" s="107" t="s">
        <v>19</v>
      </c>
    </row>
    <row r="8" spans="1:16" ht="12.5" x14ac:dyDescent="0.25"/>
    <row r="9" spans="1:16" ht="60.75" customHeight="1" x14ac:dyDescent="0.25">
      <c r="A9" s="204"/>
      <c r="B9" s="205" t="s">
        <v>47</v>
      </c>
      <c r="C9" s="205" t="s">
        <v>34</v>
      </c>
      <c r="D9" s="205" t="s">
        <v>55</v>
      </c>
      <c r="E9" s="205" t="s">
        <v>55</v>
      </c>
      <c r="F9" s="220" t="s">
        <v>36</v>
      </c>
      <c r="G9" s="221" t="s">
        <v>36</v>
      </c>
      <c r="H9" s="220" t="s">
        <v>54</v>
      </c>
      <c r="I9" s="221" t="s">
        <v>54</v>
      </c>
      <c r="J9" s="220" t="s">
        <v>38</v>
      </c>
      <c r="K9" s="221" t="s">
        <v>38</v>
      </c>
      <c r="L9" s="220" t="s">
        <v>39</v>
      </c>
      <c r="M9" s="221" t="s">
        <v>39</v>
      </c>
      <c r="N9" s="220" t="s">
        <v>40</v>
      </c>
      <c r="O9" s="225" t="s">
        <v>40</v>
      </c>
    </row>
    <row r="10" spans="1:16" ht="13" x14ac:dyDescent="0.25">
      <c r="A10" s="210" t="s">
        <v>42</v>
      </c>
      <c r="B10" s="210" t="s">
        <v>20</v>
      </c>
      <c r="C10" s="211">
        <v>10152762.526000001</v>
      </c>
      <c r="D10" s="212">
        <v>229322.78099999999</v>
      </c>
      <c r="E10" s="213">
        <f>D10/C10</f>
        <v>2.2587229870956994E-2</v>
      </c>
      <c r="F10" s="214">
        <v>3136351.534</v>
      </c>
      <c r="G10" s="222">
        <f>F10/C10</f>
        <v>0.30891607343008193</v>
      </c>
      <c r="H10" s="214">
        <v>1104907.389</v>
      </c>
      <c r="I10" s="222">
        <f>H10/C10</f>
        <v>0.10882825104698995</v>
      </c>
      <c r="J10" s="214">
        <v>2298203.281</v>
      </c>
      <c r="K10" s="222">
        <f>J10/C10</f>
        <v>0.22636235951688799</v>
      </c>
      <c r="L10" s="214">
        <v>2548624.0950000002</v>
      </c>
      <c r="M10" s="222">
        <f>L10/C10</f>
        <v>0.25102764774348668</v>
      </c>
      <c r="N10" s="214">
        <v>827905.59600000002</v>
      </c>
      <c r="O10" s="222">
        <f>N10/C10</f>
        <v>8.1544859724615212E-2</v>
      </c>
      <c r="P10" s="152">
        <f>E10+G10+I10+K10+M10+O10</f>
        <v>0.9992664213330188</v>
      </c>
    </row>
    <row r="11" spans="1:16" ht="13" x14ac:dyDescent="0.25">
      <c r="A11" s="206" t="s">
        <v>86</v>
      </c>
      <c r="B11" s="207" t="s">
        <v>20</v>
      </c>
      <c r="C11" s="208">
        <v>305611.82400000002</v>
      </c>
      <c r="D11" s="208">
        <v>1175.682</v>
      </c>
      <c r="E11" s="202">
        <f t="shared" ref="E11:E50" si="0">D11/C11</f>
        <v>3.8469781195376784E-3</v>
      </c>
      <c r="F11" s="203">
        <v>119760.049</v>
      </c>
      <c r="G11" s="223">
        <f t="shared" ref="G11:G50" si="1">F11/C11</f>
        <v>0.39186981522023828</v>
      </c>
      <c r="H11" s="203">
        <v>91046.41</v>
      </c>
      <c r="I11" s="223">
        <f t="shared" ref="I11:I50" si="2">H11/C11</f>
        <v>0.29791520762625989</v>
      </c>
      <c r="J11" s="203">
        <v>34753.103000000003</v>
      </c>
      <c r="K11" s="223">
        <f t="shared" ref="K11:K50" si="3">J11/C11</f>
        <v>0.11371648696419547</v>
      </c>
      <c r="L11" s="203">
        <v>58414.68</v>
      </c>
      <c r="M11" s="223">
        <f t="shared" ref="M11:M50" si="4">L11/C11</f>
        <v>0.19114011766769862</v>
      </c>
      <c r="N11" s="203">
        <v>461.9</v>
      </c>
      <c r="O11" s="223">
        <f>N11/C11</f>
        <v>1.5113944020699931E-3</v>
      </c>
      <c r="P11" s="152">
        <f t="shared" ref="P11:P50" si="5">E11+G11+I11+K11+M11+O11</f>
        <v>0.99999999999999989</v>
      </c>
    </row>
    <row r="12" spans="1:16" ht="13" x14ac:dyDescent="0.25">
      <c r="A12" s="206" t="s">
        <v>87</v>
      </c>
      <c r="B12" s="207" t="s">
        <v>20</v>
      </c>
      <c r="C12" s="209">
        <v>89488.532000000007</v>
      </c>
      <c r="D12" s="209">
        <v>1758.9359999999999</v>
      </c>
      <c r="E12" s="202">
        <f t="shared" si="0"/>
        <v>1.9655434732128579E-2</v>
      </c>
      <c r="F12" s="203">
        <v>3642.0549999999998</v>
      </c>
      <c r="G12" s="223">
        <f t="shared" si="1"/>
        <v>4.0698566828652409E-2</v>
      </c>
      <c r="H12" s="203">
        <v>758.95500000000004</v>
      </c>
      <c r="I12" s="223">
        <f t="shared" si="2"/>
        <v>8.4810308431475887E-3</v>
      </c>
      <c r="J12" s="203">
        <v>27367.594000000001</v>
      </c>
      <c r="K12" s="223">
        <f t="shared" si="3"/>
        <v>0.30582235945048242</v>
      </c>
      <c r="L12" s="203">
        <v>43090.866000000002</v>
      </c>
      <c r="M12" s="223">
        <f t="shared" si="4"/>
        <v>0.48152388956386055</v>
      </c>
      <c r="N12" s="203">
        <v>12870.126</v>
      </c>
      <c r="O12" s="223">
        <f t="shared" ref="O12:O50" si="6">N12/C12</f>
        <v>0.14381871858172843</v>
      </c>
      <c r="P12" s="152">
        <f t="shared" si="5"/>
        <v>1</v>
      </c>
    </row>
    <row r="13" spans="1:16" ht="13" x14ac:dyDescent="0.25">
      <c r="A13" s="206" t="s">
        <v>88</v>
      </c>
      <c r="B13" s="207" t="s">
        <v>20</v>
      </c>
      <c r="C13" s="208">
        <v>299637.30800000002</v>
      </c>
      <c r="D13" s="208">
        <v>27928.417000000001</v>
      </c>
      <c r="E13" s="202">
        <f t="shared" si="0"/>
        <v>9.3207408604805642E-2</v>
      </c>
      <c r="F13" s="203">
        <v>69585.998999999996</v>
      </c>
      <c r="G13" s="223">
        <f t="shared" si="1"/>
        <v>0.23223409482773752</v>
      </c>
      <c r="H13" s="203">
        <v>1883.4</v>
      </c>
      <c r="I13" s="223">
        <f t="shared" si="2"/>
        <v>6.2855991217221855E-3</v>
      </c>
      <c r="J13" s="203">
        <v>103608.164</v>
      </c>
      <c r="K13" s="223">
        <f t="shared" si="3"/>
        <v>0.34577858375366261</v>
      </c>
      <c r="L13" s="203">
        <v>56527.913</v>
      </c>
      <c r="M13" s="223">
        <f t="shared" si="4"/>
        <v>0.18865445487182123</v>
      </c>
      <c r="N13" s="203">
        <v>40103.415000000001</v>
      </c>
      <c r="O13" s="223">
        <f t="shared" si="6"/>
        <v>0.13383985882025076</v>
      </c>
      <c r="P13" s="152">
        <f t="shared" si="5"/>
        <v>0.99999999999999989</v>
      </c>
    </row>
    <row r="14" spans="1:16" ht="13" x14ac:dyDescent="0.25">
      <c r="A14" s="206" t="s">
        <v>89</v>
      </c>
      <c r="B14" s="207" t="s">
        <v>20</v>
      </c>
      <c r="C14" s="209">
        <v>168636.076</v>
      </c>
      <c r="D14" s="209"/>
      <c r="E14" s="202"/>
      <c r="F14" s="203">
        <v>19713.077000000001</v>
      </c>
      <c r="G14" s="223">
        <f t="shared" si="1"/>
        <v>0.1168971519474872</v>
      </c>
      <c r="H14" s="203">
        <v>6806.3040000000001</v>
      </c>
      <c r="I14" s="223">
        <f t="shared" si="2"/>
        <v>4.0360901187003424E-2</v>
      </c>
      <c r="J14" s="203">
        <v>40963.463000000003</v>
      </c>
      <c r="K14" s="223">
        <f t="shared" si="3"/>
        <v>0.24291043750330152</v>
      </c>
      <c r="L14" s="203">
        <v>34274.620999999999</v>
      </c>
      <c r="M14" s="223">
        <f t="shared" si="4"/>
        <v>0.2032460776660861</v>
      </c>
      <c r="N14" s="203">
        <v>66878.611000000004</v>
      </c>
      <c r="O14" s="223">
        <f t="shared" si="6"/>
        <v>0.39658543169612182</v>
      </c>
      <c r="P14" s="152">
        <f t="shared" si="5"/>
        <v>1</v>
      </c>
    </row>
    <row r="15" spans="1:16" ht="13" x14ac:dyDescent="0.25">
      <c r="A15" s="206" t="s">
        <v>126</v>
      </c>
      <c r="B15" s="207" t="s">
        <v>20</v>
      </c>
      <c r="C15" s="209">
        <v>2399669.5669999998</v>
      </c>
      <c r="D15" s="209">
        <v>11842.412</v>
      </c>
      <c r="E15" s="202">
        <f t="shared" si="0"/>
        <v>4.9350177886387315E-3</v>
      </c>
      <c r="F15" s="203">
        <v>911182.58299999998</v>
      </c>
      <c r="G15" s="223">
        <f t="shared" si="1"/>
        <v>0.37971168844681191</v>
      </c>
      <c r="H15" s="203">
        <v>451680.10200000001</v>
      </c>
      <c r="I15" s="223">
        <f t="shared" si="2"/>
        <v>0.18822595752825999</v>
      </c>
      <c r="J15" s="203">
        <v>399175.27</v>
      </c>
      <c r="K15" s="223">
        <f t="shared" si="3"/>
        <v>0.16634593174385998</v>
      </c>
      <c r="L15" s="203">
        <v>483361.2</v>
      </c>
      <c r="M15" s="223">
        <f t="shared" si="4"/>
        <v>0.20142823272300975</v>
      </c>
      <c r="N15" s="203">
        <v>142428</v>
      </c>
      <c r="O15" s="223">
        <f t="shared" si="6"/>
        <v>5.9353171769419705E-2</v>
      </c>
      <c r="P15" s="152">
        <f t="shared" si="5"/>
        <v>1.0000000000000002</v>
      </c>
    </row>
    <row r="16" spans="1:16" ht="13" x14ac:dyDescent="0.25">
      <c r="A16" s="206" t="s">
        <v>90</v>
      </c>
      <c r="B16" s="207" t="s">
        <v>20</v>
      </c>
      <c r="C16" s="209">
        <v>40355.743000000002</v>
      </c>
      <c r="D16" s="209"/>
      <c r="E16" s="202"/>
      <c r="F16" s="203">
        <v>2039.212</v>
      </c>
      <c r="G16" s="223">
        <f t="shared" si="1"/>
        <v>5.0530899654108709E-2</v>
      </c>
      <c r="H16" s="203">
        <v>133.30000000000001</v>
      </c>
      <c r="I16" s="223">
        <f t="shared" si="2"/>
        <v>3.3031234240935669E-3</v>
      </c>
      <c r="J16" s="203">
        <v>17102.47</v>
      </c>
      <c r="K16" s="223">
        <f t="shared" si="3"/>
        <v>0.42379271768085153</v>
      </c>
      <c r="L16" s="203">
        <v>7080.7610000000004</v>
      </c>
      <c r="M16" s="223">
        <f t="shared" si="4"/>
        <v>0.1754585710390712</v>
      </c>
      <c r="N16" s="203">
        <v>14000</v>
      </c>
      <c r="O16" s="223">
        <f t="shared" si="6"/>
        <v>0.34691468820187499</v>
      </c>
      <c r="P16" s="152">
        <f t="shared" si="5"/>
        <v>1</v>
      </c>
    </row>
    <row r="17" spans="1:16" ht="13" x14ac:dyDescent="0.25">
      <c r="A17" s="206" t="s">
        <v>91</v>
      </c>
      <c r="B17" s="207" t="s">
        <v>20</v>
      </c>
      <c r="C17" s="209">
        <v>114602.69</v>
      </c>
      <c r="D17" s="209">
        <v>4171.7960000000003</v>
      </c>
      <c r="E17" s="202">
        <f t="shared" si="0"/>
        <v>3.6402251989023991E-2</v>
      </c>
      <c r="F17" s="203">
        <v>22554.251</v>
      </c>
      <c r="G17" s="223">
        <f t="shared" si="1"/>
        <v>0.19680385338249914</v>
      </c>
      <c r="H17" s="203">
        <v>46459.194000000003</v>
      </c>
      <c r="I17" s="223">
        <f t="shared" si="2"/>
        <v>0.40539357322240865</v>
      </c>
      <c r="J17" s="203">
        <v>4786.2920000000004</v>
      </c>
      <c r="K17" s="223">
        <f t="shared" si="3"/>
        <v>4.1764220368649289E-2</v>
      </c>
      <c r="L17" s="203">
        <v>29908.498</v>
      </c>
      <c r="M17" s="223">
        <f t="shared" si="4"/>
        <v>0.26097553207520696</v>
      </c>
      <c r="N17" s="203"/>
      <c r="O17" s="223">
        <f t="shared" si="6"/>
        <v>0</v>
      </c>
      <c r="P17" s="152">
        <f t="shared" si="5"/>
        <v>0.94133943103778805</v>
      </c>
    </row>
    <row r="18" spans="1:16" ht="13" x14ac:dyDescent="0.25">
      <c r="A18" s="206" t="s">
        <v>92</v>
      </c>
      <c r="B18" s="207" t="s">
        <v>20</v>
      </c>
      <c r="C18" s="209">
        <v>180728.85500000001</v>
      </c>
      <c r="D18" s="209">
        <v>69.537999999999997</v>
      </c>
      <c r="E18" s="202">
        <f t="shared" si="0"/>
        <v>3.8476423701129514E-4</v>
      </c>
      <c r="F18" s="203">
        <v>19496.221000000001</v>
      </c>
      <c r="G18" s="223">
        <f t="shared" si="1"/>
        <v>0.10787552989255644</v>
      </c>
      <c r="H18" s="203">
        <v>53781.201999999997</v>
      </c>
      <c r="I18" s="223">
        <f t="shared" si="2"/>
        <v>0.29757949830424141</v>
      </c>
      <c r="J18" s="203">
        <v>46541.921999999999</v>
      </c>
      <c r="K18" s="223">
        <f t="shared" si="3"/>
        <v>0.25752347072635412</v>
      </c>
      <c r="L18" s="203">
        <v>59693.508000000002</v>
      </c>
      <c r="M18" s="223">
        <f t="shared" si="4"/>
        <v>0.33029317869578712</v>
      </c>
      <c r="N18" s="203">
        <v>1146.4639999999999</v>
      </c>
      <c r="O18" s="223">
        <f t="shared" si="6"/>
        <v>6.3435581440495483E-3</v>
      </c>
      <c r="P18" s="152">
        <f t="shared" si="5"/>
        <v>0.99999999999999989</v>
      </c>
    </row>
    <row r="19" spans="1:16" ht="13" x14ac:dyDescent="0.25">
      <c r="A19" s="206" t="s">
        <v>93</v>
      </c>
      <c r="B19" s="207" t="s">
        <v>20</v>
      </c>
      <c r="C19" s="209">
        <v>597851.31499999994</v>
      </c>
      <c r="D19" s="209">
        <v>1216.6500000000001</v>
      </c>
      <c r="E19" s="202">
        <f t="shared" si="0"/>
        <v>2.0350377585102411E-3</v>
      </c>
      <c r="F19" s="203">
        <v>130567.5</v>
      </c>
      <c r="G19" s="223">
        <f t="shared" si="1"/>
        <v>0.21839460200902963</v>
      </c>
      <c r="H19" s="203">
        <v>103492.374</v>
      </c>
      <c r="I19" s="223">
        <f t="shared" si="2"/>
        <v>0.1731072114477159</v>
      </c>
      <c r="J19" s="203">
        <v>98104.391000000003</v>
      </c>
      <c r="K19" s="223">
        <f t="shared" si="3"/>
        <v>0.16409496565212039</v>
      </c>
      <c r="L19" s="203">
        <v>264470.40000000002</v>
      </c>
      <c r="M19" s="223">
        <f t="shared" si="4"/>
        <v>0.44236818313262394</v>
      </c>
      <c r="N19" s="203"/>
      <c r="O19" s="223">
        <f t="shared" si="6"/>
        <v>0</v>
      </c>
      <c r="P19" s="152">
        <f t="shared" si="5"/>
        <v>1</v>
      </c>
    </row>
    <row r="20" spans="1:16" ht="13" x14ac:dyDescent="0.25">
      <c r="A20" s="206" t="s">
        <v>94</v>
      </c>
      <c r="B20" s="207" t="s">
        <v>20</v>
      </c>
      <c r="C20" s="209">
        <v>1558643.997</v>
      </c>
      <c r="D20" s="209">
        <v>1111.509</v>
      </c>
      <c r="E20" s="202">
        <f t="shared" si="0"/>
        <v>7.1312564135195527E-4</v>
      </c>
      <c r="F20" s="203">
        <v>398014.364</v>
      </c>
      <c r="G20" s="223">
        <f t="shared" si="1"/>
        <v>0.25535937954149768</v>
      </c>
      <c r="H20" s="203">
        <v>146563.81099999999</v>
      </c>
      <c r="I20" s="223">
        <f t="shared" si="2"/>
        <v>9.4032897365978807E-2</v>
      </c>
      <c r="J20" s="203">
        <v>401313.47700000001</v>
      </c>
      <c r="K20" s="223">
        <f t="shared" si="3"/>
        <v>0.25747603543363856</v>
      </c>
      <c r="L20" s="203">
        <v>559331.66200000001</v>
      </c>
      <c r="M20" s="223">
        <f t="shared" si="4"/>
        <v>0.35885786817039272</v>
      </c>
      <c r="N20" s="203">
        <v>52309.175000000003</v>
      </c>
      <c r="O20" s="223">
        <f t="shared" si="6"/>
        <v>3.3560694488723584E-2</v>
      </c>
      <c r="P20" s="152">
        <f t="shared" si="5"/>
        <v>1.0000000006415835</v>
      </c>
    </row>
    <row r="21" spans="1:16" ht="13" x14ac:dyDescent="0.25">
      <c r="A21" s="206" t="s">
        <v>95</v>
      </c>
      <c r="B21" s="207" t="s">
        <v>20</v>
      </c>
      <c r="C21" s="209">
        <v>95725.285000000003</v>
      </c>
      <c r="D21" s="209">
        <v>63.93</v>
      </c>
      <c r="E21" s="202">
        <f t="shared" si="0"/>
        <v>6.6784862536580587E-4</v>
      </c>
      <c r="F21" s="203">
        <v>20481.060000000001</v>
      </c>
      <c r="G21" s="223">
        <f t="shared" si="1"/>
        <v>0.21395663643101193</v>
      </c>
      <c r="H21" s="203">
        <v>4154.4059999999999</v>
      </c>
      <c r="I21" s="223">
        <f t="shared" si="2"/>
        <v>4.3399254439409604E-2</v>
      </c>
      <c r="J21" s="203">
        <v>43133.508999999998</v>
      </c>
      <c r="K21" s="223">
        <f t="shared" si="3"/>
        <v>0.45059681984754602</v>
      </c>
      <c r="L21" s="203">
        <v>23271.48</v>
      </c>
      <c r="M21" s="223">
        <f t="shared" si="4"/>
        <v>0.24310692833142256</v>
      </c>
      <c r="N21" s="203">
        <v>4620.8999999999996</v>
      </c>
      <c r="O21" s="223">
        <f t="shared" si="6"/>
        <v>4.8272512325244051E-2</v>
      </c>
      <c r="P21" s="152">
        <f t="shared" si="5"/>
        <v>1</v>
      </c>
    </row>
    <row r="22" spans="1:16" ht="13" x14ac:dyDescent="0.25">
      <c r="A22" s="206" t="s">
        <v>96</v>
      </c>
      <c r="B22" s="207" t="s">
        <v>20</v>
      </c>
      <c r="C22" s="209">
        <v>1257849.5249999999</v>
      </c>
      <c r="D22" s="209"/>
      <c r="E22" s="202"/>
      <c r="F22" s="203">
        <v>626934.75699999998</v>
      </c>
      <c r="G22" s="223">
        <f t="shared" si="1"/>
        <v>0.49841793039592713</v>
      </c>
      <c r="H22" s="203">
        <v>70196.350000000006</v>
      </c>
      <c r="I22" s="223">
        <f t="shared" si="2"/>
        <v>5.5806635535359451E-2</v>
      </c>
      <c r="J22" s="203">
        <v>299273.74800000002</v>
      </c>
      <c r="K22" s="223">
        <f t="shared" si="3"/>
        <v>0.23792492031191095</v>
      </c>
      <c r="L22" s="203">
        <v>232704.11199999999</v>
      </c>
      <c r="M22" s="223">
        <f t="shared" si="4"/>
        <v>0.18500155016554942</v>
      </c>
      <c r="N22" s="203">
        <v>28740.559000000001</v>
      </c>
      <c r="O22" s="223">
        <f t="shared" si="6"/>
        <v>2.2848964386260752E-2</v>
      </c>
      <c r="P22" s="152">
        <f t="shared" si="5"/>
        <v>1.0000000007950076</v>
      </c>
    </row>
    <row r="23" spans="1:16" ht="13" x14ac:dyDescent="0.25">
      <c r="A23" s="206" t="s">
        <v>97</v>
      </c>
      <c r="B23" s="207" t="s">
        <v>20</v>
      </c>
      <c r="C23" s="209">
        <v>15095.23</v>
      </c>
      <c r="D23" s="209"/>
      <c r="E23" s="202"/>
      <c r="F23" s="203">
        <v>0</v>
      </c>
      <c r="G23" s="223">
        <f t="shared" si="1"/>
        <v>0</v>
      </c>
      <c r="H23" s="203">
        <v>4516.473</v>
      </c>
      <c r="I23" s="223">
        <f t="shared" si="2"/>
        <v>0.29919868726743482</v>
      </c>
      <c r="J23" s="203">
        <v>4176.9319999999998</v>
      </c>
      <c r="K23" s="223">
        <f t="shared" si="3"/>
        <v>0.27670542283887029</v>
      </c>
      <c r="L23" s="203">
        <v>6401.826</v>
      </c>
      <c r="M23" s="223">
        <f t="shared" si="4"/>
        <v>0.42409595613978723</v>
      </c>
      <c r="N23" s="203"/>
      <c r="O23" s="223">
        <f t="shared" si="6"/>
        <v>0</v>
      </c>
      <c r="P23" s="152">
        <f t="shared" si="5"/>
        <v>1.0000000662460924</v>
      </c>
    </row>
    <row r="24" spans="1:16" ht="13" x14ac:dyDescent="0.25">
      <c r="A24" s="206" t="s">
        <v>98</v>
      </c>
      <c r="B24" s="207" t="s">
        <v>20</v>
      </c>
      <c r="C24" s="209">
        <v>46566.110999999997</v>
      </c>
      <c r="D24" s="209">
        <v>52.033000000000001</v>
      </c>
      <c r="E24" s="202">
        <f t="shared" si="0"/>
        <v>1.1174005920314026E-3</v>
      </c>
      <c r="F24" s="203">
        <v>4380.6760000000004</v>
      </c>
      <c r="G24" s="223">
        <f t="shared" si="1"/>
        <v>9.4074336592119542E-2</v>
      </c>
      <c r="H24" s="203">
        <v>2265.509</v>
      </c>
      <c r="I24" s="223">
        <f t="shared" si="2"/>
        <v>4.8651453843762051E-2</v>
      </c>
      <c r="J24" s="203">
        <v>18584.454000000002</v>
      </c>
      <c r="K24" s="223">
        <f t="shared" si="3"/>
        <v>0.39909826268291981</v>
      </c>
      <c r="L24" s="203">
        <v>5972.8639999999996</v>
      </c>
      <c r="M24" s="223">
        <f t="shared" si="4"/>
        <v>0.12826632655666692</v>
      </c>
      <c r="N24" s="203">
        <v>15310.575000000001</v>
      </c>
      <c r="O24" s="223">
        <f t="shared" si="6"/>
        <v>0.32879221973250033</v>
      </c>
      <c r="P24" s="152">
        <f t="shared" si="5"/>
        <v>1</v>
      </c>
    </row>
    <row r="25" spans="1:16" ht="13" x14ac:dyDescent="0.25">
      <c r="A25" s="206" t="s">
        <v>99</v>
      </c>
      <c r="B25" s="207" t="s">
        <v>20</v>
      </c>
      <c r="C25" s="209">
        <v>65235.131999999998</v>
      </c>
      <c r="D25" s="209">
        <v>1102.768</v>
      </c>
      <c r="E25" s="202">
        <f t="shared" si="0"/>
        <v>1.6904510900660093E-2</v>
      </c>
      <c r="F25" s="203">
        <v>8270.1710000000003</v>
      </c>
      <c r="G25" s="223">
        <f t="shared" si="1"/>
        <v>0.12677480287768866</v>
      </c>
      <c r="H25" s="203">
        <v>2563.1170000000002</v>
      </c>
      <c r="I25" s="223">
        <f t="shared" si="2"/>
        <v>3.9290439390848482E-2</v>
      </c>
      <c r="J25" s="203">
        <v>21733</v>
      </c>
      <c r="K25" s="223">
        <f t="shared" si="3"/>
        <v>0.33314870888894654</v>
      </c>
      <c r="L25" s="203">
        <v>11840.76</v>
      </c>
      <c r="M25" s="223">
        <f t="shared" si="4"/>
        <v>0.18150894521068803</v>
      </c>
      <c r="N25" s="203">
        <v>19160</v>
      </c>
      <c r="O25" s="223">
        <f t="shared" si="6"/>
        <v>0.29370677137588991</v>
      </c>
      <c r="P25" s="152">
        <f t="shared" si="5"/>
        <v>0.99133417864472184</v>
      </c>
    </row>
    <row r="26" spans="1:16" ht="13" x14ac:dyDescent="0.25">
      <c r="A26" s="206" t="s">
        <v>100</v>
      </c>
      <c r="B26" s="207" t="s">
        <v>20</v>
      </c>
      <c r="C26" s="209">
        <v>19155.842000000001</v>
      </c>
      <c r="D26" s="209">
        <v>20.989000000000001</v>
      </c>
      <c r="E26" s="202">
        <f t="shared" si="0"/>
        <v>1.0956970724648909E-3</v>
      </c>
      <c r="F26" s="203">
        <v>8968.5419999999995</v>
      </c>
      <c r="G26" s="223">
        <f t="shared" si="1"/>
        <v>0.46818834692831562</v>
      </c>
      <c r="H26" s="203">
        <v>5415.902</v>
      </c>
      <c r="I26" s="223">
        <f t="shared" si="2"/>
        <v>0.28272847520876399</v>
      </c>
      <c r="J26" s="203">
        <v>1298.203</v>
      </c>
      <c r="K26" s="223">
        <f t="shared" si="3"/>
        <v>6.7770604915200275E-2</v>
      </c>
      <c r="L26" s="203">
        <v>3452.2060000000001</v>
      </c>
      <c r="M26" s="223">
        <f t="shared" si="4"/>
        <v>0.18021687587525517</v>
      </c>
      <c r="N26" s="203"/>
      <c r="O26" s="223">
        <f t="shared" si="6"/>
        <v>0</v>
      </c>
      <c r="P26" s="152">
        <f t="shared" si="5"/>
        <v>0.99999999999999989</v>
      </c>
    </row>
    <row r="27" spans="1:16" ht="13" x14ac:dyDescent="0.25">
      <c r="A27" s="206" t="s">
        <v>101</v>
      </c>
      <c r="B27" s="207" t="s">
        <v>20</v>
      </c>
      <c r="C27" s="209">
        <v>243613.391</v>
      </c>
      <c r="D27" s="209">
        <v>1965.49</v>
      </c>
      <c r="E27" s="202">
        <f t="shared" si="0"/>
        <v>8.0680704452736757E-3</v>
      </c>
      <c r="F27" s="203">
        <v>119814.30100000001</v>
      </c>
      <c r="G27" s="223">
        <f t="shared" si="1"/>
        <v>0.49182149022341715</v>
      </c>
      <c r="H27" s="203">
        <v>2768.4</v>
      </c>
      <c r="I27" s="223">
        <f t="shared" si="2"/>
        <v>1.1363907331350271E-2</v>
      </c>
      <c r="J27" s="203">
        <v>55416</v>
      </c>
      <c r="K27" s="223">
        <f t="shared" si="3"/>
        <v>0.22747518013079995</v>
      </c>
      <c r="L27" s="203">
        <v>44452.800000000003</v>
      </c>
      <c r="M27" s="223">
        <f t="shared" si="4"/>
        <v>0.18247272786412633</v>
      </c>
      <c r="N27" s="203">
        <v>19181</v>
      </c>
      <c r="O27" s="223">
        <f t="shared" si="6"/>
        <v>7.8735409089231878E-2</v>
      </c>
      <c r="P27" s="152">
        <f t="shared" si="5"/>
        <v>0.99993678508419914</v>
      </c>
    </row>
    <row r="28" spans="1:16" ht="13" x14ac:dyDescent="0.25">
      <c r="A28" s="206" t="s">
        <v>102</v>
      </c>
      <c r="B28" s="207" t="s">
        <v>20</v>
      </c>
      <c r="C28" s="209">
        <v>4790.0280000000002</v>
      </c>
      <c r="D28" s="209"/>
      <c r="E28" s="202"/>
      <c r="F28" s="203">
        <v>0</v>
      </c>
      <c r="G28" s="223">
        <f t="shared" si="1"/>
        <v>0</v>
      </c>
      <c r="H28" s="203">
        <v>510.142</v>
      </c>
      <c r="I28" s="223">
        <f t="shared" si="2"/>
        <v>0.10650083882599433</v>
      </c>
      <c r="J28" s="203">
        <v>656.56899999999996</v>
      </c>
      <c r="K28" s="223">
        <f t="shared" si="3"/>
        <v>0.1370699711984982</v>
      </c>
      <c r="L28" s="203">
        <v>3623.317</v>
      </c>
      <c r="M28" s="223">
        <f t="shared" si="4"/>
        <v>0.75642918997550745</v>
      </c>
      <c r="N28" s="203"/>
      <c r="O28" s="223">
        <f t="shared" si="6"/>
        <v>0</v>
      </c>
      <c r="P28" s="152">
        <f t="shared" si="5"/>
        <v>1</v>
      </c>
    </row>
    <row r="29" spans="1:16" ht="13" x14ac:dyDescent="0.25">
      <c r="A29" s="206" t="s">
        <v>103</v>
      </c>
      <c r="B29" s="207" t="s">
        <v>20</v>
      </c>
      <c r="C29" s="209">
        <v>358660.43400000001</v>
      </c>
      <c r="D29" s="209">
        <v>3.0539999999999998</v>
      </c>
      <c r="E29" s="202">
        <f t="shared" si="0"/>
        <v>8.5150178566950593E-6</v>
      </c>
      <c r="F29" s="203">
        <v>237450.61300000001</v>
      </c>
      <c r="G29" s="223">
        <f t="shared" si="1"/>
        <v>0.66204852972435768</v>
      </c>
      <c r="H29" s="203">
        <v>1496.6279999999999</v>
      </c>
      <c r="I29" s="223">
        <f t="shared" si="2"/>
        <v>4.1728271594072735E-3</v>
      </c>
      <c r="J29" s="203">
        <v>28494.703000000001</v>
      </c>
      <c r="K29" s="223">
        <f t="shared" si="3"/>
        <v>7.9447578541657599E-2</v>
      </c>
      <c r="L29" s="203">
        <v>80528.936000000002</v>
      </c>
      <c r="M29" s="223">
        <f t="shared" si="4"/>
        <v>0.22452695743963774</v>
      </c>
      <c r="N29" s="203">
        <v>10686.5</v>
      </c>
      <c r="O29" s="223">
        <f t="shared" si="6"/>
        <v>2.9795592117083089E-2</v>
      </c>
      <c r="P29" s="152">
        <f t="shared" si="5"/>
        <v>1.0000000000000002</v>
      </c>
    </row>
    <row r="30" spans="1:16" ht="13" x14ac:dyDescent="0.25">
      <c r="A30" s="206" t="s">
        <v>104</v>
      </c>
      <c r="B30" s="207" t="s">
        <v>20</v>
      </c>
      <c r="C30" s="209">
        <v>278107.46399999998</v>
      </c>
      <c r="D30" s="209">
        <v>355.18</v>
      </c>
      <c r="E30" s="202">
        <f t="shared" si="0"/>
        <v>1.2771322095835589E-3</v>
      </c>
      <c r="F30" s="203">
        <v>54757.120999999999</v>
      </c>
      <c r="G30" s="223">
        <f t="shared" si="1"/>
        <v>0.19689195037210508</v>
      </c>
      <c r="H30" s="203">
        <v>35320.506000000001</v>
      </c>
      <c r="I30" s="223">
        <f t="shared" si="2"/>
        <v>0.12700308539723337</v>
      </c>
      <c r="J30" s="203">
        <v>84718.271999999997</v>
      </c>
      <c r="K30" s="223">
        <f t="shared" si="3"/>
        <v>0.30462422971862418</v>
      </c>
      <c r="L30" s="203">
        <v>70783.819000000003</v>
      </c>
      <c r="M30" s="223">
        <f t="shared" si="4"/>
        <v>0.25451966654156399</v>
      </c>
      <c r="N30" s="203">
        <v>32172.565999999999</v>
      </c>
      <c r="O30" s="223">
        <f t="shared" si="6"/>
        <v>0.11568393576088991</v>
      </c>
      <c r="P30" s="152">
        <f t="shared" si="5"/>
        <v>1.0000000000000002</v>
      </c>
    </row>
    <row r="31" spans="1:16" ht="13" x14ac:dyDescent="0.25">
      <c r="A31" s="206" t="s">
        <v>105</v>
      </c>
      <c r="B31" s="207" t="s">
        <v>20</v>
      </c>
      <c r="C31" s="209">
        <v>869809.70400000003</v>
      </c>
      <c r="D31" s="209">
        <v>172463.85699999999</v>
      </c>
      <c r="E31" s="202">
        <f t="shared" si="0"/>
        <v>0.19827768787458824</v>
      </c>
      <c r="F31" s="203">
        <v>181655.27600000001</v>
      </c>
      <c r="G31" s="223">
        <f t="shared" si="1"/>
        <v>0.20884484866588704</v>
      </c>
      <c r="H31" s="203">
        <v>24953</v>
      </c>
      <c r="I31" s="223">
        <f t="shared" si="2"/>
        <v>2.8687884125974294E-2</v>
      </c>
      <c r="J31" s="203">
        <v>230370.37100000001</v>
      </c>
      <c r="K31" s="223">
        <f t="shared" si="3"/>
        <v>0.26485146111913233</v>
      </c>
      <c r="L31" s="203">
        <v>108097.2</v>
      </c>
      <c r="M31" s="223">
        <f t="shared" si="4"/>
        <v>0.12427683837383355</v>
      </c>
      <c r="N31" s="203">
        <v>152270</v>
      </c>
      <c r="O31" s="223">
        <f t="shared" si="6"/>
        <v>0.17506127984058453</v>
      </c>
      <c r="P31" s="152">
        <f t="shared" si="5"/>
        <v>0.99999999999999989</v>
      </c>
    </row>
    <row r="32" spans="1:16" ht="13" x14ac:dyDescent="0.25">
      <c r="A32" s="206" t="s">
        <v>106</v>
      </c>
      <c r="B32" s="207" t="s">
        <v>20</v>
      </c>
      <c r="C32" s="209">
        <v>124177.719</v>
      </c>
      <c r="D32" s="209"/>
      <c r="E32" s="202"/>
      <c r="F32" s="203">
        <v>11217.221</v>
      </c>
      <c r="G32" s="223">
        <f t="shared" si="1"/>
        <v>9.0331994260580681E-2</v>
      </c>
      <c r="H32" s="203">
        <v>14833.737999999999</v>
      </c>
      <c r="I32" s="223">
        <f t="shared" si="2"/>
        <v>0.11945571330715134</v>
      </c>
      <c r="J32" s="203">
        <v>48047.235000000001</v>
      </c>
      <c r="K32" s="223">
        <f t="shared" si="3"/>
        <v>0.38692315648027004</v>
      </c>
      <c r="L32" s="203">
        <v>50054.548000000003</v>
      </c>
      <c r="M32" s="223">
        <f t="shared" si="4"/>
        <v>0.40308799680883173</v>
      </c>
      <c r="N32" s="203">
        <v>24.978000000000002</v>
      </c>
      <c r="O32" s="223">
        <f t="shared" si="6"/>
        <v>2.0114719614071829E-4</v>
      </c>
      <c r="P32" s="152">
        <f t="shared" si="5"/>
        <v>1.0000000080529745</v>
      </c>
    </row>
    <row r="33" spans="1:16" ht="13" x14ac:dyDescent="0.25">
      <c r="A33" s="206" t="s">
        <v>107</v>
      </c>
      <c r="B33" s="207" t="s">
        <v>20</v>
      </c>
      <c r="C33" s="209">
        <v>330535.26899999997</v>
      </c>
      <c r="D33" s="209">
        <v>1903.826</v>
      </c>
      <c r="E33" s="202">
        <f t="shared" si="0"/>
        <v>5.7598271003267741E-3</v>
      </c>
      <c r="F33" s="203">
        <v>113431.37699999999</v>
      </c>
      <c r="G33" s="223">
        <f t="shared" si="1"/>
        <v>0.34317480655899385</v>
      </c>
      <c r="H33" s="203">
        <v>12392.273999999999</v>
      </c>
      <c r="I33" s="223">
        <f t="shared" si="2"/>
        <v>3.7491533165255053E-2</v>
      </c>
      <c r="J33" s="203">
        <v>128655.685</v>
      </c>
      <c r="K33" s="223">
        <f t="shared" si="3"/>
        <v>0.38923436336834605</v>
      </c>
      <c r="L33" s="203">
        <v>48590.406000000003</v>
      </c>
      <c r="M33" s="223">
        <f t="shared" si="4"/>
        <v>0.14700520808870174</v>
      </c>
      <c r="N33" s="203">
        <v>25561.701000000001</v>
      </c>
      <c r="O33" s="223">
        <f t="shared" si="6"/>
        <v>7.7334261718376568E-2</v>
      </c>
      <c r="P33" s="152">
        <f t="shared" si="5"/>
        <v>1.0000000000000002</v>
      </c>
    </row>
    <row r="34" spans="1:16" ht="13" x14ac:dyDescent="0.25">
      <c r="A34" s="206" t="s">
        <v>108</v>
      </c>
      <c r="B34" s="207" t="s">
        <v>20</v>
      </c>
      <c r="C34" s="209">
        <v>43811.364000000001</v>
      </c>
      <c r="D34" s="209">
        <v>0.36099999999999999</v>
      </c>
      <c r="E34" s="202">
        <f t="shared" si="0"/>
        <v>8.239871280885022E-6</v>
      </c>
      <c r="F34" s="203">
        <v>4197.4530000000004</v>
      </c>
      <c r="G34" s="223">
        <f t="shared" si="1"/>
        <v>9.5807402846439571E-2</v>
      </c>
      <c r="H34" s="203">
        <v>5224.9679999999998</v>
      </c>
      <c r="I34" s="223">
        <f t="shared" si="2"/>
        <v>0.11926056445081235</v>
      </c>
      <c r="J34" s="203">
        <v>18014.744999999999</v>
      </c>
      <c r="K34" s="223">
        <f t="shared" si="3"/>
        <v>0.41118886414949324</v>
      </c>
      <c r="L34" s="203">
        <v>13431.712</v>
      </c>
      <c r="M34" s="223">
        <f t="shared" si="4"/>
        <v>0.30658054837096599</v>
      </c>
      <c r="N34" s="203">
        <v>2942.1260000000002</v>
      </c>
      <c r="O34" s="223">
        <f t="shared" si="6"/>
        <v>6.7154403136136104E-2</v>
      </c>
      <c r="P34" s="152">
        <f t="shared" si="5"/>
        <v>1.0000000228251282</v>
      </c>
    </row>
    <row r="35" spans="1:16" ht="13" x14ac:dyDescent="0.25">
      <c r="A35" s="206" t="s">
        <v>109</v>
      </c>
      <c r="B35" s="207" t="s">
        <v>20</v>
      </c>
      <c r="C35" s="209">
        <v>112478.91099999999</v>
      </c>
      <c r="D35" s="209">
        <v>2116.3530000000001</v>
      </c>
      <c r="E35" s="202">
        <f t="shared" si="0"/>
        <v>1.8815553788567533E-2</v>
      </c>
      <c r="F35" s="203">
        <v>46376.868000000002</v>
      </c>
      <c r="G35" s="223">
        <f t="shared" si="1"/>
        <v>0.41231611852998828</v>
      </c>
      <c r="H35" s="203">
        <v>322</v>
      </c>
      <c r="I35" s="223">
        <f t="shared" si="2"/>
        <v>2.8627588686380508E-3</v>
      </c>
      <c r="J35" s="203">
        <v>28266.09</v>
      </c>
      <c r="K35" s="223">
        <f t="shared" si="3"/>
        <v>0.25130124170565626</v>
      </c>
      <c r="L35" s="203">
        <v>21207.599999999999</v>
      </c>
      <c r="M35" s="223">
        <f t="shared" si="4"/>
        <v>0.18854734466623704</v>
      </c>
      <c r="N35" s="203">
        <v>14190</v>
      </c>
      <c r="O35" s="223">
        <f t="shared" si="6"/>
        <v>0.12615698244091286</v>
      </c>
      <c r="P35" s="152">
        <f t="shared" si="5"/>
        <v>1</v>
      </c>
    </row>
    <row r="36" spans="1:16" ht="13" x14ac:dyDescent="0.25">
      <c r="A36" s="206" t="s">
        <v>110</v>
      </c>
      <c r="B36" s="207" t="s">
        <v>20</v>
      </c>
      <c r="C36" s="209">
        <v>236256.07699999999</v>
      </c>
      <c r="D36" s="209"/>
      <c r="E36" s="202"/>
      <c r="F36" s="203">
        <v>799.06799999999998</v>
      </c>
      <c r="G36" s="223">
        <f t="shared" si="1"/>
        <v>3.3822114129153174E-3</v>
      </c>
      <c r="H36" s="203">
        <v>9145.857</v>
      </c>
      <c r="I36" s="223">
        <f t="shared" si="2"/>
        <v>3.8711626452681683E-2</v>
      </c>
      <c r="J36" s="203">
        <v>78209.872000000003</v>
      </c>
      <c r="K36" s="223">
        <f t="shared" si="3"/>
        <v>0.33103856202606802</v>
      </c>
      <c r="L36" s="203">
        <v>81766.8</v>
      </c>
      <c r="M36" s="223">
        <f t="shared" si="4"/>
        <v>0.34609395465412729</v>
      </c>
      <c r="N36" s="203">
        <v>66190</v>
      </c>
      <c r="O36" s="223">
        <f t="shared" si="6"/>
        <v>0.28016210562913901</v>
      </c>
      <c r="P36" s="152">
        <f t="shared" si="5"/>
        <v>0.99938846017493133</v>
      </c>
    </row>
    <row r="37" spans="1:16" ht="13" x14ac:dyDescent="0.25">
      <c r="A37" s="215" t="s">
        <v>111</v>
      </c>
      <c r="B37" s="216" t="s">
        <v>20</v>
      </c>
      <c r="C37" s="217">
        <v>295669.13299999997</v>
      </c>
      <c r="D37" s="217"/>
      <c r="E37" s="218"/>
      <c r="F37" s="219">
        <v>1061.7190000000001</v>
      </c>
      <c r="G37" s="224">
        <f t="shared" si="1"/>
        <v>3.5909024023823284E-3</v>
      </c>
      <c r="H37" s="219">
        <v>6223.067</v>
      </c>
      <c r="I37" s="224">
        <f t="shared" si="2"/>
        <v>2.1047401657581892E-2</v>
      </c>
      <c r="J37" s="219">
        <v>35437.747000000003</v>
      </c>
      <c r="K37" s="224">
        <f t="shared" si="3"/>
        <v>0.11985609265475813</v>
      </c>
      <c r="L37" s="219">
        <v>146289.60000000001</v>
      </c>
      <c r="M37" s="224">
        <f t="shared" si="4"/>
        <v>0.49477467774764305</v>
      </c>
      <c r="N37" s="219">
        <v>106657</v>
      </c>
      <c r="O37" s="224">
        <f t="shared" si="6"/>
        <v>0.36073092553763469</v>
      </c>
      <c r="P37" s="152">
        <f t="shared" si="5"/>
        <v>1.0000000000000002</v>
      </c>
    </row>
    <row r="38" spans="1:16" ht="13" hidden="1" x14ac:dyDescent="0.25">
      <c r="A38" s="206" t="s">
        <v>112</v>
      </c>
      <c r="B38" s="207" t="s">
        <v>20</v>
      </c>
      <c r="C38" s="209"/>
      <c r="D38" s="209"/>
      <c r="E38" s="202"/>
      <c r="F38" s="203" t="s">
        <v>50</v>
      </c>
      <c r="G38" s="223"/>
      <c r="H38" s="203" t="s">
        <v>50</v>
      </c>
      <c r="I38" s="223"/>
      <c r="J38" s="203" t="s">
        <v>50</v>
      </c>
      <c r="K38" s="223"/>
      <c r="L38" s="203" t="s">
        <v>50</v>
      </c>
      <c r="M38" s="223"/>
      <c r="N38" s="203" t="s">
        <v>50</v>
      </c>
      <c r="O38" s="223"/>
      <c r="P38" s="152"/>
    </row>
    <row r="39" spans="1:16" ht="13" x14ac:dyDescent="0.25">
      <c r="A39" s="215" t="s">
        <v>113</v>
      </c>
      <c r="B39" s="216" t="s">
        <v>20</v>
      </c>
      <c r="C39" s="217">
        <v>185682.13200000001</v>
      </c>
      <c r="D39" s="217"/>
      <c r="E39" s="218"/>
      <c r="F39" s="219">
        <v>52.631</v>
      </c>
      <c r="G39" s="224">
        <f t="shared" si="1"/>
        <v>2.8344676697271008E-4</v>
      </c>
      <c r="H39" s="219">
        <v>168.286</v>
      </c>
      <c r="I39" s="224">
        <f t="shared" si="2"/>
        <v>9.0631229934391309E-4</v>
      </c>
      <c r="J39" s="219">
        <v>48661.071000000004</v>
      </c>
      <c r="K39" s="224">
        <f t="shared" si="3"/>
        <v>0.26206652452698032</v>
      </c>
      <c r="L39" s="219">
        <v>130851.55100000001</v>
      </c>
      <c r="M39" s="224">
        <f t="shared" si="4"/>
        <v>0.70470728438210739</v>
      </c>
      <c r="N39" s="219">
        <v>5948.5929999999998</v>
      </c>
      <c r="O39" s="224">
        <f t="shared" si="6"/>
        <v>3.2036432024595662E-2</v>
      </c>
      <c r="P39" s="152">
        <f t="shared" si="5"/>
        <v>1</v>
      </c>
    </row>
    <row r="40" spans="1:16" ht="13" hidden="1" x14ac:dyDescent="0.25">
      <c r="A40" s="206" t="s">
        <v>114</v>
      </c>
      <c r="B40" s="207" t="s">
        <v>20</v>
      </c>
      <c r="C40" s="209"/>
      <c r="D40" s="209"/>
      <c r="E40" s="202"/>
      <c r="F40" s="203" t="s">
        <v>50</v>
      </c>
      <c r="G40" s="223"/>
      <c r="H40" s="203" t="s">
        <v>50</v>
      </c>
      <c r="I40" s="223"/>
      <c r="J40" s="203" t="s">
        <v>50</v>
      </c>
      <c r="K40" s="223"/>
      <c r="L40" s="203" t="s">
        <v>50</v>
      </c>
      <c r="M40" s="223"/>
      <c r="N40" s="203" t="s">
        <v>50</v>
      </c>
      <c r="O40" s="223"/>
      <c r="P40" s="152"/>
    </row>
    <row r="41" spans="1:16" ht="13" x14ac:dyDescent="0.25">
      <c r="A41" s="206" t="s">
        <v>115</v>
      </c>
      <c r="B41" s="207" t="s">
        <v>20</v>
      </c>
      <c r="C41" s="209">
        <v>77077.054000000004</v>
      </c>
      <c r="D41" s="209">
        <v>2258.6579999999999</v>
      </c>
      <c r="E41" s="202">
        <f t="shared" si="0"/>
        <v>2.9303896332104232E-2</v>
      </c>
      <c r="F41" s="203">
        <v>1731.605</v>
      </c>
      <c r="G41" s="223">
        <f t="shared" si="1"/>
        <v>2.2465894973100555E-2</v>
      </c>
      <c r="H41" s="203">
        <v>1161.183</v>
      </c>
      <c r="I41" s="223">
        <f t="shared" si="2"/>
        <v>1.5065222913164273E-2</v>
      </c>
      <c r="J41" s="203">
        <v>50273.207999999999</v>
      </c>
      <c r="K41" s="223">
        <f t="shared" si="3"/>
        <v>0.65224610167378738</v>
      </c>
      <c r="L41" s="203">
        <v>17744.400000000001</v>
      </c>
      <c r="M41" s="223">
        <f t="shared" si="4"/>
        <v>0.23021637542088727</v>
      </c>
      <c r="N41" s="203">
        <v>3908</v>
      </c>
      <c r="O41" s="223">
        <f t="shared" si="6"/>
        <v>5.0702508686956298E-2</v>
      </c>
      <c r="P41" s="152">
        <f t="shared" si="5"/>
        <v>0.99999999999999989</v>
      </c>
    </row>
    <row r="42" spans="1:16" ht="13" x14ac:dyDescent="0.25">
      <c r="A42" s="206" t="s">
        <v>116</v>
      </c>
      <c r="B42" s="207" t="s">
        <v>20</v>
      </c>
      <c r="C42" s="209">
        <v>10419.762000000001</v>
      </c>
      <c r="D42" s="209">
        <v>75.757999999999996</v>
      </c>
      <c r="E42" s="202">
        <f t="shared" si="0"/>
        <v>7.2706075244328991E-3</v>
      </c>
      <c r="F42" s="203">
        <v>0</v>
      </c>
      <c r="G42" s="223">
        <f t="shared" si="1"/>
        <v>0</v>
      </c>
      <c r="H42" s="203">
        <v>79.712999999999994</v>
      </c>
      <c r="I42" s="223">
        <f t="shared" si="2"/>
        <v>7.6501747352770615E-3</v>
      </c>
      <c r="J42" s="203">
        <v>5320.4120000000003</v>
      </c>
      <c r="K42" s="223">
        <f t="shared" si="3"/>
        <v>0.51060782386392323</v>
      </c>
      <c r="L42" s="203">
        <v>4943.88</v>
      </c>
      <c r="M42" s="223">
        <f t="shared" si="4"/>
        <v>0.4744714898478487</v>
      </c>
      <c r="N42" s="203">
        <v>0</v>
      </c>
      <c r="O42" s="223">
        <f t="shared" si="6"/>
        <v>0</v>
      </c>
      <c r="P42" s="152">
        <f t="shared" si="5"/>
        <v>1.0000000959714819</v>
      </c>
    </row>
    <row r="43" spans="1:16" ht="13" x14ac:dyDescent="0.25">
      <c r="A43" s="206" t="s">
        <v>117</v>
      </c>
      <c r="B43" s="207" t="s">
        <v>20</v>
      </c>
      <c r="C43" s="209">
        <v>44892.133000000002</v>
      </c>
      <c r="D43" s="209">
        <v>1493.127</v>
      </c>
      <c r="E43" s="202">
        <f t="shared" si="0"/>
        <v>3.3260326480811238E-2</v>
      </c>
      <c r="F43" s="203">
        <v>10340.829</v>
      </c>
      <c r="G43" s="223">
        <f t="shared" si="1"/>
        <v>0.23034835524522748</v>
      </c>
      <c r="H43" s="203">
        <v>2151.1889999999999</v>
      </c>
      <c r="I43" s="223">
        <f t="shared" si="2"/>
        <v>4.7919064126447274E-2</v>
      </c>
      <c r="J43" s="203">
        <v>20415.826000000001</v>
      </c>
      <c r="K43" s="223">
        <f t="shared" si="3"/>
        <v>0.45477513844129436</v>
      </c>
      <c r="L43" s="203">
        <v>6285.6</v>
      </c>
      <c r="M43" s="223">
        <f t="shared" si="4"/>
        <v>0.14001562367286047</v>
      </c>
      <c r="N43" s="203">
        <v>4202</v>
      </c>
      <c r="O43" s="223">
        <f t="shared" si="6"/>
        <v>9.3602146282512344E-2</v>
      </c>
      <c r="P43" s="152">
        <f t="shared" si="5"/>
        <v>0.99992065424915322</v>
      </c>
    </row>
    <row r="44" spans="1:16" ht="13" x14ac:dyDescent="0.25">
      <c r="A44" s="206" t="s">
        <v>118</v>
      </c>
      <c r="B44" s="207" t="s">
        <v>20</v>
      </c>
      <c r="C44" s="209">
        <v>20681.993999999999</v>
      </c>
      <c r="D44" s="209">
        <v>8.2110000000000003</v>
      </c>
      <c r="E44" s="202">
        <f t="shared" si="0"/>
        <v>3.9701200957702632E-4</v>
      </c>
      <c r="F44" s="203">
        <v>6.3</v>
      </c>
      <c r="G44" s="223">
        <f t="shared" si="1"/>
        <v>3.0461279507188718E-4</v>
      </c>
      <c r="H44" s="203">
        <v>319.14100000000002</v>
      </c>
      <c r="I44" s="223">
        <f t="shared" si="2"/>
        <v>1.5430862227307485E-2</v>
      </c>
      <c r="J44" s="203">
        <v>7855.0410000000002</v>
      </c>
      <c r="K44" s="223">
        <f t="shared" si="3"/>
        <v>0.37980095149432885</v>
      </c>
      <c r="L44" s="203">
        <v>11088.878000000001</v>
      </c>
      <c r="M44" s="223">
        <f t="shared" si="4"/>
        <v>0.53616097171288224</v>
      </c>
      <c r="N44" s="203">
        <v>1404.423</v>
      </c>
      <c r="O44" s="223">
        <f t="shared" si="6"/>
        <v>6.7905589760832538E-2</v>
      </c>
      <c r="P44" s="152">
        <f t="shared" si="5"/>
        <v>1</v>
      </c>
    </row>
    <row r="45" spans="1:16" ht="13" x14ac:dyDescent="0.25">
      <c r="A45" s="206" t="s">
        <v>123</v>
      </c>
      <c r="B45" s="207" t="s">
        <v>20</v>
      </c>
      <c r="C45" s="209">
        <v>65968.475999999995</v>
      </c>
      <c r="D45" s="209">
        <v>3.5190000000000001</v>
      </c>
      <c r="E45" s="202">
        <f t="shared" si="0"/>
        <v>5.3343660690296988E-5</v>
      </c>
      <c r="F45" s="203">
        <v>47165.748</v>
      </c>
      <c r="G45" s="223">
        <f t="shared" si="1"/>
        <v>0.71497404305656542</v>
      </c>
      <c r="H45" s="203">
        <v>235.01400000000001</v>
      </c>
      <c r="I45" s="223">
        <f t="shared" si="2"/>
        <v>3.5625197708068932E-3</v>
      </c>
      <c r="J45" s="203">
        <v>8908.9950000000008</v>
      </c>
      <c r="K45" s="223">
        <f t="shared" si="3"/>
        <v>0.13504927717293336</v>
      </c>
      <c r="L45" s="203">
        <v>9655.2000000000007</v>
      </c>
      <c r="M45" s="223">
        <f t="shared" si="4"/>
        <v>0.14636081633900414</v>
      </c>
      <c r="N45" s="203">
        <v>0</v>
      </c>
      <c r="O45" s="223">
        <f t="shared" si="6"/>
        <v>0</v>
      </c>
      <c r="P45" s="152">
        <f t="shared" si="5"/>
        <v>1.0000000000000002</v>
      </c>
    </row>
    <row r="46" spans="1:16" ht="13" x14ac:dyDescent="0.25">
      <c r="A46" s="206" t="s">
        <v>119</v>
      </c>
      <c r="B46" s="207" t="s">
        <v>20</v>
      </c>
      <c r="C46" s="209">
        <v>21957.56</v>
      </c>
      <c r="D46" s="209"/>
      <c r="E46" s="202"/>
      <c r="F46" s="203">
        <v>0</v>
      </c>
      <c r="G46" s="223">
        <f t="shared" si="1"/>
        <v>0</v>
      </c>
      <c r="H46" s="203">
        <v>4784.0879999999997</v>
      </c>
      <c r="I46" s="223">
        <f t="shared" si="2"/>
        <v>0.21787885357025094</v>
      </c>
      <c r="J46" s="203">
        <v>5081.72</v>
      </c>
      <c r="K46" s="223">
        <f t="shared" si="3"/>
        <v>0.23143372943077464</v>
      </c>
      <c r="L46" s="203">
        <v>12091.752</v>
      </c>
      <c r="M46" s="223">
        <f t="shared" si="4"/>
        <v>0.55068741699897439</v>
      </c>
      <c r="N46" s="203">
        <v>0</v>
      </c>
      <c r="O46" s="223">
        <f t="shared" si="6"/>
        <v>0</v>
      </c>
      <c r="P46" s="152">
        <f t="shared" si="5"/>
        <v>1</v>
      </c>
    </row>
    <row r="47" spans="1:16" ht="13" x14ac:dyDescent="0.25">
      <c r="A47" s="206" t="s">
        <v>120</v>
      </c>
      <c r="B47" s="207" t="s">
        <v>20</v>
      </c>
      <c r="C47" s="209">
        <v>143456.93700000001</v>
      </c>
      <c r="D47" s="209">
        <v>5489.7439999999997</v>
      </c>
      <c r="E47" s="202">
        <f t="shared" si="0"/>
        <v>3.8267539477717966E-2</v>
      </c>
      <c r="F47" s="203">
        <v>12578.194</v>
      </c>
      <c r="G47" s="223">
        <f t="shared" si="1"/>
        <v>8.76792315731654E-2</v>
      </c>
      <c r="H47" s="203">
        <v>1477.144</v>
      </c>
      <c r="I47" s="223">
        <f t="shared" si="2"/>
        <v>1.0296776376871897E-2</v>
      </c>
      <c r="J47" s="203">
        <v>59779.868999999999</v>
      </c>
      <c r="K47" s="223">
        <f t="shared" si="3"/>
        <v>0.41670950356342823</v>
      </c>
      <c r="L47" s="203">
        <v>48165.137999999999</v>
      </c>
      <c r="M47" s="223">
        <f t="shared" si="4"/>
        <v>0.33574631528623811</v>
      </c>
      <c r="N47" s="203">
        <v>15966.848</v>
      </c>
      <c r="O47" s="223">
        <f t="shared" si="6"/>
        <v>0.11130063372257835</v>
      </c>
      <c r="P47" s="152">
        <f t="shared" si="5"/>
        <v>1</v>
      </c>
    </row>
    <row r="48" spans="1:16" ht="13" x14ac:dyDescent="0.25">
      <c r="A48" s="215" t="s">
        <v>121</v>
      </c>
      <c r="B48" s="216" t="s">
        <v>20</v>
      </c>
      <c r="C48" s="217">
        <v>1109642.541</v>
      </c>
      <c r="D48" s="217">
        <v>94441.691999999995</v>
      </c>
      <c r="E48" s="218">
        <f t="shared" si="0"/>
        <v>8.5110013820207345E-2</v>
      </c>
      <c r="F48" s="219">
        <v>619989.96200000006</v>
      </c>
      <c r="G48" s="224">
        <f t="shared" si="1"/>
        <v>0.55872944582790651</v>
      </c>
      <c r="H48" s="219">
        <v>15882.523999999999</v>
      </c>
      <c r="I48" s="224">
        <f t="shared" si="2"/>
        <v>1.4313189530104723E-2</v>
      </c>
      <c r="J48" s="219">
        <v>157170.747</v>
      </c>
      <c r="K48" s="224">
        <f t="shared" si="3"/>
        <v>0.14164088090779137</v>
      </c>
      <c r="L48" s="219">
        <v>222157.61600000001</v>
      </c>
      <c r="M48" s="224">
        <f t="shared" si="4"/>
        <v>0.2002064699139901</v>
      </c>
      <c r="N48" s="219">
        <v>0</v>
      </c>
      <c r="O48" s="224">
        <f t="shared" si="6"/>
        <v>0</v>
      </c>
      <c r="P48" s="152">
        <f t="shared" si="5"/>
        <v>1</v>
      </c>
    </row>
    <row r="49" spans="1:16" ht="13" hidden="1" x14ac:dyDescent="0.25">
      <c r="A49" s="206" t="s">
        <v>122</v>
      </c>
      <c r="B49" s="207" t="s">
        <v>20</v>
      </c>
      <c r="C49" s="209"/>
      <c r="D49" s="209"/>
      <c r="E49" s="202"/>
      <c r="F49" s="203" t="s">
        <v>50</v>
      </c>
      <c r="G49" s="223"/>
      <c r="H49" s="203" t="s">
        <v>50</v>
      </c>
      <c r="I49" s="223"/>
      <c r="J49" s="203" t="s">
        <v>50</v>
      </c>
      <c r="K49" s="223"/>
      <c r="L49" s="203" t="s">
        <v>50</v>
      </c>
      <c r="M49" s="223"/>
      <c r="N49" s="203" t="s">
        <v>50</v>
      </c>
      <c r="O49" s="223"/>
      <c r="P49" s="152"/>
    </row>
    <row r="50" spans="1:16" ht="13" x14ac:dyDescent="0.25">
      <c r="A50" s="215" t="s">
        <v>127</v>
      </c>
      <c r="B50" s="216" t="s">
        <v>20</v>
      </c>
      <c r="C50" s="217">
        <v>23239.668000000001</v>
      </c>
      <c r="D50" s="217">
        <v>117.194</v>
      </c>
      <c r="E50" s="218">
        <f t="shared" si="0"/>
        <v>5.04284312495342E-3</v>
      </c>
      <c r="F50" s="219">
        <v>0</v>
      </c>
      <c r="G50" s="224">
        <f t="shared" si="1"/>
        <v>0</v>
      </c>
      <c r="H50" s="219">
        <v>636.31100000000004</v>
      </c>
      <c r="I50" s="224">
        <f t="shared" si="2"/>
        <v>2.7380382542470057E-2</v>
      </c>
      <c r="J50" s="219">
        <v>9728.768</v>
      </c>
      <c r="K50" s="224">
        <f t="shared" si="3"/>
        <v>0.41862766714223282</v>
      </c>
      <c r="L50" s="219">
        <v>12199.079</v>
      </c>
      <c r="M50" s="224">
        <f t="shared" si="4"/>
        <v>0.52492483971802006</v>
      </c>
      <c r="N50" s="219">
        <v>558.31600000000003</v>
      </c>
      <c r="O50" s="224">
        <f t="shared" si="6"/>
        <v>2.4024267472323616E-2</v>
      </c>
      <c r="P50" s="152">
        <f t="shared" si="5"/>
        <v>1</v>
      </c>
    </row>
    <row r="52" spans="1:16" ht="15.5" customHeight="1" x14ac:dyDescent="0.25">
      <c r="A52" s="226" t="s">
        <v>159</v>
      </c>
    </row>
    <row r="53" spans="1:16" ht="16" customHeight="1" x14ac:dyDescent="0.3">
      <c r="A53" s="315"/>
      <c r="B53" s="107" t="s">
        <v>51</v>
      </c>
    </row>
    <row r="56" spans="1:16" ht="16" customHeight="1" x14ac:dyDescent="0.3">
      <c r="A56" s="329" t="s">
        <v>174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E85A-FFA2-4452-9615-E5D3745C6173}">
  <dimension ref="A1:U50"/>
  <sheetViews>
    <sheetView showGridLines="0" zoomScaleNormal="100" workbookViewId="0">
      <selection activeCell="B13" sqref="B13"/>
    </sheetView>
  </sheetViews>
  <sheetFormatPr defaultColWidth="9.1796875" defaultRowHeight="12.5" x14ac:dyDescent="0.25"/>
  <cols>
    <col min="1" max="1" width="9.1796875" style="154"/>
    <col min="2" max="2" width="48.1796875" style="154" customWidth="1"/>
    <col min="3" max="3" width="19.6328125" style="154" customWidth="1"/>
    <col min="4" max="9" width="14.81640625" style="154" customWidth="1"/>
    <col min="10" max="10" width="13.54296875" style="154" customWidth="1"/>
    <col min="11" max="11" width="13.81640625" style="154" customWidth="1"/>
    <col min="12" max="12" width="9.1796875" style="154"/>
    <col min="13" max="13" width="24.26953125" style="154" customWidth="1"/>
    <col min="14" max="18" width="9.1796875" style="154"/>
    <col min="19" max="19" width="11.36328125" style="154" customWidth="1"/>
    <col min="20" max="16384" width="9.1796875" style="154"/>
  </cols>
  <sheetData>
    <row r="1" spans="1:10" ht="13" x14ac:dyDescent="0.3">
      <c r="A1" s="153"/>
      <c r="B1" s="260" t="s">
        <v>138</v>
      </c>
    </row>
    <row r="2" spans="1:10" x14ac:dyDescent="0.25">
      <c r="A2" s="153"/>
      <c r="B2" s="261" t="s">
        <v>129</v>
      </c>
    </row>
    <row r="3" spans="1:10" x14ac:dyDescent="0.25">
      <c r="A3" s="153"/>
    </row>
    <row r="4" spans="1:10" ht="39" x14ac:dyDescent="0.25">
      <c r="A4" s="153"/>
      <c r="B4" s="262"/>
      <c r="C4" s="263" t="s">
        <v>130</v>
      </c>
      <c r="D4" s="262" t="s">
        <v>131</v>
      </c>
      <c r="E4" s="262" t="s">
        <v>132</v>
      </c>
      <c r="F4" s="262" t="s">
        <v>133</v>
      </c>
      <c r="G4" s="262" t="s">
        <v>134</v>
      </c>
      <c r="H4" s="262" t="s">
        <v>135</v>
      </c>
      <c r="I4" s="262" t="s">
        <v>136</v>
      </c>
    </row>
    <row r="5" spans="1:10" ht="15" customHeight="1" x14ac:dyDescent="0.25">
      <c r="A5" s="10"/>
      <c r="B5" s="295" t="s">
        <v>36</v>
      </c>
      <c r="C5" s="312">
        <v>0.30902746904939377</v>
      </c>
      <c r="D5" s="312">
        <v>0.36318937847777844</v>
      </c>
      <c r="E5" s="312">
        <v>0</v>
      </c>
      <c r="F5" s="312">
        <v>0.3901564914790594</v>
      </c>
      <c r="G5" s="312">
        <v>0.32825766123851136</v>
      </c>
      <c r="H5" s="312"/>
      <c r="I5" s="312">
        <v>0</v>
      </c>
      <c r="J5" s="155"/>
    </row>
    <row r="6" spans="1:10" ht="15" customHeight="1" x14ac:dyDescent="0.25">
      <c r="A6" s="10"/>
      <c r="B6" s="259" t="s">
        <v>39</v>
      </c>
      <c r="C6" s="241">
        <v>0.25124329943073309</v>
      </c>
      <c r="D6" s="241">
        <v>6.1113775554207432E-2</v>
      </c>
      <c r="E6" s="241">
        <v>1</v>
      </c>
      <c r="F6" s="241">
        <v>0.19392271720810475</v>
      </c>
      <c r="G6" s="241">
        <v>0.50721522361827054</v>
      </c>
      <c r="H6" s="241">
        <v>1</v>
      </c>
      <c r="I6" s="241">
        <v>0.74094082492942082</v>
      </c>
      <c r="J6" s="155"/>
    </row>
    <row r="7" spans="1:10" ht="15" customHeight="1" x14ac:dyDescent="0.25">
      <c r="A7" s="10"/>
      <c r="B7" s="259" t="s">
        <v>38</v>
      </c>
      <c r="C7" s="241">
        <v>0.22569731338615992</v>
      </c>
      <c r="D7" s="241">
        <v>0.31377201530338888</v>
      </c>
      <c r="E7" s="241">
        <v>0</v>
      </c>
      <c r="F7" s="241">
        <v>0.1561384928570887</v>
      </c>
      <c r="G7" s="241">
        <v>3.8314135945358298E-2</v>
      </c>
      <c r="H7" s="241"/>
      <c r="I7" s="241">
        <v>0.10950130466334682</v>
      </c>
      <c r="J7" s="155"/>
    </row>
    <row r="8" spans="1:10" ht="15" customHeight="1" x14ac:dyDescent="0.25">
      <c r="A8" s="10"/>
      <c r="B8" s="259" t="s">
        <v>54</v>
      </c>
      <c r="C8" s="241">
        <v>0.10888288606127568</v>
      </c>
      <c r="D8" s="241">
        <v>0.1314581168374416</v>
      </c>
      <c r="E8" s="241">
        <v>0</v>
      </c>
      <c r="F8" s="241">
        <v>0.11080705394201201</v>
      </c>
      <c r="G8" s="241">
        <v>0.12278869409181241</v>
      </c>
      <c r="H8" s="241"/>
      <c r="I8" s="241">
        <v>0.14955787040723242</v>
      </c>
      <c r="J8" s="155"/>
    </row>
    <row r="9" spans="1:10" ht="15" customHeight="1" x14ac:dyDescent="0.25">
      <c r="A9" s="10"/>
      <c r="B9" s="259" t="s">
        <v>40</v>
      </c>
      <c r="C9" s="241">
        <v>8.1613524833604234E-2</v>
      </c>
      <c r="D9" s="241">
        <v>9.6632960134209522E-2</v>
      </c>
      <c r="E9" s="241">
        <v>0</v>
      </c>
      <c r="F9" s="241">
        <v>0.13654712234028721</v>
      </c>
      <c r="G9" s="241">
        <v>0</v>
      </c>
      <c r="H9" s="241"/>
      <c r="I9" s="241">
        <v>0</v>
      </c>
      <c r="J9" s="155"/>
    </row>
    <row r="10" spans="1:10" ht="15" customHeight="1" x14ac:dyDescent="0.25">
      <c r="A10" s="10"/>
      <c r="B10" s="259" t="s">
        <v>55</v>
      </c>
      <c r="C10" s="241">
        <v>2.353550723883337E-2</v>
      </c>
      <c r="D10" s="241">
        <v>3.3833753692974151E-2</v>
      </c>
      <c r="E10" s="241">
        <v>0</v>
      </c>
      <c r="F10" s="241">
        <v>1.2428122173447975E-2</v>
      </c>
      <c r="G10" s="241">
        <v>3.4242851060473059E-3</v>
      </c>
      <c r="H10" s="241"/>
      <c r="I10" s="241">
        <v>0</v>
      </c>
      <c r="J10" s="155"/>
    </row>
    <row r="11" spans="1:10" ht="15" customHeight="1" x14ac:dyDescent="0.25">
      <c r="A11" s="10"/>
      <c r="B11" s="313" t="s">
        <v>34</v>
      </c>
      <c r="C11" s="314">
        <v>1</v>
      </c>
      <c r="D11" s="314">
        <f>F33</f>
        <v>0.6347345094168686</v>
      </c>
      <c r="E11" s="314">
        <f>F34</f>
        <v>6.3595324795090403E-3</v>
      </c>
      <c r="F11" s="314">
        <f>F35</f>
        <v>0.14850001920058234</v>
      </c>
      <c r="G11" s="314">
        <f>F36</f>
        <v>6.2634914665623778E-2</v>
      </c>
      <c r="H11" s="314">
        <f>F37</f>
        <v>0.13910432054756933</v>
      </c>
      <c r="I11" s="314">
        <f>F38</f>
        <v>8.6667036898467036E-3</v>
      </c>
      <c r="J11" s="155"/>
    </row>
    <row r="12" spans="1:10" x14ac:dyDescent="0.25">
      <c r="A12" s="153"/>
    </row>
    <row r="13" spans="1:10" ht="18.5" customHeight="1" x14ac:dyDescent="0.3">
      <c r="A13" s="153"/>
      <c r="B13" s="315" t="s">
        <v>173</v>
      </c>
      <c r="C13" s="260"/>
    </row>
    <row r="15" spans="1:10" x14ac:dyDescent="0.25">
      <c r="B15" s="154" t="s">
        <v>67</v>
      </c>
      <c r="C15" s="154" t="s">
        <v>137</v>
      </c>
    </row>
    <row r="19" spans="2:21" ht="13.5" thickBot="1" x14ac:dyDescent="0.35">
      <c r="B19" s="9"/>
      <c r="C19" s="10"/>
      <c r="D19" s="10"/>
      <c r="E19" s="10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ht="13.5" thickBot="1" x14ac:dyDescent="0.35">
      <c r="B20" s="12" t="s">
        <v>52</v>
      </c>
      <c r="C20" s="13" t="s">
        <v>71</v>
      </c>
      <c r="D20" s="13"/>
      <c r="E20" s="14"/>
      <c r="F20" s="15" t="s">
        <v>53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21" ht="13" x14ac:dyDescent="0.3">
      <c r="B21" s="17"/>
      <c r="C21" s="18"/>
      <c r="D21" s="19"/>
      <c r="E21" s="20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21" ht="13" x14ac:dyDescent="0.3">
      <c r="B22" s="23"/>
      <c r="C22" s="24" t="s">
        <v>36</v>
      </c>
      <c r="D22" s="25"/>
      <c r="E22" s="96">
        <v>3134787.4029999999</v>
      </c>
      <c r="F22" s="26">
        <f>E22/E29</f>
        <v>0.30902746904939377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21" ht="13" x14ac:dyDescent="0.3">
      <c r="B23" s="23"/>
      <c r="C23" s="24" t="s">
        <v>39</v>
      </c>
      <c r="D23" s="25"/>
      <c r="E23" s="96">
        <v>2548622.4010000001</v>
      </c>
      <c r="F23" s="26">
        <f>E23/E29</f>
        <v>0.25124329943073309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21" ht="13" x14ac:dyDescent="0.3">
      <c r="B24" s="23"/>
      <c r="C24" s="24" t="s">
        <v>38</v>
      </c>
      <c r="D24" s="25"/>
      <c r="E24" s="96">
        <v>2289482.8640000001</v>
      </c>
      <c r="F24" s="26">
        <f>E24/E29</f>
        <v>0.22569731338615992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21" ht="13" x14ac:dyDescent="0.3">
      <c r="B25" s="23"/>
      <c r="C25" s="24" t="s">
        <v>54</v>
      </c>
      <c r="D25" s="25"/>
      <c r="E25" s="96">
        <v>1104512.4909999999</v>
      </c>
      <c r="F25" s="26">
        <f>E25/E29</f>
        <v>0.10888288606127568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21" ht="13" x14ac:dyDescent="0.3">
      <c r="B26" s="23"/>
      <c r="C26" s="27" t="s">
        <v>40</v>
      </c>
      <c r="D26" s="25"/>
      <c r="E26" s="96">
        <v>827890.96499999997</v>
      </c>
      <c r="F26" s="28">
        <f>E26/E29</f>
        <v>8.1613524833604234E-2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21" ht="13.5" thickBot="1" x14ac:dyDescent="0.35">
      <c r="B27" s="29"/>
      <c r="C27" s="24" t="s">
        <v>55</v>
      </c>
      <c r="D27" s="30"/>
      <c r="E27" s="96">
        <v>238745.15700000001</v>
      </c>
      <c r="F27" s="26">
        <f>E27/E29</f>
        <v>2.353550723883337E-2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21" ht="13.5" thickBot="1" x14ac:dyDescent="0.35">
      <c r="B28" s="31"/>
      <c r="C28" s="32"/>
      <c r="D28" s="33"/>
      <c r="E28" s="34"/>
      <c r="F28" s="3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21" ht="13" thickBot="1" x14ac:dyDescent="0.3">
      <c r="B29" s="36"/>
      <c r="C29" s="36" t="s">
        <v>34</v>
      </c>
      <c r="D29" s="37"/>
      <c r="E29" s="97">
        <f>SUM(E22:E27)</f>
        <v>10144041.280999999</v>
      </c>
      <c r="F29" s="3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21" ht="13.5" thickBot="1" x14ac:dyDescent="0.35">
      <c r="B30" s="9"/>
      <c r="C30" s="10"/>
      <c r="D30" s="10"/>
      <c r="E30" s="98"/>
      <c r="F30" s="40"/>
      <c r="G30" s="16"/>
      <c r="H30" s="16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2:21" ht="13.5" thickBot="1" x14ac:dyDescent="0.35">
      <c r="B31" s="12" t="s">
        <v>56</v>
      </c>
      <c r="C31" s="13" t="s">
        <v>71</v>
      </c>
      <c r="D31" s="13"/>
      <c r="E31" s="99"/>
      <c r="F31" s="15" t="s">
        <v>53</v>
      </c>
      <c r="G31" s="16"/>
      <c r="H31" s="16"/>
      <c r="I31" s="1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2:21" ht="13" x14ac:dyDescent="0.3">
      <c r="B32" s="41"/>
      <c r="C32" s="41"/>
      <c r="D32" s="42"/>
      <c r="E32" s="101"/>
      <c r="F32" s="43"/>
      <c r="G32" s="16"/>
      <c r="H32" s="16"/>
      <c r="I32" s="10"/>
      <c r="J32" s="22"/>
      <c r="K32" s="22"/>
      <c r="L32" s="22"/>
      <c r="M32" s="22"/>
      <c r="N32" s="22"/>
      <c r="O32" s="22"/>
      <c r="P32" s="22"/>
      <c r="Q32" s="22"/>
      <c r="R32" s="22"/>
      <c r="S32" s="44"/>
      <c r="T32" s="44"/>
      <c r="U32" s="44"/>
    </row>
    <row r="33" spans="2:21" ht="13" x14ac:dyDescent="0.3">
      <c r="B33" s="23"/>
      <c r="C33" s="23" t="s">
        <v>57</v>
      </c>
      <c r="D33" s="24"/>
      <c r="E33" s="96">
        <f>SUM(E44:E49)</f>
        <v>6438773.0659999996</v>
      </c>
      <c r="F33" s="26">
        <f>E33/E40</f>
        <v>0.6347345094168686</v>
      </c>
      <c r="G33" s="16"/>
      <c r="H33" s="16"/>
      <c r="I33" s="1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3" x14ac:dyDescent="0.3">
      <c r="B34" s="23"/>
      <c r="C34" s="23" t="s">
        <v>58</v>
      </c>
      <c r="D34" s="24"/>
      <c r="E34" s="96">
        <f>SUM(F44:F49)</f>
        <v>64511.360000000001</v>
      </c>
      <c r="F34" s="26">
        <f>E34/E40</f>
        <v>6.3595324795090403E-3</v>
      </c>
      <c r="G34" s="16"/>
      <c r="H34" s="16"/>
      <c r="I34" s="45"/>
      <c r="J34" s="16"/>
      <c r="K34" s="45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3" x14ac:dyDescent="0.3">
      <c r="B35" s="23"/>
      <c r="C35" s="23" t="s">
        <v>59</v>
      </c>
      <c r="D35" s="24"/>
      <c r="E35" s="102">
        <f>SUM(G44:G49)</f>
        <v>1506390.325</v>
      </c>
      <c r="F35" s="26">
        <f>E35/E40</f>
        <v>0.14850001920058234</v>
      </c>
      <c r="G35" s="16"/>
      <c r="H35" s="16"/>
      <c r="I35" s="46"/>
      <c r="J35" s="16"/>
      <c r="K35" s="4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3" x14ac:dyDescent="0.3">
      <c r="B36" s="23"/>
      <c r="C36" s="23" t="s">
        <v>60</v>
      </c>
      <c r="D36" s="24"/>
      <c r="E36" s="102">
        <f>SUM(H44:H49)</f>
        <v>635371.16</v>
      </c>
      <c r="F36" s="26">
        <f>E36/E40</f>
        <v>6.2634914665623778E-2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2:21" ht="13" x14ac:dyDescent="0.3">
      <c r="B37" s="23"/>
      <c r="C37" s="23" t="s">
        <v>61</v>
      </c>
      <c r="D37" s="24"/>
      <c r="E37" s="102">
        <f>SUM(I44:I49)</f>
        <v>1411079.97</v>
      </c>
      <c r="F37" s="26">
        <f>E37/E40</f>
        <v>0.13910432054756933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2:21" ht="13" x14ac:dyDescent="0.3">
      <c r="B38" s="23"/>
      <c r="C38" s="47" t="s">
        <v>62</v>
      </c>
      <c r="D38" s="48"/>
      <c r="E38" s="102">
        <f>SUM(J44:J49)</f>
        <v>87915.4</v>
      </c>
      <c r="F38" s="28">
        <f>E38/E40</f>
        <v>8.6667036898467036E-3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2:21" ht="13.5" thickBot="1" x14ac:dyDescent="0.35">
      <c r="B39" s="29"/>
      <c r="C39" s="49"/>
      <c r="D39" s="32"/>
      <c r="E39" s="103"/>
      <c r="F39" s="5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2:21" ht="13.5" customHeight="1" thickBot="1" x14ac:dyDescent="0.3">
      <c r="B40" s="51"/>
      <c r="C40" s="52" t="s">
        <v>63</v>
      </c>
      <c r="D40" s="52"/>
      <c r="E40" s="97">
        <f>SUM(E33:E38)</f>
        <v>10144041.281000001</v>
      </c>
      <c r="F40" s="53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2:21" ht="13.5" hidden="1" thickBot="1" x14ac:dyDescent="0.3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6"/>
      <c r="M41" s="16"/>
      <c r="N41" s="16"/>
      <c r="O41" s="16"/>
      <c r="P41" s="16"/>
      <c r="Q41" s="95"/>
      <c r="R41" s="9"/>
      <c r="S41" s="10"/>
      <c r="T41" s="10"/>
      <c r="U41" s="98"/>
    </row>
    <row r="42" spans="2:21" ht="13.5" thickBo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6"/>
      <c r="M42" s="16"/>
      <c r="N42" s="16"/>
      <c r="O42" s="16"/>
      <c r="P42" s="16"/>
      <c r="Q42" s="95"/>
      <c r="R42" s="9"/>
      <c r="S42" s="10"/>
      <c r="T42" s="10"/>
      <c r="U42" s="98"/>
    </row>
    <row r="43" spans="2:21" ht="33" customHeight="1" thickBot="1" x14ac:dyDescent="0.3">
      <c r="B43" s="156"/>
      <c r="C43" s="156"/>
      <c r="D43" s="157" t="s">
        <v>64</v>
      </c>
      <c r="E43" s="158" t="s">
        <v>57</v>
      </c>
      <c r="F43" s="158" t="s">
        <v>58</v>
      </c>
      <c r="G43" s="158" t="s">
        <v>59</v>
      </c>
      <c r="H43" s="158" t="s">
        <v>60</v>
      </c>
      <c r="I43" s="158" t="s">
        <v>61</v>
      </c>
      <c r="J43" s="158" t="s">
        <v>62</v>
      </c>
      <c r="K43" s="159" t="s">
        <v>66</v>
      </c>
      <c r="L43" s="160"/>
      <c r="M43" s="161"/>
      <c r="N43" s="162" t="s">
        <v>64</v>
      </c>
      <c r="O43" s="163" t="s">
        <v>57</v>
      </c>
      <c r="P43" s="163" t="s">
        <v>58</v>
      </c>
      <c r="Q43" s="163" t="s">
        <v>59</v>
      </c>
      <c r="R43" s="163" t="s">
        <v>60</v>
      </c>
      <c r="S43" s="163" t="s">
        <v>61</v>
      </c>
      <c r="T43" s="163" t="s">
        <v>62</v>
      </c>
      <c r="U43" s="159" t="s">
        <v>66</v>
      </c>
    </row>
    <row r="44" spans="2:21" ht="16.5" customHeight="1" x14ac:dyDescent="0.25">
      <c r="B44" s="61"/>
      <c r="C44" s="61" t="s">
        <v>36</v>
      </c>
      <c r="D44" s="62" t="s">
        <v>65</v>
      </c>
      <c r="E44" s="63">
        <v>2338493.9879999999</v>
      </c>
      <c r="F44" s="63">
        <v>0</v>
      </c>
      <c r="G44" s="63">
        <v>587727.96400000004</v>
      </c>
      <c r="H44" s="63">
        <v>208565.451</v>
      </c>
      <c r="I44" s="63" t="s">
        <v>50</v>
      </c>
      <c r="J44" s="64">
        <v>0</v>
      </c>
      <c r="K44" s="65">
        <f t="shared" ref="K44:K49" si="0">SUM(E44:J44)</f>
        <v>3134787.4029999999</v>
      </c>
      <c r="L44" s="16"/>
      <c r="M44" s="66" t="s">
        <v>36</v>
      </c>
      <c r="N44" s="67" t="s">
        <v>65</v>
      </c>
      <c r="O44" s="68">
        <f>E44/E50</f>
        <v>0.36318937847777844</v>
      </c>
      <c r="P44" s="68">
        <f>F44/F50</f>
        <v>0</v>
      </c>
      <c r="Q44" s="68">
        <f>G44/G50</f>
        <v>0.3901564914790594</v>
      </c>
      <c r="R44" s="68">
        <f>H44/H50</f>
        <v>0.32825766123851136</v>
      </c>
      <c r="S44" s="68"/>
      <c r="T44" s="68">
        <f>J44/J50</f>
        <v>0</v>
      </c>
      <c r="U44" s="69">
        <f>K44/K50</f>
        <v>0.30902746904939377</v>
      </c>
    </row>
    <row r="45" spans="2:21" ht="17" customHeight="1" x14ac:dyDescent="0.25">
      <c r="B45" s="24"/>
      <c r="C45" s="24" t="s">
        <v>39</v>
      </c>
      <c r="D45" s="70" t="s">
        <v>65</v>
      </c>
      <c r="E45" s="71">
        <v>393497.73200000002</v>
      </c>
      <c r="F45" s="71">
        <v>64511.360000000001</v>
      </c>
      <c r="G45" s="71">
        <v>292123.30499999999</v>
      </c>
      <c r="H45" s="71">
        <v>322269.92499999999</v>
      </c>
      <c r="I45" s="71">
        <v>1411079.97</v>
      </c>
      <c r="J45" s="72">
        <v>65140.108999999997</v>
      </c>
      <c r="K45" s="65">
        <f t="shared" si="0"/>
        <v>2548622.4010000001</v>
      </c>
      <c r="L45" s="16"/>
      <c r="M45" s="73" t="s">
        <v>39</v>
      </c>
      <c r="N45" s="70" t="s">
        <v>65</v>
      </c>
      <c r="O45" s="74">
        <f t="shared" ref="O45:U45" si="1">E45/E50</f>
        <v>6.1113775554207432E-2</v>
      </c>
      <c r="P45" s="74">
        <f t="shared" si="1"/>
        <v>1</v>
      </c>
      <c r="Q45" s="74">
        <f t="shared" si="1"/>
        <v>0.19392271720810475</v>
      </c>
      <c r="R45" s="74">
        <f t="shared" si="1"/>
        <v>0.50721522361827054</v>
      </c>
      <c r="S45" s="74">
        <f t="shared" si="1"/>
        <v>1</v>
      </c>
      <c r="T45" s="74">
        <f t="shared" si="1"/>
        <v>0.74094082492942082</v>
      </c>
      <c r="U45" s="75">
        <f t="shared" si="1"/>
        <v>0.25124329943073309</v>
      </c>
    </row>
    <row r="46" spans="2:21" ht="19.5" customHeight="1" x14ac:dyDescent="0.25">
      <c r="B46" s="24"/>
      <c r="C46" s="24" t="s">
        <v>38</v>
      </c>
      <c r="D46" s="70" t="s">
        <v>65</v>
      </c>
      <c r="E46" s="71">
        <v>2020306.801</v>
      </c>
      <c r="F46" s="71">
        <v>0</v>
      </c>
      <c r="G46" s="71">
        <v>235205.51500000001</v>
      </c>
      <c r="H46" s="71">
        <v>24343.697</v>
      </c>
      <c r="I46" s="76" t="s">
        <v>50</v>
      </c>
      <c r="J46" s="72">
        <v>9626.8510000000006</v>
      </c>
      <c r="K46" s="65">
        <f t="shared" si="0"/>
        <v>2289482.8640000001</v>
      </c>
      <c r="L46" s="16"/>
      <c r="M46" s="73" t="s">
        <v>38</v>
      </c>
      <c r="N46" s="70" t="s">
        <v>65</v>
      </c>
      <c r="O46" s="74">
        <f>E46/E50</f>
        <v>0.31377201530338888</v>
      </c>
      <c r="P46" s="74">
        <f>F46/F50</f>
        <v>0</v>
      </c>
      <c r="Q46" s="74">
        <f>G46/G50</f>
        <v>0.1561384928570887</v>
      </c>
      <c r="R46" s="74">
        <f>H46/H50</f>
        <v>3.8314135945358298E-2</v>
      </c>
      <c r="S46" s="74"/>
      <c r="T46" s="74">
        <f>J46/J50</f>
        <v>0.10950130466334682</v>
      </c>
      <c r="U46" s="75">
        <f>K46/K50</f>
        <v>0.22569731338615992</v>
      </c>
    </row>
    <row r="47" spans="2:21" ht="18" customHeight="1" x14ac:dyDescent="0.25">
      <c r="B47" s="24"/>
      <c r="C47" s="24" t="s">
        <v>54</v>
      </c>
      <c r="D47" s="70" t="s">
        <v>65</v>
      </c>
      <c r="E47" s="71">
        <v>846428.98199999996</v>
      </c>
      <c r="F47" s="71">
        <v>0</v>
      </c>
      <c r="G47" s="71">
        <v>166918.674</v>
      </c>
      <c r="H47" s="71">
        <v>78016.395000000004</v>
      </c>
      <c r="I47" s="71" t="s">
        <v>50</v>
      </c>
      <c r="J47" s="72">
        <v>13148.44</v>
      </c>
      <c r="K47" s="65">
        <f t="shared" si="0"/>
        <v>1104512.4909999999</v>
      </c>
      <c r="L47" s="16"/>
      <c r="M47" s="73" t="s">
        <v>37</v>
      </c>
      <c r="N47" s="70" t="s">
        <v>65</v>
      </c>
      <c r="O47" s="74">
        <f>E47/E50</f>
        <v>0.1314581168374416</v>
      </c>
      <c r="P47" s="74">
        <f>F47/F50</f>
        <v>0</v>
      </c>
      <c r="Q47" s="74">
        <f>G47/G50</f>
        <v>0.11080705394201201</v>
      </c>
      <c r="R47" s="74">
        <f>H47/H50</f>
        <v>0.12278869409181241</v>
      </c>
      <c r="S47" s="74"/>
      <c r="T47" s="74">
        <f>J47/J50</f>
        <v>0.14955787040723242</v>
      </c>
      <c r="U47" s="75">
        <f>K47/K50</f>
        <v>0.10888288606127568</v>
      </c>
    </row>
    <row r="48" spans="2:21" ht="19.5" customHeight="1" x14ac:dyDescent="0.25">
      <c r="B48" s="27"/>
      <c r="C48" s="27" t="s">
        <v>40</v>
      </c>
      <c r="D48" s="70" t="s">
        <v>65</v>
      </c>
      <c r="E48" s="77">
        <v>622197.701</v>
      </c>
      <c r="F48" s="71">
        <v>0</v>
      </c>
      <c r="G48" s="77">
        <v>205693.264</v>
      </c>
      <c r="H48" s="77">
        <v>0</v>
      </c>
      <c r="I48" s="71" t="s">
        <v>50</v>
      </c>
      <c r="J48" s="72">
        <v>0</v>
      </c>
      <c r="K48" s="65">
        <f t="shared" si="0"/>
        <v>827890.96499999997</v>
      </c>
      <c r="L48" s="16"/>
      <c r="M48" s="73" t="s">
        <v>40</v>
      </c>
      <c r="N48" s="70" t="s">
        <v>65</v>
      </c>
      <c r="O48" s="74">
        <f>E48/E50</f>
        <v>9.6632960134209522E-2</v>
      </c>
      <c r="P48" s="74">
        <f>F48/F50</f>
        <v>0</v>
      </c>
      <c r="Q48" s="74">
        <f>G48/G50</f>
        <v>0.13654712234028721</v>
      </c>
      <c r="R48" s="74">
        <f>H48/H50</f>
        <v>0</v>
      </c>
      <c r="S48" s="74"/>
      <c r="T48" s="74">
        <f>J48/J50</f>
        <v>0</v>
      </c>
      <c r="U48" s="75">
        <f>K48/K50</f>
        <v>8.1613524833604234E-2</v>
      </c>
    </row>
    <row r="49" spans="2:21" ht="42" customHeight="1" thickBot="1" x14ac:dyDescent="0.35">
      <c r="B49" s="78"/>
      <c r="C49" s="27" t="s">
        <v>55</v>
      </c>
      <c r="D49" s="164" t="s">
        <v>65</v>
      </c>
      <c r="E49" s="165">
        <v>217847.86199999999</v>
      </c>
      <c r="F49" s="165">
        <v>0</v>
      </c>
      <c r="G49" s="165">
        <v>18721.602999999999</v>
      </c>
      <c r="H49" s="165">
        <v>2175.692</v>
      </c>
      <c r="I49" s="166" t="s">
        <v>50</v>
      </c>
      <c r="J49" s="167">
        <v>0</v>
      </c>
      <c r="K49" s="168">
        <f t="shared" si="0"/>
        <v>238745.15700000001</v>
      </c>
      <c r="L49" s="16"/>
      <c r="M49" s="169" t="s">
        <v>35</v>
      </c>
      <c r="N49" s="164" t="s">
        <v>65</v>
      </c>
      <c r="O49" s="84">
        <f>E49/E50</f>
        <v>3.3833753692974151E-2</v>
      </c>
      <c r="P49" s="84">
        <f>F49/F50</f>
        <v>0</v>
      </c>
      <c r="Q49" s="84">
        <f>G49/G50</f>
        <v>1.2428122173447975E-2</v>
      </c>
      <c r="R49" s="84">
        <f>H49/H50</f>
        <v>3.4242851060473059E-3</v>
      </c>
      <c r="S49" s="84"/>
      <c r="T49" s="84">
        <f>J49/J50</f>
        <v>0</v>
      </c>
      <c r="U49" s="85">
        <f>K49/K50</f>
        <v>2.353550723883337E-2</v>
      </c>
    </row>
    <row r="50" spans="2:21" ht="13" thickBot="1" x14ac:dyDescent="0.3">
      <c r="B50" s="86"/>
      <c r="C50" s="87" t="s">
        <v>66</v>
      </c>
      <c r="D50" s="87"/>
      <c r="E50" s="88">
        <f t="shared" ref="E50:K50" si="2">SUM(E44:E49)</f>
        <v>6438773.0659999996</v>
      </c>
      <c r="F50" s="88">
        <f t="shared" si="2"/>
        <v>64511.360000000001</v>
      </c>
      <c r="G50" s="88">
        <f t="shared" si="2"/>
        <v>1506390.325</v>
      </c>
      <c r="H50" s="88">
        <f t="shared" si="2"/>
        <v>635371.16</v>
      </c>
      <c r="I50" s="88">
        <f t="shared" si="2"/>
        <v>1411079.97</v>
      </c>
      <c r="J50" s="88">
        <f t="shared" si="2"/>
        <v>87915.4</v>
      </c>
      <c r="K50" s="89">
        <f t="shared" si="2"/>
        <v>10144041.280999999</v>
      </c>
      <c r="L50" s="16"/>
      <c r="M50" s="90" t="s">
        <v>66</v>
      </c>
      <c r="N50" s="91"/>
      <c r="O50" s="92">
        <f>SUM(O44:O49)</f>
        <v>1</v>
      </c>
      <c r="P50" s="92">
        <f>SUM(P44:P49)</f>
        <v>1</v>
      </c>
      <c r="Q50" s="92">
        <f>SUM(Q44:Q49)</f>
        <v>1</v>
      </c>
      <c r="R50" s="92">
        <f>SUM(R44:R49)</f>
        <v>0.99999999999999978</v>
      </c>
      <c r="S50" s="92">
        <v>1</v>
      </c>
      <c r="T50" s="92">
        <f>SUM(T44:T49)</f>
        <v>1</v>
      </c>
      <c r="U50" s="93">
        <f>SUM(U44:U49)</f>
        <v>1.0000000000000002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1D-E7E5-428D-86AB-EEB2147B6B57}">
  <dimension ref="B1:P57"/>
  <sheetViews>
    <sheetView topLeftCell="B1" zoomScaleNormal="100" workbookViewId="0">
      <selection activeCell="C8" sqref="C8"/>
    </sheetView>
  </sheetViews>
  <sheetFormatPr defaultRowHeight="11.4" customHeight="1" x14ac:dyDescent="0.25"/>
  <cols>
    <col min="1" max="1" width="8.7265625" style="124"/>
    <col min="2" max="2" width="38.453125" style="124" customWidth="1"/>
    <col min="3" max="4" width="19.90625" style="124" customWidth="1"/>
    <col min="5" max="5" width="15.54296875" style="124" customWidth="1"/>
    <col min="6" max="6" width="22.6328125" style="124" customWidth="1"/>
    <col min="7" max="7" width="14.90625" style="124" customWidth="1"/>
    <col min="8" max="8" width="22.6328125" style="124" hidden="1" customWidth="1"/>
    <col min="9" max="9" width="15.54296875" style="124" customWidth="1"/>
    <col min="10" max="10" width="22.6328125" style="124" hidden="1" customWidth="1"/>
    <col min="11" max="11" width="16.1796875" style="124" customWidth="1"/>
    <col min="12" max="12" width="22.6328125" style="124" hidden="1" customWidth="1"/>
    <col min="13" max="13" width="17.453125" style="124" customWidth="1"/>
    <col min="14" max="14" width="22.6328125" style="124" hidden="1" customWidth="1"/>
    <col min="15" max="15" width="16.54296875" style="124" customWidth="1"/>
    <col min="16" max="16384" width="8.7265625" style="124"/>
  </cols>
  <sheetData>
    <row r="1" spans="2:16" ht="12.5" x14ac:dyDescent="0.25">
      <c r="B1" s="107" t="s">
        <v>141</v>
      </c>
    </row>
    <row r="2" spans="2:16" ht="13" x14ac:dyDescent="0.3">
      <c r="B2" s="107" t="s">
        <v>44</v>
      </c>
      <c r="C2" s="108" t="s">
        <v>142</v>
      </c>
      <c r="E2" s="170" t="s">
        <v>144</v>
      </c>
    </row>
    <row r="3" spans="2:16" ht="12.5" x14ac:dyDescent="0.25">
      <c r="B3" s="107" t="s">
        <v>45</v>
      </c>
      <c r="C3" s="107" t="s">
        <v>6</v>
      </c>
      <c r="E3" s="2" t="s">
        <v>139</v>
      </c>
    </row>
    <row r="4" spans="2:16" ht="12.5" x14ac:dyDescent="0.25"/>
    <row r="5" spans="2:16" ht="13" x14ac:dyDescent="0.25">
      <c r="B5" s="108" t="s">
        <v>12</v>
      </c>
      <c r="E5" s="107" t="s">
        <v>17</v>
      </c>
    </row>
    <row r="6" spans="2:16" ht="13" x14ac:dyDescent="0.25">
      <c r="B6" s="108" t="s">
        <v>33</v>
      </c>
      <c r="E6" s="107" t="s">
        <v>34</v>
      </c>
    </row>
    <row r="7" spans="2:16" ht="13" x14ac:dyDescent="0.25">
      <c r="B7" s="108" t="s">
        <v>14</v>
      </c>
      <c r="E7" s="107" t="s">
        <v>19</v>
      </c>
    </row>
    <row r="8" spans="2:16" ht="13" x14ac:dyDescent="0.25">
      <c r="B8" s="108" t="s">
        <v>15</v>
      </c>
      <c r="E8" s="107" t="s">
        <v>20</v>
      </c>
    </row>
    <row r="9" spans="2:16" ht="13" x14ac:dyDescent="0.25">
      <c r="B9" s="108"/>
      <c r="E9" s="107"/>
    </row>
    <row r="10" spans="2:16" ht="13" x14ac:dyDescent="0.3">
      <c r="B10" s="170" t="s">
        <v>144</v>
      </c>
      <c r="E10" s="107"/>
    </row>
    <row r="11" spans="2:16" ht="12.5" x14ac:dyDescent="0.25">
      <c r="B11" s="2" t="s">
        <v>139</v>
      </c>
      <c r="E11" s="107"/>
    </row>
    <row r="12" spans="2:16" ht="12.5" x14ac:dyDescent="0.25"/>
    <row r="13" spans="2:16" ht="77" customHeight="1" x14ac:dyDescent="0.25">
      <c r="B13" s="253"/>
      <c r="C13" s="242" t="s">
        <v>18</v>
      </c>
      <c r="D13" s="242" t="s">
        <v>22</v>
      </c>
      <c r="E13" s="242" t="s">
        <v>145</v>
      </c>
      <c r="F13" s="242" t="s">
        <v>24</v>
      </c>
      <c r="G13" s="242" t="s">
        <v>146</v>
      </c>
      <c r="H13" s="242" t="s">
        <v>26</v>
      </c>
      <c r="I13" s="242" t="s">
        <v>147</v>
      </c>
      <c r="J13" s="242" t="s">
        <v>28</v>
      </c>
      <c r="K13" s="242" t="s">
        <v>148</v>
      </c>
      <c r="L13" s="242" t="s">
        <v>78</v>
      </c>
      <c r="M13" s="242" t="s">
        <v>149</v>
      </c>
      <c r="N13" s="242" t="s">
        <v>79</v>
      </c>
      <c r="O13" s="242" t="s">
        <v>150</v>
      </c>
    </row>
    <row r="14" spans="2:16" ht="13" x14ac:dyDescent="0.25">
      <c r="B14" s="254" t="s">
        <v>42</v>
      </c>
      <c r="C14" s="227">
        <v>10144041.280999999</v>
      </c>
      <c r="D14" s="227">
        <v>6438773.0659999996</v>
      </c>
      <c r="E14" s="228">
        <f>D14/C14</f>
        <v>0.63473450941686871</v>
      </c>
      <c r="F14" s="229">
        <v>64511.360000000001</v>
      </c>
      <c r="G14" s="201">
        <f>F14/C14</f>
        <v>6.3595324795090412E-3</v>
      </c>
      <c r="H14" s="230">
        <v>1506390.325</v>
      </c>
      <c r="I14" s="201">
        <f>H14/C14</f>
        <v>0.14850001920058237</v>
      </c>
      <c r="J14" s="229">
        <v>635371.16</v>
      </c>
      <c r="K14" s="201">
        <f>J14/C14</f>
        <v>6.2634914665623792E-2</v>
      </c>
      <c r="L14" s="229">
        <v>1411079.97</v>
      </c>
      <c r="M14" s="201">
        <f>L14/C14</f>
        <v>0.13910432054756935</v>
      </c>
      <c r="N14" s="229">
        <v>87915.4</v>
      </c>
      <c r="O14" s="201">
        <f t="shared" ref="O14:O43" si="0">N14/C14</f>
        <v>8.6667036898467054E-3</v>
      </c>
      <c r="P14" s="152"/>
    </row>
    <row r="15" spans="2:16" ht="13" x14ac:dyDescent="0.25">
      <c r="B15" s="255" t="s">
        <v>143</v>
      </c>
      <c r="C15" s="249">
        <v>7847778.7429999998</v>
      </c>
      <c r="D15" s="249">
        <v>5000618.5369999995</v>
      </c>
      <c r="E15" s="250">
        <f>D15/C15</f>
        <v>0.63720177400011591</v>
      </c>
      <c r="F15" s="251">
        <v>61444.758999999998</v>
      </c>
      <c r="G15" s="252">
        <f t="shared" ref="G15:G53" si="1">F15/C15</f>
        <v>7.8295733114044554E-3</v>
      </c>
      <c r="H15" s="251">
        <v>1125225.2579999999</v>
      </c>
      <c r="I15" s="252">
        <f t="shared" ref="I15:I53" si="2">H15/C15</f>
        <v>0.14338136877312826</v>
      </c>
      <c r="J15" s="251">
        <v>475412.51199999999</v>
      </c>
      <c r="K15" s="252">
        <f t="shared" ref="K15:K53" si="3">J15/C15</f>
        <v>6.0579245104744411E-2</v>
      </c>
      <c r="L15" s="251">
        <v>1121615.7490000001</v>
      </c>
      <c r="M15" s="252">
        <f t="shared" ref="M15:M53" si="4">L15/C15</f>
        <v>0.14292142856352189</v>
      </c>
      <c r="N15" s="251">
        <v>63461.928999999996</v>
      </c>
      <c r="O15" s="252">
        <f t="shared" si="0"/>
        <v>8.0866103745096361E-3</v>
      </c>
      <c r="P15" s="152"/>
    </row>
    <row r="16" spans="2:16" ht="13" x14ac:dyDescent="0.25">
      <c r="B16" s="256" t="s">
        <v>86</v>
      </c>
      <c r="C16" s="171">
        <v>305205.87800000003</v>
      </c>
      <c r="D16" s="171">
        <v>217666.87899999999</v>
      </c>
      <c r="E16" s="231">
        <f>D16/C16</f>
        <v>0.71318049451196996</v>
      </c>
      <c r="F16" s="232">
        <v>581.21500000000003</v>
      </c>
      <c r="G16" s="202">
        <f t="shared" si="1"/>
        <v>1.9043375042730991E-3</v>
      </c>
      <c r="H16" s="232">
        <v>43488.767</v>
      </c>
      <c r="I16" s="202">
        <f t="shared" si="2"/>
        <v>0.14248993920097436</v>
      </c>
      <c r="J16" s="232">
        <v>5488.1540000000005</v>
      </c>
      <c r="K16" s="202">
        <f t="shared" si="3"/>
        <v>1.7981809642604589E-2</v>
      </c>
      <c r="L16" s="233">
        <v>35593.03</v>
      </c>
      <c r="M16" s="202">
        <f t="shared" si="4"/>
        <v>0.11661973954512107</v>
      </c>
      <c r="N16" s="232">
        <v>2387.8339999999998</v>
      </c>
      <c r="O16" s="202">
        <f t="shared" si="0"/>
        <v>7.8236828715336857E-3</v>
      </c>
      <c r="P16" s="152"/>
    </row>
    <row r="17" spans="2:16" ht="13" x14ac:dyDescent="0.25">
      <c r="B17" s="256" t="s">
        <v>87</v>
      </c>
      <c r="C17" s="172">
        <v>87729.596000000005</v>
      </c>
      <c r="D17" s="172">
        <v>41205.697999999997</v>
      </c>
      <c r="E17" s="231">
        <f t="shared" ref="E17:E53" si="5">D17/C17</f>
        <v>0.46968981824560091</v>
      </c>
      <c r="F17" s="232">
        <v>474.94799999999998</v>
      </c>
      <c r="G17" s="202">
        <f t="shared" si="1"/>
        <v>5.4137716535249967E-3</v>
      </c>
      <c r="H17" s="232">
        <v>17236.582999999999</v>
      </c>
      <c r="I17" s="202">
        <f t="shared" si="2"/>
        <v>0.19647398125485496</v>
      </c>
      <c r="J17" s="232">
        <v>8130.4219999999996</v>
      </c>
      <c r="K17" s="202">
        <f t="shared" si="3"/>
        <v>9.2675931164666478E-2</v>
      </c>
      <c r="L17" s="232">
        <v>20681.946</v>
      </c>
      <c r="M17" s="202">
        <f t="shared" si="4"/>
        <v>0.23574650908001443</v>
      </c>
      <c r="N17" s="233">
        <v>0</v>
      </c>
      <c r="O17" s="202">
        <f t="shared" si="0"/>
        <v>0</v>
      </c>
      <c r="P17" s="152"/>
    </row>
    <row r="18" spans="2:16" ht="13" x14ac:dyDescent="0.25">
      <c r="B18" s="256" t="s">
        <v>88</v>
      </c>
      <c r="C18" s="173">
        <v>303758.77</v>
      </c>
      <c r="D18" s="171">
        <v>210342.76800000001</v>
      </c>
      <c r="E18" s="231">
        <f t="shared" si="5"/>
        <v>0.69246648582360271</v>
      </c>
      <c r="F18" s="233">
        <v>349.2</v>
      </c>
      <c r="G18" s="202">
        <f t="shared" si="1"/>
        <v>1.1495964379892635E-3</v>
      </c>
      <c r="H18" s="232">
        <v>46769.601999999999</v>
      </c>
      <c r="I18" s="202">
        <f t="shared" si="2"/>
        <v>0.15396955287908229</v>
      </c>
      <c r="J18" s="233">
        <v>19761.400000000001</v>
      </c>
      <c r="K18" s="202">
        <f t="shared" si="3"/>
        <v>6.5056228664607779E-2</v>
      </c>
      <c r="L18" s="233">
        <v>21348</v>
      </c>
      <c r="M18" s="202">
        <f t="shared" si="4"/>
        <v>7.0279452343054979E-2</v>
      </c>
      <c r="N18" s="233">
        <v>5187.8</v>
      </c>
      <c r="O18" s="202">
        <f t="shared" si="0"/>
        <v>1.7078683851662949E-2</v>
      </c>
      <c r="P18" s="152"/>
    </row>
    <row r="19" spans="2:16" ht="13" x14ac:dyDescent="0.25">
      <c r="B19" s="256" t="s">
        <v>89</v>
      </c>
      <c r="C19" s="172">
        <v>168614.91099999999</v>
      </c>
      <c r="D19" s="172">
        <v>96700.125</v>
      </c>
      <c r="E19" s="231">
        <f t="shared" si="5"/>
        <v>0.5734968777464764</v>
      </c>
      <c r="F19" s="233">
        <v>0</v>
      </c>
      <c r="G19" s="202">
        <f t="shared" si="1"/>
        <v>0</v>
      </c>
      <c r="H19" s="232">
        <v>41830.978000000003</v>
      </c>
      <c r="I19" s="202">
        <f t="shared" si="2"/>
        <v>0.24808587658063055</v>
      </c>
      <c r="J19" s="233">
        <v>3549.29</v>
      </c>
      <c r="K19" s="202">
        <f t="shared" si="3"/>
        <v>2.1049680475767652E-2</v>
      </c>
      <c r="L19" s="233">
        <v>25708.78</v>
      </c>
      <c r="M19" s="202">
        <f t="shared" si="4"/>
        <v>0.15247038264605198</v>
      </c>
      <c r="N19" s="232">
        <v>825.73900000000003</v>
      </c>
      <c r="O19" s="202">
        <f t="shared" si="0"/>
        <v>4.8971884817470271E-3</v>
      </c>
      <c r="P19" s="152"/>
    </row>
    <row r="20" spans="2:16" ht="13" x14ac:dyDescent="0.25">
      <c r="B20" s="256" t="s">
        <v>126</v>
      </c>
      <c r="C20" s="171">
        <v>2397695.9539999999</v>
      </c>
      <c r="D20" s="171">
        <v>1585298.0330000001</v>
      </c>
      <c r="E20" s="231">
        <f t="shared" si="5"/>
        <v>0.66117558832065326</v>
      </c>
      <c r="F20" s="232">
        <v>4820.116</v>
      </c>
      <c r="G20" s="202">
        <f t="shared" si="1"/>
        <v>2.0103116043378036E-3</v>
      </c>
      <c r="H20" s="232">
        <v>401417.23499999999</v>
      </c>
      <c r="I20" s="202">
        <f t="shared" si="2"/>
        <v>0.16741790564826553</v>
      </c>
      <c r="J20" s="232">
        <v>155602.897</v>
      </c>
      <c r="K20" s="202">
        <f t="shared" si="3"/>
        <v>6.4896842629447088E-2</v>
      </c>
      <c r="L20" s="232">
        <v>229823.11499999999</v>
      </c>
      <c r="M20" s="202">
        <f t="shared" si="4"/>
        <v>9.5851650671801569E-2</v>
      </c>
      <c r="N20" s="232">
        <v>20734.558000000001</v>
      </c>
      <c r="O20" s="202">
        <f t="shared" si="0"/>
        <v>8.6477011254947472E-3</v>
      </c>
      <c r="P20" s="152"/>
    </row>
    <row r="21" spans="2:16" ht="13" x14ac:dyDescent="0.25">
      <c r="B21" s="256" t="s">
        <v>90</v>
      </c>
      <c r="C21" s="172">
        <v>40363.800999999999</v>
      </c>
      <c r="D21" s="172">
        <v>29384.805</v>
      </c>
      <c r="E21" s="231">
        <f t="shared" si="5"/>
        <v>0.72799895629254541</v>
      </c>
      <c r="F21" s="233">
        <v>0</v>
      </c>
      <c r="G21" s="202">
        <f t="shared" si="1"/>
        <v>0</v>
      </c>
      <c r="H21" s="232">
        <v>4767.759</v>
      </c>
      <c r="I21" s="202">
        <f t="shared" si="2"/>
        <v>0.11811967361547542</v>
      </c>
      <c r="J21" s="232">
        <v>1769.2760000000001</v>
      </c>
      <c r="K21" s="202">
        <f t="shared" si="3"/>
        <v>4.3833235626149283E-2</v>
      </c>
      <c r="L21" s="232">
        <v>4441.9610000000002</v>
      </c>
      <c r="M21" s="202">
        <f t="shared" si="4"/>
        <v>0.11004813446582992</v>
      </c>
      <c r="N21" s="233">
        <v>0</v>
      </c>
      <c r="O21" s="202">
        <f t="shared" si="0"/>
        <v>0</v>
      </c>
      <c r="P21" s="152"/>
    </row>
    <row r="22" spans="2:16" ht="13" x14ac:dyDescent="0.25">
      <c r="B22" s="256" t="s">
        <v>91</v>
      </c>
      <c r="C22" s="171">
        <v>114602.61599999999</v>
      </c>
      <c r="D22" s="171">
        <v>66316.125</v>
      </c>
      <c r="E22" s="231">
        <f t="shared" si="5"/>
        <v>0.57866152898289869</v>
      </c>
      <c r="F22" s="233">
        <v>0</v>
      </c>
      <c r="G22" s="202">
        <f t="shared" si="1"/>
        <v>0</v>
      </c>
      <c r="H22" s="232">
        <v>24034.334999999999</v>
      </c>
      <c r="I22" s="202">
        <f t="shared" si="2"/>
        <v>0.20971890379884522</v>
      </c>
      <c r="J22" s="232">
        <v>2648.3519999999999</v>
      </c>
      <c r="K22" s="202">
        <f t="shared" si="3"/>
        <v>2.3109001281436718E-2</v>
      </c>
      <c r="L22" s="232">
        <v>20527.412</v>
      </c>
      <c r="M22" s="202">
        <f t="shared" si="4"/>
        <v>0.17911817998988785</v>
      </c>
      <c r="N22" s="232">
        <v>1076.393</v>
      </c>
      <c r="O22" s="202">
        <f t="shared" si="0"/>
        <v>9.3923946727359174E-3</v>
      </c>
      <c r="P22" s="152"/>
    </row>
    <row r="23" spans="2:16" ht="13" x14ac:dyDescent="0.25">
      <c r="B23" s="256" t="s">
        <v>92</v>
      </c>
      <c r="C23" s="172">
        <v>179170.935</v>
      </c>
      <c r="D23" s="172">
        <v>102577.031</v>
      </c>
      <c r="E23" s="231">
        <f t="shared" si="5"/>
        <v>0.5725093246848324</v>
      </c>
      <c r="F23" s="232">
        <v>6370.0129999999999</v>
      </c>
      <c r="G23" s="202">
        <f t="shared" si="1"/>
        <v>3.5552713948833276E-2</v>
      </c>
      <c r="H23" s="232">
        <v>27515.187000000002</v>
      </c>
      <c r="I23" s="202">
        <f t="shared" si="2"/>
        <v>0.15356947821922123</v>
      </c>
      <c r="J23" s="232">
        <v>11396.156000000001</v>
      </c>
      <c r="K23" s="202">
        <f t="shared" si="3"/>
        <v>6.3604936816342453E-2</v>
      </c>
      <c r="L23" s="232">
        <v>31312.547999999999</v>
      </c>
      <c r="M23" s="202">
        <f t="shared" si="4"/>
        <v>0.17476354633077065</v>
      </c>
      <c r="N23" s="233">
        <v>0</v>
      </c>
      <c r="O23" s="202">
        <f t="shared" si="0"/>
        <v>0</v>
      </c>
      <c r="P23" s="152"/>
    </row>
    <row r="24" spans="2:16" ht="13" x14ac:dyDescent="0.25">
      <c r="B24" s="256" t="s">
        <v>93</v>
      </c>
      <c r="C24" s="171">
        <v>597849.125</v>
      </c>
      <c r="D24" s="171">
        <v>235990.174</v>
      </c>
      <c r="E24" s="231">
        <f t="shared" si="5"/>
        <v>0.39473198861000258</v>
      </c>
      <c r="F24" s="232">
        <v>6173.5010000000002</v>
      </c>
      <c r="G24" s="202">
        <f t="shared" si="1"/>
        <v>1.032618555726748E-2</v>
      </c>
      <c r="H24" s="232">
        <v>114285.72900000001</v>
      </c>
      <c r="I24" s="202">
        <f t="shared" si="2"/>
        <v>0.19116148911316047</v>
      </c>
      <c r="J24" s="232">
        <v>46900.868000000002</v>
      </c>
      <c r="K24" s="202">
        <f t="shared" si="3"/>
        <v>7.8449337865970789E-2</v>
      </c>
      <c r="L24" s="232">
        <v>194497.837</v>
      </c>
      <c r="M24" s="202">
        <f t="shared" si="4"/>
        <v>0.32532929942817929</v>
      </c>
      <c r="N24" s="232">
        <v>1.0169999999999999</v>
      </c>
      <c r="O24" s="202">
        <f t="shared" si="0"/>
        <v>1.7010980822293582E-6</v>
      </c>
      <c r="P24" s="152"/>
    </row>
    <row r="25" spans="2:16" ht="13" x14ac:dyDescent="0.25">
      <c r="B25" s="256" t="s">
        <v>94</v>
      </c>
      <c r="C25" s="172">
        <v>1556447.0889999999</v>
      </c>
      <c r="D25" s="172">
        <v>1047493.373</v>
      </c>
      <c r="E25" s="231">
        <f t="shared" si="5"/>
        <v>0.6730028797014892</v>
      </c>
      <c r="F25" s="232">
        <v>9776.3690000000006</v>
      </c>
      <c r="G25" s="202">
        <f t="shared" si="1"/>
        <v>6.281208702238127E-3</v>
      </c>
      <c r="H25" s="232">
        <v>159866.83300000001</v>
      </c>
      <c r="I25" s="202">
        <f t="shared" si="2"/>
        <v>0.10271266792802619</v>
      </c>
      <c r="J25" s="232">
        <v>76403.395000000004</v>
      </c>
      <c r="K25" s="202">
        <f t="shared" si="3"/>
        <v>4.9088334283877481E-2</v>
      </c>
      <c r="L25" s="232">
        <v>262907.11900000001</v>
      </c>
      <c r="M25" s="202">
        <f t="shared" si="4"/>
        <v>0.16891490938436907</v>
      </c>
      <c r="N25" s="233">
        <v>0</v>
      </c>
      <c r="O25" s="202">
        <f t="shared" si="0"/>
        <v>0</v>
      </c>
      <c r="P25" s="152"/>
    </row>
    <row r="26" spans="2:16" ht="13" x14ac:dyDescent="0.25">
      <c r="B26" s="256" t="s">
        <v>95</v>
      </c>
      <c r="C26" s="171">
        <v>95714.703999999998</v>
      </c>
      <c r="D26" s="171">
        <v>64621.302000000003</v>
      </c>
      <c r="E26" s="231">
        <f t="shared" si="5"/>
        <v>0.67514498085894936</v>
      </c>
      <c r="F26" s="233">
        <v>1938.06</v>
      </c>
      <c r="G26" s="202">
        <f t="shared" si="1"/>
        <v>2.0248299571610229E-2</v>
      </c>
      <c r="H26" s="232">
        <v>9748.8780000000006</v>
      </c>
      <c r="I26" s="202">
        <f t="shared" si="2"/>
        <v>0.10185350413871624</v>
      </c>
      <c r="J26" s="232">
        <v>6154.3959999999997</v>
      </c>
      <c r="K26" s="202">
        <f t="shared" si="3"/>
        <v>6.4299378703610674E-2</v>
      </c>
      <c r="L26" s="232">
        <v>13252.067999999999</v>
      </c>
      <c r="M26" s="202">
        <f t="shared" si="4"/>
        <v>0.13845383672711353</v>
      </c>
      <c r="N26" s="233">
        <v>0</v>
      </c>
      <c r="O26" s="202">
        <f t="shared" si="0"/>
        <v>0</v>
      </c>
      <c r="P26" s="152"/>
    </row>
    <row r="27" spans="2:16" ht="13" x14ac:dyDescent="0.25">
      <c r="B27" s="256" t="s">
        <v>96</v>
      </c>
      <c r="C27" s="172">
        <v>1256106.1669999999</v>
      </c>
      <c r="D27" s="172">
        <v>845848.53700000001</v>
      </c>
      <c r="E27" s="231">
        <f t="shared" si="5"/>
        <v>0.67338936725401821</v>
      </c>
      <c r="F27" s="232">
        <v>25939.805</v>
      </c>
      <c r="G27" s="202">
        <f t="shared" si="1"/>
        <v>2.0650965405219608E-2</v>
      </c>
      <c r="H27" s="232">
        <v>131724.174</v>
      </c>
      <c r="I27" s="202">
        <f t="shared" si="2"/>
        <v>0.10486707052366538</v>
      </c>
      <c r="J27" s="232">
        <v>94152.948999999993</v>
      </c>
      <c r="K27" s="202">
        <f t="shared" si="3"/>
        <v>7.4956203124827106E-2</v>
      </c>
      <c r="L27" s="232">
        <v>142280.19099999999</v>
      </c>
      <c r="M27" s="202">
        <f t="shared" si="4"/>
        <v>0.11327083230537152</v>
      </c>
      <c r="N27" s="232">
        <v>16160.512000000001</v>
      </c>
      <c r="O27" s="202">
        <f t="shared" si="0"/>
        <v>1.286556218300933E-2</v>
      </c>
      <c r="P27" s="152"/>
    </row>
    <row r="28" spans="2:16" ht="13" x14ac:dyDescent="0.25">
      <c r="B28" s="256" t="s">
        <v>97</v>
      </c>
      <c r="C28" s="171">
        <v>15087.048000000001</v>
      </c>
      <c r="D28" s="171">
        <v>5565.8109999999997</v>
      </c>
      <c r="E28" s="231">
        <f t="shared" si="5"/>
        <v>0.36891318964452152</v>
      </c>
      <c r="F28" s="232">
        <v>1600.4559999999999</v>
      </c>
      <c r="G28" s="202">
        <f t="shared" si="1"/>
        <v>0.10608145476835494</v>
      </c>
      <c r="H28" s="232">
        <v>3473.2339999999999</v>
      </c>
      <c r="I28" s="202">
        <f t="shared" si="2"/>
        <v>0.23021296147529985</v>
      </c>
      <c r="J28" s="232">
        <v>1151.3889999999999</v>
      </c>
      <c r="K28" s="202">
        <f t="shared" si="3"/>
        <v>7.6316387407264819E-2</v>
      </c>
      <c r="L28" s="232">
        <v>3008.8580000000002</v>
      </c>
      <c r="M28" s="202">
        <f t="shared" si="4"/>
        <v>0.19943318268756088</v>
      </c>
      <c r="N28" s="232">
        <v>287.30099999999999</v>
      </c>
      <c r="O28" s="202">
        <f t="shared" si="0"/>
        <v>1.9042890299016745E-2</v>
      </c>
      <c r="P28" s="152"/>
    </row>
    <row r="29" spans="2:16" ht="13" x14ac:dyDescent="0.25">
      <c r="B29" s="256" t="s">
        <v>98</v>
      </c>
      <c r="C29" s="172">
        <v>46511.097999999998</v>
      </c>
      <c r="D29" s="172">
        <v>29967.654999999999</v>
      </c>
      <c r="E29" s="231">
        <f t="shared" si="5"/>
        <v>0.64431192314574037</v>
      </c>
      <c r="F29" s="233">
        <v>0</v>
      </c>
      <c r="G29" s="202">
        <f t="shared" si="1"/>
        <v>0</v>
      </c>
      <c r="H29" s="232">
        <v>8784.3359999999993</v>
      </c>
      <c r="I29" s="202">
        <f t="shared" si="2"/>
        <v>0.18886537574322584</v>
      </c>
      <c r="J29" s="232">
        <v>3390.6970000000001</v>
      </c>
      <c r="K29" s="202">
        <f t="shared" si="3"/>
        <v>7.290081605899737E-2</v>
      </c>
      <c r="L29" s="232">
        <v>4014.9360000000001</v>
      </c>
      <c r="M29" s="202">
        <f t="shared" si="4"/>
        <v>8.6322107467770387E-2</v>
      </c>
      <c r="N29" s="232">
        <v>353.47399999999999</v>
      </c>
      <c r="O29" s="202">
        <f t="shared" si="0"/>
        <v>7.5997775842660178E-3</v>
      </c>
      <c r="P29" s="152"/>
    </row>
    <row r="30" spans="2:16" ht="13" x14ac:dyDescent="0.25">
      <c r="B30" s="256" t="s">
        <v>99</v>
      </c>
      <c r="C30" s="171">
        <v>65239.733</v>
      </c>
      <c r="D30" s="171">
        <v>44362.548999999999</v>
      </c>
      <c r="E30" s="231">
        <f t="shared" si="5"/>
        <v>0.67999280438502097</v>
      </c>
      <c r="F30" s="233">
        <v>0</v>
      </c>
      <c r="G30" s="202">
        <f t="shared" si="1"/>
        <v>0</v>
      </c>
      <c r="H30" s="232">
        <v>7560.0870000000004</v>
      </c>
      <c r="I30" s="202">
        <f t="shared" si="2"/>
        <v>0.11588163611889706</v>
      </c>
      <c r="J30" s="232">
        <v>4140.3370000000004</v>
      </c>
      <c r="K30" s="202">
        <f t="shared" si="3"/>
        <v>6.3463426498082093E-2</v>
      </c>
      <c r="L30" s="233">
        <v>9176.76</v>
      </c>
      <c r="M30" s="202">
        <f t="shared" si="4"/>
        <v>0.14066213299799984</v>
      </c>
      <c r="N30" s="233">
        <v>0</v>
      </c>
      <c r="O30" s="202">
        <f t="shared" si="0"/>
        <v>0</v>
      </c>
      <c r="P30" s="152"/>
    </row>
    <row r="31" spans="2:16" ht="13" x14ac:dyDescent="0.25">
      <c r="B31" s="256" t="s">
        <v>100</v>
      </c>
      <c r="C31" s="172">
        <v>19156.522000000001</v>
      </c>
      <c r="D31" s="172">
        <v>15174.541999999999</v>
      </c>
      <c r="E31" s="231">
        <f t="shared" si="5"/>
        <v>0.79213450124192686</v>
      </c>
      <c r="F31" s="232">
        <v>98.878</v>
      </c>
      <c r="G31" s="202">
        <f t="shared" si="1"/>
        <v>5.1615841330696667E-3</v>
      </c>
      <c r="H31" s="232">
        <v>1566.086</v>
      </c>
      <c r="I31" s="202">
        <f t="shared" si="2"/>
        <v>8.1752105105509232E-2</v>
      </c>
      <c r="J31" s="232">
        <v>672.17600000000004</v>
      </c>
      <c r="K31" s="202">
        <f t="shared" si="3"/>
        <v>3.5088624124984695E-2</v>
      </c>
      <c r="L31" s="233">
        <v>1644.84</v>
      </c>
      <c r="M31" s="202">
        <f t="shared" si="4"/>
        <v>8.5863185394509503E-2</v>
      </c>
      <c r="N31" s="233">
        <v>0</v>
      </c>
      <c r="O31" s="202">
        <f t="shared" si="0"/>
        <v>0</v>
      </c>
      <c r="P31" s="152"/>
    </row>
    <row r="32" spans="2:16" ht="13" x14ac:dyDescent="0.25">
      <c r="B32" s="256" t="s">
        <v>101</v>
      </c>
      <c r="C32" s="173">
        <v>243613.25</v>
      </c>
      <c r="D32" s="171">
        <v>175240.30300000001</v>
      </c>
      <c r="E32" s="231">
        <f t="shared" si="5"/>
        <v>0.71933814355335768</v>
      </c>
      <c r="F32" s="232">
        <v>1138.741</v>
      </c>
      <c r="G32" s="202">
        <f t="shared" si="1"/>
        <v>4.6743803959759991E-3</v>
      </c>
      <c r="H32" s="232">
        <v>30365.030999999999</v>
      </c>
      <c r="I32" s="202">
        <f t="shared" si="2"/>
        <v>0.12464441486659694</v>
      </c>
      <c r="J32" s="232">
        <v>12683.906999999999</v>
      </c>
      <c r="K32" s="202">
        <f t="shared" si="3"/>
        <v>5.2065751760218291E-2</v>
      </c>
      <c r="L32" s="232">
        <v>24185.268</v>
      </c>
      <c r="M32" s="202">
        <f t="shared" si="4"/>
        <v>9.9277309423851129E-2</v>
      </c>
      <c r="N32" s="233">
        <v>0</v>
      </c>
      <c r="O32" s="202">
        <f t="shared" si="0"/>
        <v>0</v>
      </c>
      <c r="P32" s="152"/>
    </row>
    <row r="33" spans="2:16" ht="13" x14ac:dyDescent="0.25">
      <c r="B33" s="256" t="s">
        <v>102</v>
      </c>
      <c r="C33" s="172">
        <v>4790.0280000000002</v>
      </c>
      <c r="D33" s="172">
        <v>1023.588</v>
      </c>
      <c r="E33" s="231">
        <f t="shared" si="5"/>
        <v>0.21369144397485776</v>
      </c>
      <c r="F33" s="232">
        <v>733.745</v>
      </c>
      <c r="G33" s="202">
        <f t="shared" si="1"/>
        <v>0.15318177680798525</v>
      </c>
      <c r="H33" s="232">
        <v>1103.3679999999999</v>
      </c>
      <c r="I33" s="202">
        <f t="shared" si="2"/>
        <v>0.23034687897440262</v>
      </c>
      <c r="J33" s="232">
        <v>479.43400000000003</v>
      </c>
      <c r="K33" s="202">
        <f t="shared" si="3"/>
        <v>0.10009002035061174</v>
      </c>
      <c r="L33" s="232">
        <v>1410.7460000000001</v>
      </c>
      <c r="M33" s="202">
        <f t="shared" si="4"/>
        <v>0.29451727630819696</v>
      </c>
      <c r="N33" s="232">
        <v>39.146000000000001</v>
      </c>
      <c r="O33" s="202">
        <f t="shared" si="0"/>
        <v>8.1723948168987738E-3</v>
      </c>
      <c r="P33" s="152"/>
    </row>
    <row r="34" spans="2:16" ht="13" x14ac:dyDescent="0.25">
      <c r="B34" s="256" t="s">
        <v>103</v>
      </c>
      <c r="C34" s="171">
        <v>358658.614</v>
      </c>
      <c r="D34" s="171">
        <v>217388.66699999999</v>
      </c>
      <c r="E34" s="231">
        <f t="shared" si="5"/>
        <v>0.60611583972718963</v>
      </c>
      <c r="F34" s="232">
        <v>1217.556</v>
      </c>
      <c r="G34" s="202">
        <f t="shared" si="1"/>
        <v>3.3947490802493318E-3</v>
      </c>
      <c r="H34" s="233">
        <v>68272.55</v>
      </c>
      <c r="I34" s="202">
        <f t="shared" si="2"/>
        <v>0.19035524963022357</v>
      </c>
      <c r="J34" s="233">
        <v>8133.9</v>
      </c>
      <c r="K34" s="202">
        <f t="shared" si="3"/>
        <v>2.2678669025359026E-2</v>
      </c>
      <c r="L34" s="233">
        <v>63375.94</v>
      </c>
      <c r="M34" s="202">
        <f t="shared" si="4"/>
        <v>0.17670268474299072</v>
      </c>
      <c r="N34" s="233">
        <v>270</v>
      </c>
      <c r="O34" s="202">
        <f t="shared" si="0"/>
        <v>7.5280500582093927E-4</v>
      </c>
      <c r="P34" s="152"/>
    </row>
    <row r="35" spans="2:16" ht="13" x14ac:dyDescent="0.25">
      <c r="B35" s="256" t="s">
        <v>104</v>
      </c>
      <c r="C35" s="172">
        <v>278575.25799999997</v>
      </c>
      <c r="D35" s="172">
        <v>191056.391</v>
      </c>
      <c r="E35" s="231">
        <f t="shared" si="5"/>
        <v>0.68583402694003792</v>
      </c>
      <c r="F35" s="232">
        <v>24.202999999999999</v>
      </c>
      <c r="G35" s="202">
        <f t="shared" si="1"/>
        <v>8.6881369773334291E-5</v>
      </c>
      <c r="H35" s="232">
        <v>39042.807000000001</v>
      </c>
      <c r="I35" s="202">
        <f t="shared" si="2"/>
        <v>0.14015173953460003</v>
      </c>
      <c r="J35" s="232">
        <v>7765.076</v>
      </c>
      <c r="K35" s="202">
        <f t="shared" si="3"/>
        <v>2.7874248616867478E-2</v>
      </c>
      <c r="L35" s="233">
        <v>31308.54</v>
      </c>
      <c r="M35" s="202">
        <f t="shared" si="4"/>
        <v>0.11238808580767788</v>
      </c>
      <c r="N35" s="232">
        <v>9378.241</v>
      </c>
      <c r="O35" s="202">
        <f t="shared" si="0"/>
        <v>3.366501773104344E-2</v>
      </c>
      <c r="P35" s="152"/>
    </row>
    <row r="36" spans="2:16" ht="13" x14ac:dyDescent="0.25">
      <c r="B36" s="256" t="s">
        <v>105</v>
      </c>
      <c r="C36" s="171">
        <v>868821.54099999997</v>
      </c>
      <c r="D36" s="171">
        <v>545381.61100000003</v>
      </c>
      <c r="E36" s="231">
        <f t="shared" si="5"/>
        <v>0.62772570115178583</v>
      </c>
      <c r="F36" s="233">
        <v>0</v>
      </c>
      <c r="G36" s="202">
        <f t="shared" si="1"/>
        <v>0</v>
      </c>
      <c r="H36" s="232">
        <v>156493.58300000001</v>
      </c>
      <c r="I36" s="202">
        <f t="shared" si="2"/>
        <v>0.1801216655147366</v>
      </c>
      <c r="J36" s="232">
        <v>78761.572</v>
      </c>
      <c r="K36" s="202">
        <f t="shared" si="3"/>
        <v>9.0653337058547917E-2</v>
      </c>
      <c r="L36" s="232">
        <v>88184.774000000005</v>
      </c>
      <c r="M36" s="202">
        <f t="shared" si="4"/>
        <v>0.10149929512394537</v>
      </c>
      <c r="N36" s="233">
        <v>0</v>
      </c>
      <c r="O36" s="202">
        <f t="shared" si="0"/>
        <v>0</v>
      </c>
      <c r="P36" s="152"/>
    </row>
    <row r="37" spans="2:16" ht="13" x14ac:dyDescent="0.25">
      <c r="B37" s="256" t="s">
        <v>106</v>
      </c>
      <c r="C37" s="172">
        <v>124119.993</v>
      </c>
      <c r="D37" s="174">
        <v>39980.35</v>
      </c>
      <c r="E37" s="231">
        <f t="shared" si="5"/>
        <v>0.32211047578773228</v>
      </c>
      <c r="F37" s="233">
        <v>1101.2</v>
      </c>
      <c r="G37" s="202">
        <f t="shared" si="1"/>
        <v>8.8720597978119448E-3</v>
      </c>
      <c r="H37" s="232">
        <v>19980.235000000001</v>
      </c>
      <c r="I37" s="202">
        <f t="shared" si="2"/>
        <v>0.16097515409946889</v>
      </c>
      <c r="J37" s="232">
        <v>38180.324000000001</v>
      </c>
      <c r="K37" s="202">
        <f t="shared" si="3"/>
        <v>0.30760817074812435</v>
      </c>
      <c r="L37" s="232">
        <v>24877.109</v>
      </c>
      <c r="M37" s="202">
        <f t="shared" si="4"/>
        <v>0.20042789560904986</v>
      </c>
      <c r="N37" s="232">
        <v>0.77500000000000002</v>
      </c>
      <c r="O37" s="202">
        <f t="shared" si="0"/>
        <v>6.2439578126627835E-6</v>
      </c>
      <c r="P37" s="152"/>
    </row>
    <row r="38" spans="2:16" ht="13" x14ac:dyDescent="0.25">
      <c r="B38" s="256" t="s">
        <v>107</v>
      </c>
      <c r="C38" s="171">
        <v>328121.20199999999</v>
      </c>
      <c r="D38" s="171">
        <v>203233.196</v>
      </c>
      <c r="E38" s="231">
        <f t="shared" si="5"/>
        <v>0.61938452852552939</v>
      </c>
      <c r="F38" s="232">
        <v>1103.712</v>
      </c>
      <c r="G38" s="202">
        <f t="shared" si="1"/>
        <v>3.3637326490105935E-3</v>
      </c>
      <c r="H38" s="232">
        <v>45669.485000000001</v>
      </c>
      <c r="I38" s="202">
        <f t="shared" si="2"/>
        <v>0.13918480342516848</v>
      </c>
      <c r="J38" s="232">
        <v>32004.155999999999</v>
      </c>
      <c r="K38" s="202">
        <f t="shared" si="3"/>
        <v>9.7537604412408566E-2</v>
      </c>
      <c r="L38" s="232">
        <v>46110.652999999998</v>
      </c>
      <c r="M38" s="202">
        <f t="shared" si="4"/>
        <v>0.14052933098788295</v>
      </c>
      <c r="N38" s="233">
        <v>0</v>
      </c>
      <c r="O38" s="202">
        <f t="shared" si="0"/>
        <v>0</v>
      </c>
      <c r="P38" s="152"/>
    </row>
    <row r="39" spans="2:16" ht="13" x14ac:dyDescent="0.25">
      <c r="B39" s="256" t="s">
        <v>108</v>
      </c>
      <c r="C39" s="172">
        <v>43783.828000000001</v>
      </c>
      <c r="D39" s="172">
        <v>26870.774000000001</v>
      </c>
      <c r="E39" s="231">
        <f t="shared" si="5"/>
        <v>0.61371458886600783</v>
      </c>
      <c r="F39" s="232">
        <v>477.08300000000003</v>
      </c>
      <c r="G39" s="202">
        <f t="shared" si="1"/>
        <v>1.0896329119509605E-2</v>
      </c>
      <c r="H39" s="232">
        <v>7210.6620000000003</v>
      </c>
      <c r="I39" s="202">
        <f t="shared" si="2"/>
        <v>0.16468779294492022</v>
      </c>
      <c r="J39" s="232">
        <v>1888.0129999999999</v>
      </c>
      <c r="K39" s="202">
        <f t="shared" si="3"/>
        <v>4.312124102077141E-2</v>
      </c>
      <c r="L39" s="232">
        <v>7337.2969999999996</v>
      </c>
      <c r="M39" s="202">
        <f t="shared" si="4"/>
        <v>0.16758007088827406</v>
      </c>
      <c r="N39" s="233">
        <v>0</v>
      </c>
      <c r="O39" s="202">
        <f t="shared" si="0"/>
        <v>0</v>
      </c>
      <c r="P39" s="152"/>
    </row>
    <row r="40" spans="2:16" ht="13" x14ac:dyDescent="0.25">
      <c r="B40" s="256" t="s">
        <v>109</v>
      </c>
      <c r="C40" s="171">
        <v>112450.45600000001</v>
      </c>
      <c r="D40" s="171">
        <v>78838.557000000001</v>
      </c>
      <c r="E40" s="231">
        <f t="shared" si="5"/>
        <v>0.70109592974883084</v>
      </c>
      <c r="F40" s="233">
        <v>142.56</v>
      </c>
      <c r="G40" s="202">
        <f t="shared" si="1"/>
        <v>1.2677583094905368E-3</v>
      </c>
      <c r="H40" s="232">
        <v>15263.891</v>
      </c>
      <c r="I40" s="202">
        <f t="shared" si="2"/>
        <v>0.13573880927614912</v>
      </c>
      <c r="J40" s="232">
        <v>6339.7079999999996</v>
      </c>
      <c r="K40" s="202">
        <f t="shared" si="3"/>
        <v>5.637778827682121E-2</v>
      </c>
      <c r="L40" s="233">
        <v>11841.84</v>
      </c>
      <c r="M40" s="202">
        <f t="shared" si="4"/>
        <v>0.10530717634439828</v>
      </c>
      <c r="N40" s="233">
        <v>23.9</v>
      </c>
      <c r="O40" s="202">
        <f t="shared" si="0"/>
        <v>2.1253804430993145E-4</v>
      </c>
      <c r="P40" s="152"/>
    </row>
    <row r="41" spans="2:16" ht="13" x14ac:dyDescent="0.25">
      <c r="B41" s="256" t="s">
        <v>110</v>
      </c>
      <c r="C41" s="172">
        <v>236249.89600000001</v>
      </c>
      <c r="D41" s="172">
        <v>155193.394</v>
      </c>
      <c r="E41" s="231">
        <f t="shared" si="5"/>
        <v>0.65690354420304164</v>
      </c>
      <c r="F41" s="233">
        <v>450</v>
      </c>
      <c r="G41" s="202">
        <f t="shared" si="1"/>
        <v>1.9047627432606361E-3</v>
      </c>
      <c r="H41" s="232">
        <v>36119.106</v>
      </c>
      <c r="I41" s="202">
        <f t="shared" si="2"/>
        <v>0.15288517206373711</v>
      </c>
      <c r="J41" s="232">
        <v>2755.018</v>
      </c>
      <c r="K41" s="202">
        <f t="shared" si="3"/>
        <v>1.1661456985360958E-2</v>
      </c>
      <c r="L41" s="233">
        <v>28983.599999999999</v>
      </c>
      <c r="M41" s="202">
        <f t="shared" si="4"/>
        <v>0.12268195876793105</v>
      </c>
      <c r="N41" s="232">
        <v>12748.778</v>
      </c>
      <c r="O41" s="202">
        <f t="shared" si="0"/>
        <v>5.396310523666855E-2</v>
      </c>
      <c r="P41" s="152"/>
    </row>
    <row r="42" spans="2:16" ht="13" x14ac:dyDescent="0.25">
      <c r="B42" s="257" t="s">
        <v>111</v>
      </c>
      <c r="C42" s="291">
        <v>295603.266</v>
      </c>
      <c r="D42" s="291">
        <v>166050.82800000001</v>
      </c>
      <c r="E42" s="245">
        <f t="shared" si="5"/>
        <v>0.56173543089337863</v>
      </c>
      <c r="F42" s="247">
        <v>0</v>
      </c>
      <c r="G42" s="218">
        <f t="shared" si="1"/>
        <v>0</v>
      </c>
      <c r="H42" s="246">
        <v>42799.805999999997</v>
      </c>
      <c r="I42" s="218">
        <f t="shared" si="2"/>
        <v>0.14478800109062392</v>
      </c>
      <c r="J42" s="247">
        <v>5067.8999999999996</v>
      </c>
      <c r="K42" s="218">
        <f t="shared" si="3"/>
        <v>1.71442625400492E-2</v>
      </c>
      <c r="L42" s="247">
        <v>63244.800000000003</v>
      </c>
      <c r="M42" s="218">
        <f t="shared" si="4"/>
        <v>0.21395162799047018</v>
      </c>
      <c r="N42" s="246">
        <v>18439.932000000001</v>
      </c>
      <c r="O42" s="218">
        <f t="shared" si="0"/>
        <v>6.2380677485478125E-2</v>
      </c>
      <c r="P42" s="152"/>
    </row>
    <row r="43" spans="2:16" ht="13" x14ac:dyDescent="0.25">
      <c r="B43" s="257" t="s">
        <v>113</v>
      </c>
      <c r="C43" s="243">
        <v>185470.348</v>
      </c>
      <c r="D43" s="244">
        <v>123991.93</v>
      </c>
      <c r="E43" s="245">
        <f t="shared" si="5"/>
        <v>0.66852697122237559</v>
      </c>
      <c r="F43" s="246">
        <v>161.50700000000001</v>
      </c>
      <c r="G43" s="218">
        <f t="shared" si="1"/>
        <v>8.7079687800014271E-4</v>
      </c>
      <c r="H43" s="246">
        <v>24523.888999999999</v>
      </c>
      <c r="I43" s="218">
        <f t="shared" si="2"/>
        <v>0.13222538947303858</v>
      </c>
      <c r="J43" s="247">
        <v>2907.77</v>
      </c>
      <c r="K43" s="218">
        <f t="shared" si="3"/>
        <v>1.5677816057152166E-2</v>
      </c>
      <c r="L43" s="246">
        <v>32475.210999999999</v>
      </c>
      <c r="M43" s="218">
        <f t="shared" si="4"/>
        <v>0.17509651192329675</v>
      </c>
      <c r="N43" s="246">
        <v>1410.0409999999999</v>
      </c>
      <c r="O43" s="218">
        <f t="shared" si="0"/>
        <v>7.6025144461366947E-3</v>
      </c>
      <c r="P43" s="152"/>
    </row>
    <row r="44" spans="2:16" ht="13" hidden="1" x14ac:dyDescent="0.25">
      <c r="B44" s="256" t="s">
        <v>114</v>
      </c>
      <c r="C44" s="175" t="s">
        <v>50</v>
      </c>
      <c r="D44" s="175" t="s">
        <v>50</v>
      </c>
      <c r="E44" s="231"/>
      <c r="F44" s="234" t="s">
        <v>50</v>
      </c>
      <c r="G44" s="202"/>
      <c r="H44" s="234" t="s">
        <v>50</v>
      </c>
      <c r="I44" s="202"/>
      <c r="J44" s="234" t="s">
        <v>50</v>
      </c>
      <c r="K44" s="202"/>
      <c r="L44" s="234" t="s">
        <v>50</v>
      </c>
      <c r="M44" s="202"/>
      <c r="N44" s="234" t="s">
        <v>50</v>
      </c>
      <c r="O44" s="202"/>
      <c r="P44" s="152"/>
    </row>
    <row r="45" spans="2:16" ht="13" x14ac:dyDescent="0.25">
      <c r="B45" s="256" t="s">
        <v>115</v>
      </c>
      <c r="C45" s="172">
        <v>77077.077000000005</v>
      </c>
      <c r="D45" s="172">
        <v>56451.610999999997</v>
      </c>
      <c r="E45" s="231">
        <f t="shared" si="5"/>
        <v>0.73240466812201499</v>
      </c>
      <c r="F45" s="232">
        <v>455.75299999999999</v>
      </c>
      <c r="G45" s="202">
        <f t="shared" si="1"/>
        <v>5.9129512656532109E-3</v>
      </c>
      <c r="H45" s="232">
        <v>7295.6809999999996</v>
      </c>
      <c r="I45" s="202">
        <f t="shared" si="2"/>
        <v>9.4654354886862135E-2</v>
      </c>
      <c r="J45" s="232">
        <v>3956.3679999999999</v>
      </c>
      <c r="K45" s="202">
        <f t="shared" si="3"/>
        <v>5.1330021246135213E-2</v>
      </c>
      <c r="L45" s="232">
        <v>8917.6640000000007</v>
      </c>
      <c r="M45" s="202">
        <f t="shared" si="4"/>
        <v>0.11569800447933437</v>
      </c>
      <c r="N45" s="233">
        <v>0</v>
      </c>
      <c r="O45" s="202">
        <f t="shared" ref="O45:O50" si="6">N45/C45</f>
        <v>0</v>
      </c>
      <c r="P45" s="152"/>
    </row>
    <row r="46" spans="2:16" ht="13" x14ac:dyDescent="0.25">
      <c r="B46" s="256" t="s">
        <v>116</v>
      </c>
      <c r="C46" s="171">
        <v>10419.751</v>
      </c>
      <c r="D46" s="171">
        <v>4480.348</v>
      </c>
      <c r="E46" s="231">
        <f t="shared" si="5"/>
        <v>0.42998609083844708</v>
      </c>
      <c r="F46" s="232">
        <v>308.351</v>
      </c>
      <c r="G46" s="202">
        <f t="shared" si="1"/>
        <v>2.9592933650717756E-2</v>
      </c>
      <c r="H46" s="232">
        <v>1509.0440000000001</v>
      </c>
      <c r="I46" s="202">
        <f t="shared" si="2"/>
        <v>0.1448253417955957</v>
      </c>
      <c r="J46" s="232">
        <v>2518.7350000000001</v>
      </c>
      <c r="K46" s="202">
        <f t="shared" si="3"/>
        <v>0.24172698560646988</v>
      </c>
      <c r="L46" s="232">
        <v>1448.9639999999999</v>
      </c>
      <c r="M46" s="202">
        <f t="shared" si="4"/>
        <v>0.13905936907705374</v>
      </c>
      <c r="N46" s="232">
        <v>154.309</v>
      </c>
      <c r="O46" s="202">
        <f t="shared" si="6"/>
        <v>1.4809279031715824E-2</v>
      </c>
      <c r="P46" s="152"/>
    </row>
    <row r="47" spans="2:16" ht="13" x14ac:dyDescent="0.25">
      <c r="B47" s="256" t="s">
        <v>117</v>
      </c>
      <c r="C47" s="172">
        <v>45026.601999999999</v>
      </c>
      <c r="D47" s="172">
        <v>31045.034</v>
      </c>
      <c r="E47" s="231">
        <f t="shared" si="5"/>
        <v>0.68948205329818135</v>
      </c>
      <c r="F47" s="232">
        <v>123.502</v>
      </c>
      <c r="G47" s="202">
        <f t="shared" si="1"/>
        <v>2.7428674275709278E-3</v>
      </c>
      <c r="H47" s="233">
        <v>3738</v>
      </c>
      <c r="I47" s="202">
        <f t="shared" si="2"/>
        <v>8.3017590356918344E-2</v>
      </c>
      <c r="J47" s="232">
        <v>6117.643</v>
      </c>
      <c r="K47" s="202">
        <f t="shared" si="3"/>
        <v>0.13586730351093337</v>
      </c>
      <c r="L47" s="232">
        <v>4002.422</v>
      </c>
      <c r="M47" s="202">
        <f t="shared" si="4"/>
        <v>8.8890163197302793E-2</v>
      </c>
      <c r="N47" s="233">
        <v>0</v>
      </c>
      <c r="O47" s="202">
        <f t="shared" si="6"/>
        <v>0</v>
      </c>
      <c r="P47" s="152"/>
    </row>
    <row r="48" spans="2:16" ht="13" x14ac:dyDescent="0.25">
      <c r="B48" s="256" t="s">
        <v>118</v>
      </c>
      <c r="C48" s="171">
        <v>19894.766</v>
      </c>
      <c r="D48" s="171">
        <v>14675.026</v>
      </c>
      <c r="E48" s="231">
        <f t="shared" si="5"/>
        <v>0.7376325009301441</v>
      </c>
      <c r="F48" s="232">
        <v>456.78899999999999</v>
      </c>
      <c r="G48" s="202">
        <f t="shared" si="1"/>
        <v>2.2960260000042223E-2</v>
      </c>
      <c r="H48" s="232">
        <v>2064.1129999999998</v>
      </c>
      <c r="I48" s="202">
        <f t="shared" si="2"/>
        <v>0.10375155958104759</v>
      </c>
      <c r="J48" s="232">
        <v>294.03899999999999</v>
      </c>
      <c r="K48" s="202">
        <f t="shared" si="3"/>
        <v>1.4779716433960571E-2</v>
      </c>
      <c r="L48" s="233">
        <v>2404.8000000000002</v>
      </c>
      <c r="M48" s="202">
        <f t="shared" si="4"/>
        <v>0.12087601331928208</v>
      </c>
      <c r="N48" s="233">
        <v>0</v>
      </c>
      <c r="O48" s="202">
        <f t="shared" si="6"/>
        <v>0</v>
      </c>
      <c r="P48" s="152"/>
    </row>
    <row r="49" spans="2:16" ht="13" x14ac:dyDescent="0.25">
      <c r="B49" s="256" t="s">
        <v>123</v>
      </c>
      <c r="C49" s="172">
        <v>65703.361999999994</v>
      </c>
      <c r="D49" s="172">
        <v>33802.411</v>
      </c>
      <c r="E49" s="231">
        <f t="shared" si="5"/>
        <v>0.51447003579512418</v>
      </c>
      <c r="F49" s="232">
        <v>187.214</v>
      </c>
      <c r="G49" s="202">
        <f t="shared" si="1"/>
        <v>2.8493823497190299E-3</v>
      </c>
      <c r="H49" s="232">
        <v>10929.198</v>
      </c>
      <c r="I49" s="202">
        <f t="shared" si="2"/>
        <v>0.16634153363415408</v>
      </c>
      <c r="J49" s="232">
        <v>14242.101000000001</v>
      </c>
      <c r="K49" s="202">
        <f t="shared" si="3"/>
        <v>0.21676365662993016</v>
      </c>
      <c r="L49" s="232">
        <v>6542.4380000000001</v>
      </c>
      <c r="M49" s="202">
        <f t="shared" si="4"/>
        <v>9.9575391591072621E-2</v>
      </c>
      <c r="N49" s="233">
        <v>0</v>
      </c>
      <c r="O49" s="202">
        <f t="shared" si="6"/>
        <v>0</v>
      </c>
      <c r="P49" s="152"/>
    </row>
    <row r="50" spans="2:16" ht="13" x14ac:dyDescent="0.25">
      <c r="B50" s="256" t="s">
        <v>119</v>
      </c>
      <c r="C50" s="173">
        <v>21945.74</v>
      </c>
      <c r="D50" s="171">
        <v>7113.317</v>
      </c>
      <c r="E50" s="231">
        <f t="shared" si="5"/>
        <v>0.32413201833248728</v>
      </c>
      <c r="F50" s="232">
        <v>1733.357</v>
      </c>
      <c r="G50" s="202">
        <f t="shared" si="1"/>
        <v>7.8983757212105848E-2</v>
      </c>
      <c r="H50" s="232">
        <v>5202.2550000000001</v>
      </c>
      <c r="I50" s="202">
        <f t="shared" si="2"/>
        <v>0.23705078981159897</v>
      </c>
      <c r="J50" s="232">
        <v>6899.2420000000002</v>
      </c>
      <c r="K50" s="202">
        <f t="shared" si="3"/>
        <v>0.31437727777691704</v>
      </c>
      <c r="L50" s="233">
        <v>997.57</v>
      </c>
      <c r="M50" s="202">
        <f t="shared" si="4"/>
        <v>4.5456202433820869E-2</v>
      </c>
      <c r="N50" s="233">
        <v>0</v>
      </c>
      <c r="O50" s="202">
        <f t="shared" si="6"/>
        <v>0</v>
      </c>
      <c r="P50" s="152"/>
    </row>
    <row r="51" spans="2:16" ht="13" x14ac:dyDescent="0.25">
      <c r="B51" s="257" t="s">
        <v>120</v>
      </c>
      <c r="C51" s="243">
        <v>142857.321</v>
      </c>
      <c r="D51" s="243">
        <v>94101.014999999999</v>
      </c>
      <c r="E51" s="245">
        <f t="shared" si="5"/>
        <v>0.65870628359326433</v>
      </c>
      <c r="F51" s="247">
        <v>577.98</v>
      </c>
      <c r="G51" s="218">
        <f t="shared" si="1"/>
        <v>4.0458549548188713E-3</v>
      </c>
      <c r="H51" s="247">
        <v>16985.419999999998</v>
      </c>
      <c r="I51" s="218">
        <f t="shared" si="2"/>
        <v>0.11889779173445369</v>
      </c>
      <c r="J51" s="246">
        <v>10530.062</v>
      </c>
      <c r="K51" s="218">
        <f t="shared" si="3"/>
        <v>7.3710342083203428E-2</v>
      </c>
      <c r="L51" s="246">
        <v>20662.844000000001</v>
      </c>
      <c r="M51" s="218">
        <f t="shared" si="4"/>
        <v>0.14463972763425964</v>
      </c>
      <c r="N51" s="248" t="s">
        <v>50</v>
      </c>
      <c r="O51" s="218"/>
      <c r="P51" s="152"/>
    </row>
    <row r="52" spans="2:16" ht="13" hidden="1" x14ac:dyDescent="0.25">
      <c r="B52" s="256" t="s">
        <v>122</v>
      </c>
      <c r="C52" s="175" t="s">
        <v>50</v>
      </c>
      <c r="D52" s="175" t="s">
        <v>50</v>
      </c>
      <c r="E52" s="231"/>
      <c r="F52" s="234" t="s">
        <v>50</v>
      </c>
      <c r="G52" s="202"/>
      <c r="H52" s="234" t="s">
        <v>50</v>
      </c>
      <c r="I52" s="202"/>
      <c r="J52" s="234" t="s">
        <v>50</v>
      </c>
      <c r="K52" s="202"/>
      <c r="L52" s="234" t="s">
        <v>50</v>
      </c>
      <c r="M52" s="202"/>
      <c r="N52" s="234" t="s">
        <v>50</v>
      </c>
      <c r="O52" s="202"/>
      <c r="P52" s="152"/>
    </row>
    <row r="53" spans="2:16" ht="13" x14ac:dyDescent="0.25">
      <c r="B53" s="258" t="s">
        <v>127</v>
      </c>
      <c r="C53" s="243">
        <v>19778.868999999999</v>
      </c>
      <c r="D53" s="243">
        <v>13326.799000000001</v>
      </c>
      <c r="E53" s="245">
        <f t="shared" si="5"/>
        <v>0.67378973994923586</v>
      </c>
      <c r="F53" s="246">
        <v>1308.4780000000001</v>
      </c>
      <c r="G53" s="218">
        <f t="shared" si="1"/>
        <v>6.6155349934316265E-2</v>
      </c>
      <c r="H53" s="246">
        <v>2355.5050000000001</v>
      </c>
      <c r="I53" s="218">
        <f t="shared" si="2"/>
        <v>0.11909199661517553</v>
      </c>
      <c r="J53" s="247">
        <v>0</v>
      </c>
      <c r="K53" s="218">
        <f t="shared" si="3"/>
        <v>0</v>
      </c>
      <c r="L53" s="247">
        <v>2618.8200000000002</v>
      </c>
      <c r="M53" s="218">
        <f t="shared" si="4"/>
        <v>0.13240494185992133</v>
      </c>
      <c r="N53" s="246">
        <v>169.26599999999999</v>
      </c>
      <c r="O53" s="218">
        <f>N53/C53</f>
        <v>8.5579210823429792E-3</v>
      </c>
      <c r="P53" s="152"/>
    </row>
    <row r="55" spans="2:16" ht="12.5" x14ac:dyDescent="0.25">
      <c r="B55" s="235" t="s">
        <v>160</v>
      </c>
    </row>
    <row r="56" spans="2:16" ht="12.5" x14ac:dyDescent="0.25">
      <c r="B56" s="277" t="s">
        <v>161</v>
      </c>
    </row>
    <row r="57" spans="2:16" ht="16" customHeight="1" x14ac:dyDescent="0.3">
      <c r="B57" s="315" t="s">
        <v>173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A8F1-AF89-41D7-9D2F-D0D366432704}">
  <dimension ref="A1:P60"/>
  <sheetViews>
    <sheetView zoomScaleNormal="100" workbookViewId="0">
      <pane xSplit="1" ySplit="14" topLeftCell="B15" activePane="bottomRight" state="frozen"/>
      <selection pane="topRight"/>
      <selection pane="bottomLeft"/>
      <selection pane="bottomRight" activeCell="M6" sqref="M6"/>
    </sheetView>
  </sheetViews>
  <sheetFormatPr defaultRowHeight="11.4" customHeight="1" x14ac:dyDescent="0.25"/>
  <cols>
    <col min="1" max="1" width="29.90625" style="124" customWidth="1"/>
    <col min="2" max="2" width="10" style="124" hidden="1" customWidth="1"/>
    <col min="3" max="3" width="18.6328125" style="124" customWidth="1"/>
    <col min="4" max="4" width="15.81640625" style="124" hidden="1" customWidth="1"/>
    <col min="5" max="5" width="12.6328125" style="124" customWidth="1"/>
    <col min="6" max="6" width="11" style="124" hidden="1" customWidth="1"/>
    <col min="7" max="7" width="12.6328125" style="124" customWidth="1"/>
    <col min="8" max="8" width="19.90625" style="124" hidden="1" customWidth="1"/>
    <col min="9" max="9" width="12.6328125" style="124" customWidth="1"/>
    <col min="10" max="10" width="19.90625" style="124" hidden="1" customWidth="1"/>
    <col min="11" max="11" width="12.6328125" style="124" customWidth="1"/>
    <col min="12" max="12" width="11" style="124" hidden="1" customWidth="1"/>
    <col min="13" max="13" width="12.6328125" style="124" customWidth="1"/>
    <col min="14" max="14" width="10" style="124" hidden="1" customWidth="1"/>
    <col min="15" max="16384" width="8.7265625" style="124"/>
  </cols>
  <sheetData>
    <row r="1" spans="1:16" ht="12.5" x14ac:dyDescent="0.25">
      <c r="A1" s="107" t="s">
        <v>151</v>
      </c>
    </row>
    <row r="2" spans="1:16" ht="13" x14ac:dyDescent="0.25">
      <c r="A2" s="107" t="s">
        <v>44</v>
      </c>
      <c r="B2" s="108" t="s">
        <v>152</v>
      </c>
    </row>
    <row r="3" spans="1:16" ht="12.5" x14ac:dyDescent="0.25">
      <c r="A3" s="107" t="s">
        <v>45</v>
      </c>
      <c r="B3" s="107" t="s">
        <v>6</v>
      </c>
    </row>
    <row r="4" spans="1:16" ht="12.5" x14ac:dyDescent="0.25"/>
    <row r="5" spans="1:16" ht="13" x14ac:dyDescent="0.25">
      <c r="A5" s="108" t="s">
        <v>12</v>
      </c>
      <c r="C5" s="107" t="s">
        <v>17</v>
      </c>
    </row>
    <row r="6" spans="1:16" ht="13" x14ac:dyDescent="0.25">
      <c r="A6" s="108" t="s">
        <v>13</v>
      </c>
      <c r="C6" s="107" t="s">
        <v>22</v>
      </c>
    </row>
    <row r="7" spans="1:16" ht="13" x14ac:dyDescent="0.25">
      <c r="A7" s="108" t="s">
        <v>14</v>
      </c>
      <c r="C7" s="107" t="s">
        <v>19</v>
      </c>
    </row>
    <row r="8" spans="1:16" ht="13" x14ac:dyDescent="0.25">
      <c r="A8" s="108" t="s">
        <v>15</v>
      </c>
      <c r="C8" s="107" t="s">
        <v>20</v>
      </c>
    </row>
    <row r="9" spans="1:16" ht="13" x14ac:dyDescent="0.25">
      <c r="A9" s="108"/>
      <c r="C9" s="107"/>
    </row>
    <row r="10" spans="1:16" ht="12.5" x14ac:dyDescent="0.25">
      <c r="A10" s="107"/>
      <c r="C10" s="107"/>
    </row>
    <row r="11" spans="1:16" ht="13" x14ac:dyDescent="0.25">
      <c r="A11" s="108" t="s">
        <v>170</v>
      </c>
      <c r="C11" s="107"/>
    </row>
    <row r="12" spans="1:16" ht="12.5" x14ac:dyDescent="0.25">
      <c r="A12" s="107" t="s">
        <v>53</v>
      </c>
      <c r="C12" s="107"/>
    </row>
    <row r="13" spans="1:16" ht="12.5" x14ac:dyDescent="0.25"/>
    <row r="14" spans="1:16" ht="55" customHeight="1" x14ac:dyDescent="0.25">
      <c r="A14" s="262"/>
      <c r="B14" s="263" t="s">
        <v>34</v>
      </c>
      <c r="C14" s="262" t="s">
        <v>35</v>
      </c>
      <c r="D14" s="262" t="s">
        <v>48</v>
      </c>
      <c r="E14" s="262" t="s">
        <v>36</v>
      </c>
      <c r="F14" s="262" t="s">
        <v>48</v>
      </c>
      <c r="G14" s="262" t="s">
        <v>37</v>
      </c>
      <c r="H14" s="262" t="s">
        <v>48</v>
      </c>
      <c r="I14" s="262" t="s">
        <v>38</v>
      </c>
      <c r="J14" s="262" t="s">
        <v>48</v>
      </c>
      <c r="K14" s="262" t="s">
        <v>39</v>
      </c>
      <c r="L14" s="262" t="s">
        <v>48</v>
      </c>
      <c r="M14" s="262" t="s">
        <v>40</v>
      </c>
      <c r="N14" s="177" t="s">
        <v>48</v>
      </c>
    </row>
    <row r="15" spans="1:16" ht="13" x14ac:dyDescent="0.25">
      <c r="A15" s="264" t="s">
        <v>42</v>
      </c>
      <c r="B15" s="265">
        <v>6438773.0659999996</v>
      </c>
      <c r="C15" s="266">
        <f>D15/B15</f>
        <v>3.3833753692974151E-2</v>
      </c>
      <c r="D15" s="267">
        <v>217847.86199999999</v>
      </c>
      <c r="E15" s="266">
        <f>F15/B15</f>
        <v>0.36318937847777844</v>
      </c>
      <c r="F15" s="267">
        <v>2338493.9879999999</v>
      </c>
      <c r="G15" s="266">
        <f>H15/B15</f>
        <v>0.1314581168374416</v>
      </c>
      <c r="H15" s="267">
        <v>846428.98199999996</v>
      </c>
      <c r="I15" s="266">
        <f>J15/B15</f>
        <v>0.31377201530338888</v>
      </c>
      <c r="J15" s="267">
        <v>2020306.801</v>
      </c>
      <c r="K15" s="266">
        <f>L15/B15</f>
        <v>6.1113775554207432E-2</v>
      </c>
      <c r="L15" s="267">
        <v>393497.73200000002</v>
      </c>
      <c r="M15" s="266">
        <f>N15/B15</f>
        <v>9.6632960134209522E-2</v>
      </c>
      <c r="N15" s="178">
        <v>622197.701</v>
      </c>
      <c r="O15" s="152" t="s">
        <v>48</v>
      </c>
      <c r="P15" s="152"/>
    </row>
    <row r="16" spans="1:16" ht="13" x14ac:dyDescent="0.25">
      <c r="A16" s="268" t="s">
        <v>143</v>
      </c>
      <c r="B16" s="269">
        <v>5000618.5369999995</v>
      </c>
      <c r="C16" s="270">
        <f t="shared" ref="C16:C54" si="0">D16/B16</f>
        <v>5.6222520858123202E-3</v>
      </c>
      <c r="D16" s="271">
        <v>28114.738000000001</v>
      </c>
      <c r="E16" s="270">
        <f t="shared" ref="E16:E54" si="1">F16/B16</f>
        <v>0.40397457715539403</v>
      </c>
      <c r="F16" s="271">
        <v>2020122.7590000001</v>
      </c>
      <c r="G16" s="270">
        <f t="shared" ref="G16:G54" si="2">H16/B16</f>
        <v>0.16701047736807206</v>
      </c>
      <c r="H16" s="271">
        <v>835155.68900000001</v>
      </c>
      <c r="I16" s="270">
        <f t="shared" ref="I16:I54" si="3">J16/B16</f>
        <v>0.29388619830251211</v>
      </c>
      <c r="J16" s="271">
        <v>1469612.7709999999</v>
      </c>
      <c r="K16" s="270">
        <f t="shared" ref="K16:K54" si="4">L16/B16</f>
        <v>6.2909674407744171E-2</v>
      </c>
      <c r="L16" s="271">
        <v>314587.28399999999</v>
      </c>
      <c r="M16" s="270">
        <f t="shared" ref="M16:M54" si="5">N16/B16</f>
        <v>6.6596820680465352E-2</v>
      </c>
      <c r="N16" s="180">
        <v>333025.29599999997</v>
      </c>
      <c r="O16" s="152" t="s">
        <v>48</v>
      </c>
      <c r="P16" s="152"/>
    </row>
    <row r="17" spans="1:16" ht="13" x14ac:dyDescent="0.25">
      <c r="A17" s="256" t="s">
        <v>86</v>
      </c>
      <c r="B17" s="171">
        <v>217666.87899999999</v>
      </c>
      <c r="C17" s="202">
        <f t="shared" si="0"/>
        <v>5.3552520500833763E-3</v>
      </c>
      <c r="D17" s="232">
        <v>1165.6610000000001</v>
      </c>
      <c r="E17" s="202">
        <f t="shared" si="1"/>
        <v>0.43365054634701689</v>
      </c>
      <c r="F17" s="232">
        <v>94391.361000000004</v>
      </c>
      <c r="G17" s="202">
        <f t="shared" si="2"/>
        <v>0.37916079092584409</v>
      </c>
      <c r="H17" s="232">
        <v>82530.745999999999</v>
      </c>
      <c r="I17" s="202">
        <f t="shared" si="3"/>
        <v>0.14803704701439671</v>
      </c>
      <c r="J17" s="232">
        <v>32222.761999999999</v>
      </c>
      <c r="K17" s="202">
        <f t="shared" si="4"/>
        <v>3.1674313665332611E-2</v>
      </c>
      <c r="L17" s="232">
        <v>6894.4489999999996</v>
      </c>
      <c r="M17" s="202">
        <f t="shared" si="5"/>
        <v>2.1220499973264194E-3</v>
      </c>
      <c r="N17" s="182">
        <v>461.9</v>
      </c>
      <c r="O17" s="152" t="s">
        <v>48</v>
      </c>
      <c r="P17" s="152"/>
    </row>
    <row r="18" spans="1:16" ht="13" x14ac:dyDescent="0.25">
      <c r="A18" s="256" t="s">
        <v>87</v>
      </c>
      <c r="B18" s="172">
        <v>41205.697999999997</v>
      </c>
      <c r="C18" s="202">
        <f t="shared" si="0"/>
        <v>0</v>
      </c>
      <c r="D18" s="233">
        <v>0</v>
      </c>
      <c r="E18" s="202">
        <f t="shared" si="1"/>
        <v>7.0941475132880905E-2</v>
      </c>
      <c r="F18" s="232">
        <v>2923.1930000000002</v>
      </c>
      <c r="G18" s="202">
        <f t="shared" si="2"/>
        <v>1.6316190057015902E-3</v>
      </c>
      <c r="H18" s="232">
        <v>67.231999999999999</v>
      </c>
      <c r="I18" s="202">
        <f t="shared" si="3"/>
        <v>0.61692878009250085</v>
      </c>
      <c r="J18" s="232">
        <v>25420.981</v>
      </c>
      <c r="K18" s="202">
        <f t="shared" si="4"/>
        <v>0.11945420752246451</v>
      </c>
      <c r="L18" s="232">
        <v>4922.1940000000004</v>
      </c>
      <c r="M18" s="202">
        <f t="shared" si="5"/>
        <v>0.19104394251494056</v>
      </c>
      <c r="N18" s="180">
        <v>7872.0990000000002</v>
      </c>
      <c r="O18" s="152" t="s">
        <v>48</v>
      </c>
      <c r="P18" s="152"/>
    </row>
    <row r="19" spans="1:16" ht="13" x14ac:dyDescent="0.25">
      <c r="A19" s="256" t="s">
        <v>88</v>
      </c>
      <c r="B19" s="171">
        <v>210342.76800000001</v>
      </c>
      <c r="C19" s="202">
        <f t="shared" si="0"/>
        <v>0.14843756358668816</v>
      </c>
      <c r="D19" s="232">
        <v>31222.768</v>
      </c>
      <c r="E19" s="202">
        <f t="shared" si="1"/>
        <v>0.21203676467735749</v>
      </c>
      <c r="F19" s="233">
        <v>44600.4</v>
      </c>
      <c r="G19" s="202">
        <f t="shared" si="2"/>
        <v>7.9127987894501792E-3</v>
      </c>
      <c r="H19" s="233">
        <v>1664.4</v>
      </c>
      <c r="I19" s="202">
        <f t="shared" si="3"/>
        <v>0.45296541880631708</v>
      </c>
      <c r="J19" s="233">
        <v>95278</v>
      </c>
      <c r="K19" s="202">
        <f t="shared" si="4"/>
        <v>5.0009801145147997E-2</v>
      </c>
      <c r="L19" s="233">
        <v>10519.2</v>
      </c>
      <c r="M19" s="202">
        <f t="shared" si="5"/>
        <v>0.12863765299503901</v>
      </c>
      <c r="N19" s="182">
        <v>27058</v>
      </c>
      <c r="O19" s="152" t="s">
        <v>48</v>
      </c>
      <c r="P19" s="152"/>
    </row>
    <row r="20" spans="1:16" ht="13" x14ac:dyDescent="0.25">
      <c r="A20" s="256" t="s">
        <v>89</v>
      </c>
      <c r="B20" s="172">
        <v>96700.125</v>
      </c>
      <c r="C20" s="202">
        <f t="shared" si="0"/>
        <v>0</v>
      </c>
      <c r="D20" s="233">
        <v>0</v>
      </c>
      <c r="E20" s="202">
        <f t="shared" si="1"/>
        <v>0.1366653042072076</v>
      </c>
      <c r="F20" s="232">
        <v>13215.552</v>
      </c>
      <c r="G20" s="202">
        <f t="shared" si="2"/>
        <v>3.4381372309498046E-2</v>
      </c>
      <c r="H20" s="232">
        <v>3324.683</v>
      </c>
      <c r="I20" s="202">
        <f t="shared" si="3"/>
        <v>0.38554310038378958</v>
      </c>
      <c r="J20" s="232">
        <v>37282.065999999999</v>
      </c>
      <c r="K20" s="202">
        <f t="shared" si="4"/>
        <v>3.3247413072113402E-2</v>
      </c>
      <c r="L20" s="232">
        <v>3215.029</v>
      </c>
      <c r="M20" s="202">
        <f t="shared" si="5"/>
        <v>0.41016281002739136</v>
      </c>
      <c r="N20" s="180">
        <v>39662.794999999998</v>
      </c>
      <c r="O20" s="152" t="s">
        <v>48</v>
      </c>
      <c r="P20" s="152"/>
    </row>
    <row r="21" spans="1:16" ht="13" x14ac:dyDescent="0.25">
      <c r="A21" s="256" t="s">
        <v>126</v>
      </c>
      <c r="B21" s="171">
        <v>1585298.0330000001</v>
      </c>
      <c r="C21" s="202">
        <f t="shared" si="0"/>
        <v>7.4701486745615614E-3</v>
      </c>
      <c r="D21" s="232">
        <v>11842.412</v>
      </c>
      <c r="E21" s="202">
        <f t="shared" si="1"/>
        <v>0.45012594612864193</v>
      </c>
      <c r="F21" s="232">
        <v>713583.777</v>
      </c>
      <c r="G21" s="202">
        <f t="shared" si="2"/>
        <v>0.23757843141157797</v>
      </c>
      <c r="H21" s="233">
        <v>376632.62</v>
      </c>
      <c r="I21" s="202">
        <f t="shared" si="3"/>
        <v>0.20551355279452366</v>
      </c>
      <c r="J21" s="232">
        <v>325800.23100000003</v>
      </c>
      <c r="K21" s="202">
        <f t="shared" si="4"/>
        <v>1.7999823633162861E-2</v>
      </c>
      <c r="L21" s="232">
        <v>28535.084999999999</v>
      </c>
      <c r="M21" s="202">
        <f t="shared" si="5"/>
        <v>8.1312097988328225E-2</v>
      </c>
      <c r="N21" s="178">
        <v>128903.909</v>
      </c>
      <c r="O21" s="152" t="s">
        <v>48</v>
      </c>
      <c r="P21" s="152"/>
    </row>
    <row r="22" spans="1:16" ht="13" x14ac:dyDescent="0.25">
      <c r="A22" s="256" t="s">
        <v>90</v>
      </c>
      <c r="B22" s="172">
        <v>29384.805</v>
      </c>
      <c r="C22" s="202">
        <f t="shared" si="0"/>
        <v>0</v>
      </c>
      <c r="D22" s="233">
        <v>0</v>
      </c>
      <c r="E22" s="202">
        <f t="shared" si="1"/>
        <v>5.1043081619905256E-2</v>
      </c>
      <c r="F22" s="232">
        <v>1499.8910000000001</v>
      </c>
      <c r="G22" s="202">
        <f t="shared" si="2"/>
        <v>1.2913476880312799E-3</v>
      </c>
      <c r="H22" s="232">
        <v>37.945999999999998</v>
      </c>
      <c r="I22" s="202">
        <f t="shared" si="3"/>
        <v>0.5172730600049924</v>
      </c>
      <c r="J22" s="232">
        <v>15199.968000000001</v>
      </c>
      <c r="K22" s="202">
        <f t="shared" si="4"/>
        <v>5.2067726840453764E-2</v>
      </c>
      <c r="L22" s="233">
        <v>1530</v>
      </c>
      <c r="M22" s="202">
        <f t="shared" si="5"/>
        <v>0.37832478384661733</v>
      </c>
      <c r="N22" s="183">
        <v>11117</v>
      </c>
      <c r="O22" s="152" t="s">
        <v>48</v>
      </c>
      <c r="P22" s="152"/>
    </row>
    <row r="23" spans="1:16" ht="13" x14ac:dyDescent="0.25">
      <c r="A23" s="256" t="s">
        <v>91</v>
      </c>
      <c r="B23" s="171">
        <v>66316.125</v>
      </c>
      <c r="C23" s="202">
        <f t="shared" si="0"/>
        <v>0.14745526823227384</v>
      </c>
      <c r="D23" s="232">
        <v>9778.6620000000003</v>
      </c>
      <c r="E23" s="202">
        <f t="shared" si="1"/>
        <v>0.23652490250297345</v>
      </c>
      <c r="F23" s="232">
        <v>15685.415000000001</v>
      </c>
      <c r="G23" s="202">
        <f t="shared" si="2"/>
        <v>0.53628281206116912</v>
      </c>
      <c r="H23" s="232">
        <v>35564.197999999997</v>
      </c>
      <c r="I23" s="202">
        <f t="shared" si="3"/>
        <v>3.8518399559684766E-2</v>
      </c>
      <c r="J23" s="232">
        <v>2554.3910000000001</v>
      </c>
      <c r="K23" s="202">
        <f t="shared" si="4"/>
        <v>4.1218602564610039E-2</v>
      </c>
      <c r="L23" s="232">
        <v>2733.4580000000001</v>
      </c>
      <c r="M23" s="202">
        <f t="shared" si="5"/>
        <v>0</v>
      </c>
      <c r="N23" s="182">
        <v>0</v>
      </c>
      <c r="O23" s="152" t="s">
        <v>48</v>
      </c>
      <c r="P23" s="152"/>
    </row>
    <row r="24" spans="1:16" ht="13" x14ac:dyDescent="0.25">
      <c r="A24" s="256" t="s">
        <v>92</v>
      </c>
      <c r="B24" s="172">
        <v>102577.031</v>
      </c>
      <c r="C24" s="202">
        <f t="shared" si="0"/>
        <v>6.779100479131629E-4</v>
      </c>
      <c r="D24" s="232">
        <v>69.537999999999997</v>
      </c>
      <c r="E24" s="202">
        <f t="shared" si="1"/>
        <v>0.17840304814437455</v>
      </c>
      <c r="F24" s="232">
        <v>18300.055</v>
      </c>
      <c r="G24" s="202">
        <f t="shared" si="2"/>
        <v>0.46811010741771225</v>
      </c>
      <c r="H24" s="232">
        <v>48017.345000000001</v>
      </c>
      <c r="I24" s="202">
        <f t="shared" si="3"/>
        <v>0.30201373248948876</v>
      </c>
      <c r="J24" s="232">
        <v>30979.671999999999</v>
      </c>
      <c r="K24" s="202">
        <f t="shared" si="4"/>
        <v>4.0410381930434308E-2</v>
      </c>
      <c r="L24" s="232">
        <v>4145.1769999999997</v>
      </c>
      <c r="M24" s="202">
        <f t="shared" si="5"/>
        <v>1.0384829718848071E-2</v>
      </c>
      <c r="N24" s="180">
        <v>1065.2449999999999</v>
      </c>
      <c r="O24" s="152" t="s">
        <v>48</v>
      </c>
      <c r="P24" s="152"/>
    </row>
    <row r="25" spans="1:16" ht="13" x14ac:dyDescent="0.25">
      <c r="A25" s="256" t="s">
        <v>93</v>
      </c>
      <c r="B25" s="171">
        <v>235990.174</v>
      </c>
      <c r="C25" s="202">
        <f t="shared" si="0"/>
        <v>4.2104719156654379E-3</v>
      </c>
      <c r="D25" s="233">
        <v>993.63</v>
      </c>
      <c r="E25" s="202">
        <f t="shared" si="1"/>
        <v>0.25624958435769446</v>
      </c>
      <c r="F25" s="232">
        <v>60472.383999999998</v>
      </c>
      <c r="G25" s="202">
        <f t="shared" si="2"/>
        <v>0.31078959245142129</v>
      </c>
      <c r="H25" s="233">
        <v>73343.289999999994</v>
      </c>
      <c r="I25" s="202">
        <f t="shared" si="3"/>
        <v>0.34620893156339638</v>
      </c>
      <c r="J25" s="232">
        <v>81701.906000000003</v>
      </c>
      <c r="K25" s="202">
        <f t="shared" si="4"/>
        <v>8.2541419711822411E-2</v>
      </c>
      <c r="L25" s="232">
        <v>19478.964</v>
      </c>
      <c r="M25" s="202">
        <f t="shared" si="5"/>
        <v>0</v>
      </c>
      <c r="N25" s="182">
        <v>0</v>
      </c>
      <c r="O25" s="152" t="s">
        <v>48</v>
      </c>
      <c r="P25" s="152"/>
    </row>
    <row r="26" spans="1:16" ht="13" x14ac:dyDescent="0.25">
      <c r="A26" s="256" t="s">
        <v>94</v>
      </c>
      <c r="B26" s="172">
        <v>1047493.373</v>
      </c>
      <c r="C26" s="202">
        <f t="shared" si="0"/>
        <v>6.5409483024958472E-4</v>
      </c>
      <c r="D26" s="233">
        <v>685.16</v>
      </c>
      <c r="E26" s="202">
        <f t="shared" si="1"/>
        <v>0.32853814627426764</v>
      </c>
      <c r="F26" s="232">
        <v>344141.53100000002</v>
      </c>
      <c r="G26" s="202">
        <f t="shared" si="2"/>
        <v>0.1042228369305397</v>
      </c>
      <c r="H26" s="232">
        <v>109172.731</v>
      </c>
      <c r="I26" s="202">
        <f t="shared" si="3"/>
        <v>0.37107909225884905</v>
      </c>
      <c r="J26" s="233">
        <v>388702.89</v>
      </c>
      <c r="K26" s="202">
        <f t="shared" si="4"/>
        <v>0.15693164676469984</v>
      </c>
      <c r="L26" s="233">
        <v>164384.85999999999</v>
      </c>
      <c r="M26" s="202">
        <f t="shared" si="5"/>
        <v>3.8574182941394135E-2</v>
      </c>
      <c r="N26" s="180">
        <v>40406.201000000001</v>
      </c>
      <c r="O26" s="152" t="s">
        <v>48</v>
      </c>
      <c r="P26" s="152"/>
    </row>
    <row r="27" spans="1:16" ht="13" x14ac:dyDescent="0.25">
      <c r="A27" s="256" t="s">
        <v>95</v>
      </c>
      <c r="B27" s="171">
        <v>64621.302000000003</v>
      </c>
      <c r="C27" s="202">
        <f t="shared" si="0"/>
        <v>8.2263894961447841E-4</v>
      </c>
      <c r="D27" s="233">
        <v>53.16</v>
      </c>
      <c r="E27" s="202">
        <f t="shared" si="1"/>
        <v>0.23654749327087218</v>
      </c>
      <c r="F27" s="232">
        <v>15286.007</v>
      </c>
      <c r="G27" s="202">
        <f t="shared" si="2"/>
        <v>3.9597701080055614E-2</v>
      </c>
      <c r="H27" s="232">
        <v>2558.855</v>
      </c>
      <c r="I27" s="202">
        <f t="shared" si="3"/>
        <v>0.63751587673055543</v>
      </c>
      <c r="J27" s="232">
        <v>41197.106</v>
      </c>
      <c r="K27" s="202">
        <f t="shared" si="4"/>
        <v>1.9093765705927745E-2</v>
      </c>
      <c r="L27" s="232">
        <v>1233.864</v>
      </c>
      <c r="M27" s="202">
        <f t="shared" si="5"/>
        <v>6.6422524262974458E-2</v>
      </c>
      <c r="N27" s="182">
        <v>4292.3100000000004</v>
      </c>
      <c r="O27" s="152" t="s">
        <v>48</v>
      </c>
      <c r="P27" s="152"/>
    </row>
    <row r="28" spans="1:16" ht="13" x14ac:dyDescent="0.25">
      <c r="A28" s="256" t="s">
        <v>96</v>
      </c>
      <c r="B28" s="172">
        <v>845848.53700000001</v>
      </c>
      <c r="C28" s="202">
        <f t="shared" si="0"/>
        <v>0</v>
      </c>
      <c r="D28" s="233">
        <v>0</v>
      </c>
      <c r="E28" s="202">
        <f t="shared" si="1"/>
        <v>0.56833233607638201</v>
      </c>
      <c r="F28" s="232">
        <v>480723.07500000001</v>
      </c>
      <c r="G28" s="202">
        <f t="shared" si="2"/>
        <v>6.0036182340763453E-2</v>
      </c>
      <c r="H28" s="232">
        <v>50781.517</v>
      </c>
      <c r="I28" s="202">
        <f t="shared" si="3"/>
        <v>0.32146839546995631</v>
      </c>
      <c r="J28" s="232">
        <v>271913.57199999999</v>
      </c>
      <c r="K28" s="202">
        <f t="shared" si="4"/>
        <v>1.8996659918559391E-2</v>
      </c>
      <c r="L28" s="232">
        <v>16068.297</v>
      </c>
      <c r="M28" s="202">
        <f t="shared" si="5"/>
        <v>3.1166427376583618E-2</v>
      </c>
      <c r="N28" s="180">
        <v>26362.077000000001</v>
      </c>
      <c r="O28" s="152" t="s">
        <v>48</v>
      </c>
      <c r="P28" s="152"/>
    </row>
    <row r="29" spans="1:16" ht="13" x14ac:dyDescent="0.25">
      <c r="A29" s="256" t="s">
        <v>97</v>
      </c>
      <c r="B29" s="171">
        <v>5565.8109999999997</v>
      </c>
      <c r="C29" s="202">
        <f t="shared" si="0"/>
        <v>0</v>
      </c>
      <c r="D29" s="233">
        <v>0</v>
      </c>
      <c r="E29" s="202">
        <f t="shared" si="1"/>
        <v>0</v>
      </c>
      <c r="F29" s="233">
        <v>0</v>
      </c>
      <c r="G29" s="202">
        <f t="shared" si="2"/>
        <v>0.61871863776905112</v>
      </c>
      <c r="H29" s="232">
        <v>3443.6709999999998</v>
      </c>
      <c r="I29" s="202">
        <f t="shared" si="3"/>
        <v>0.20875035102701117</v>
      </c>
      <c r="J29" s="232">
        <v>1161.865</v>
      </c>
      <c r="K29" s="202">
        <f t="shared" si="4"/>
        <v>0.17253101120393777</v>
      </c>
      <c r="L29" s="232">
        <v>960.27499999999998</v>
      </c>
      <c r="M29" s="202">
        <f t="shared" si="5"/>
        <v>0</v>
      </c>
      <c r="N29" s="182">
        <v>0</v>
      </c>
      <c r="O29" s="152" t="s">
        <v>48</v>
      </c>
      <c r="P29" s="152"/>
    </row>
    <row r="30" spans="1:16" ht="13" x14ac:dyDescent="0.25">
      <c r="A30" s="256" t="s">
        <v>98</v>
      </c>
      <c r="B30" s="172">
        <v>29967.654999999999</v>
      </c>
      <c r="C30" s="202">
        <f t="shared" si="0"/>
        <v>1.5112627264295456E-3</v>
      </c>
      <c r="D30" s="232">
        <v>45.289000000000001</v>
      </c>
      <c r="E30" s="202">
        <f t="shared" si="1"/>
        <v>7.6233492410400491E-2</v>
      </c>
      <c r="F30" s="232">
        <v>2284.5390000000002</v>
      </c>
      <c r="G30" s="202">
        <f t="shared" si="2"/>
        <v>3.1090887825557256E-2</v>
      </c>
      <c r="H30" s="232">
        <v>931.721</v>
      </c>
      <c r="I30" s="202">
        <f t="shared" si="3"/>
        <v>0.5111070252243628</v>
      </c>
      <c r="J30" s="232">
        <v>15316.679</v>
      </c>
      <c r="K30" s="202">
        <f t="shared" si="4"/>
        <v>8.1883951213399912E-3</v>
      </c>
      <c r="L30" s="232">
        <v>245.387</v>
      </c>
      <c r="M30" s="202">
        <f t="shared" si="5"/>
        <v>0.37186893669191001</v>
      </c>
      <c r="N30" s="183">
        <v>11144.04</v>
      </c>
      <c r="O30" s="152" t="s">
        <v>48</v>
      </c>
      <c r="P30" s="152"/>
    </row>
    <row r="31" spans="1:16" ht="13" x14ac:dyDescent="0.25">
      <c r="A31" s="256" t="s">
        <v>99</v>
      </c>
      <c r="B31" s="171">
        <v>44362.548999999999</v>
      </c>
      <c r="C31" s="202">
        <f t="shared" si="0"/>
        <v>3.4708127344080249E-2</v>
      </c>
      <c r="D31" s="232">
        <v>1539.741</v>
      </c>
      <c r="E31" s="202">
        <f t="shared" si="1"/>
        <v>0.12174661108855579</v>
      </c>
      <c r="F31" s="233">
        <v>5400.99</v>
      </c>
      <c r="G31" s="202">
        <f t="shared" si="2"/>
        <v>2.3716806714600639E-2</v>
      </c>
      <c r="H31" s="232">
        <v>1052.1379999999999</v>
      </c>
      <c r="I31" s="202">
        <f t="shared" si="3"/>
        <v>0.44325676597167579</v>
      </c>
      <c r="J31" s="233">
        <v>19664</v>
      </c>
      <c r="K31" s="202">
        <f t="shared" si="4"/>
        <v>2.2421615133070914E-2</v>
      </c>
      <c r="L31" s="233">
        <v>994.68</v>
      </c>
      <c r="M31" s="202">
        <f t="shared" si="5"/>
        <v>0.3541500737480166</v>
      </c>
      <c r="N31" s="182">
        <v>15711</v>
      </c>
      <c r="O31" s="152" t="s">
        <v>48</v>
      </c>
      <c r="P31" s="152"/>
    </row>
    <row r="32" spans="1:16" ht="13" x14ac:dyDescent="0.25">
      <c r="A32" s="256" t="s">
        <v>100</v>
      </c>
      <c r="B32" s="172">
        <v>15174.541999999999</v>
      </c>
      <c r="C32" s="202">
        <f t="shared" si="0"/>
        <v>1.383171894084184E-3</v>
      </c>
      <c r="D32" s="232">
        <v>20.989000000000001</v>
      </c>
      <c r="E32" s="202">
        <f t="shared" si="1"/>
        <v>0.5126343846160234</v>
      </c>
      <c r="F32" s="232">
        <v>7778.9920000000002</v>
      </c>
      <c r="G32" s="202">
        <f t="shared" si="2"/>
        <v>0.33235414946955238</v>
      </c>
      <c r="H32" s="232">
        <v>5043.3220000000001</v>
      </c>
      <c r="I32" s="202">
        <f t="shared" si="3"/>
        <v>7.5419211993350443E-2</v>
      </c>
      <c r="J32" s="232">
        <v>1144.452</v>
      </c>
      <c r="K32" s="202">
        <f t="shared" si="4"/>
        <v>7.8209082026989687E-2</v>
      </c>
      <c r="L32" s="232">
        <v>1186.787</v>
      </c>
      <c r="M32" s="202">
        <f t="shared" si="5"/>
        <v>0</v>
      </c>
      <c r="N32" s="183">
        <v>0</v>
      </c>
      <c r="O32" s="152" t="s">
        <v>48</v>
      </c>
      <c r="P32" s="152"/>
    </row>
    <row r="33" spans="1:16" ht="13" x14ac:dyDescent="0.25">
      <c r="A33" s="256" t="s">
        <v>101</v>
      </c>
      <c r="B33" s="171">
        <v>175240.30300000001</v>
      </c>
      <c r="C33" s="202">
        <f t="shared" si="0"/>
        <v>1.1303598350888493E-2</v>
      </c>
      <c r="D33" s="232">
        <v>1980.846</v>
      </c>
      <c r="E33" s="202">
        <f t="shared" si="1"/>
        <v>0.56859597532195538</v>
      </c>
      <c r="F33" s="232">
        <v>99640.930999999997</v>
      </c>
      <c r="G33" s="202">
        <f t="shared" si="2"/>
        <v>4.6129228617003702E-4</v>
      </c>
      <c r="H33" s="232">
        <v>80.837000000000003</v>
      </c>
      <c r="I33" s="202">
        <f t="shared" si="3"/>
        <v>0.30945100568560419</v>
      </c>
      <c r="J33" s="232">
        <v>54228.288</v>
      </c>
      <c r="K33" s="202">
        <f t="shared" si="4"/>
        <v>2.7815519127469206E-2</v>
      </c>
      <c r="L33" s="233">
        <v>4874.3999999999996</v>
      </c>
      <c r="M33" s="202">
        <f t="shared" si="5"/>
        <v>8.2372603521462751E-2</v>
      </c>
      <c r="N33" s="182">
        <v>14435</v>
      </c>
      <c r="O33" s="152" t="s">
        <v>48</v>
      </c>
      <c r="P33" s="152"/>
    </row>
    <row r="34" spans="1:16" ht="13" x14ac:dyDescent="0.25">
      <c r="A34" s="256" t="s">
        <v>102</v>
      </c>
      <c r="B34" s="172">
        <v>1023.588</v>
      </c>
      <c r="C34" s="202">
        <f t="shared" si="0"/>
        <v>0</v>
      </c>
      <c r="D34" s="233">
        <v>0</v>
      </c>
      <c r="E34" s="202">
        <f t="shared" si="1"/>
        <v>0</v>
      </c>
      <c r="F34" s="233">
        <v>0</v>
      </c>
      <c r="G34" s="202">
        <f t="shared" si="2"/>
        <v>0.15011801623309379</v>
      </c>
      <c r="H34" s="232">
        <v>153.65899999999999</v>
      </c>
      <c r="I34" s="202">
        <f t="shared" si="3"/>
        <v>0.51015740708175561</v>
      </c>
      <c r="J34" s="232">
        <v>522.19100000000003</v>
      </c>
      <c r="K34" s="202">
        <f t="shared" si="4"/>
        <v>0.33972457668515066</v>
      </c>
      <c r="L34" s="232">
        <v>347.738</v>
      </c>
      <c r="M34" s="202">
        <f t="shared" si="5"/>
        <v>0</v>
      </c>
      <c r="N34" s="183">
        <v>0</v>
      </c>
      <c r="O34" s="152" t="s">
        <v>48</v>
      </c>
      <c r="P34" s="152"/>
    </row>
    <row r="35" spans="1:16" ht="13" x14ac:dyDescent="0.25">
      <c r="A35" s="256" t="s">
        <v>103</v>
      </c>
      <c r="B35" s="171">
        <v>217388.66699999999</v>
      </c>
      <c r="C35" s="202">
        <f t="shared" si="0"/>
        <v>1.4048570434446796E-5</v>
      </c>
      <c r="D35" s="232">
        <v>3.0539999999999998</v>
      </c>
      <c r="E35" s="202">
        <f t="shared" si="1"/>
        <v>0.79149348664068131</v>
      </c>
      <c r="F35" s="232">
        <v>172061.71400000001</v>
      </c>
      <c r="G35" s="202">
        <f t="shared" si="2"/>
        <v>6.876191020574224E-3</v>
      </c>
      <c r="H35" s="232">
        <v>1494.806</v>
      </c>
      <c r="I35" s="202">
        <f t="shared" si="3"/>
        <v>0.12553875681108989</v>
      </c>
      <c r="J35" s="232">
        <v>27290.703000000001</v>
      </c>
      <c r="K35" s="202">
        <f t="shared" si="4"/>
        <v>4.6459827641336986E-2</v>
      </c>
      <c r="L35" s="233">
        <v>10099.84</v>
      </c>
      <c r="M35" s="202">
        <f t="shared" si="5"/>
        <v>2.9617689315883246E-2</v>
      </c>
      <c r="N35" s="182">
        <v>6438.55</v>
      </c>
      <c r="O35" s="152" t="s">
        <v>48</v>
      </c>
      <c r="P35" s="152"/>
    </row>
    <row r="36" spans="1:16" ht="13" x14ac:dyDescent="0.25">
      <c r="A36" s="256" t="s">
        <v>104</v>
      </c>
      <c r="B36" s="172">
        <v>191056.391</v>
      </c>
      <c r="C36" s="202">
        <f t="shared" si="0"/>
        <v>1.7960090118105498E-3</v>
      </c>
      <c r="D36" s="232">
        <v>343.13900000000001</v>
      </c>
      <c r="E36" s="202">
        <f t="shared" si="1"/>
        <v>0.25483273155725</v>
      </c>
      <c r="F36" s="232">
        <v>48687.421999999999</v>
      </c>
      <c r="G36" s="202">
        <f t="shared" si="2"/>
        <v>0.16760268438232981</v>
      </c>
      <c r="H36" s="232">
        <v>32021.563999999998</v>
      </c>
      <c r="I36" s="202">
        <f t="shared" si="3"/>
        <v>0.37989318556739615</v>
      </c>
      <c r="J36" s="232">
        <v>72581.020999999993</v>
      </c>
      <c r="K36" s="202">
        <f t="shared" si="4"/>
        <v>5.2048727330979469E-2</v>
      </c>
      <c r="L36" s="232">
        <v>9944.2420000000002</v>
      </c>
      <c r="M36" s="202">
        <f t="shared" si="5"/>
        <v>0.14382666738429076</v>
      </c>
      <c r="N36" s="180">
        <v>27479.004000000001</v>
      </c>
      <c r="O36" s="152" t="s">
        <v>48</v>
      </c>
      <c r="P36" s="152"/>
    </row>
    <row r="37" spans="1:16" ht="13" x14ac:dyDescent="0.25">
      <c r="A37" s="256" t="s">
        <v>105</v>
      </c>
      <c r="B37" s="171">
        <v>545381.61100000003</v>
      </c>
      <c r="C37" s="202">
        <f t="shared" si="0"/>
        <v>0.28460341872436173</v>
      </c>
      <c r="D37" s="232">
        <v>155217.47099999999</v>
      </c>
      <c r="E37" s="202">
        <f t="shared" si="1"/>
        <v>0.16770538308450594</v>
      </c>
      <c r="F37" s="232">
        <v>91463.432000000001</v>
      </c>
      <c r="G37" s="202">
        <f t="shared" si="2"/>
        <v>9.0540786495274771E-3</v>
      </c>
      <c r="H37" s="232">
        <v>4937.9279999999999</v>
      </c>
      <c r="I37" s="202">
        <f t="shared" si="3"/>
        <v>0.36235193489132878</v>
      </c>
      <c r="J37" s="232">
        <v>197620.08199999999</v>
      </c>
      <c r="K37" s="202">
        <f t="shared" si="4"/>
        <v>7.9281881031371994E-3</v>
      </c>
      <c r="L37" s="232">
        <v>4323.8879999999999</v>
      </c>
      <c r="M37" s="202">
        <f t="shared" si="5"/>
        <v>0.16835699654713879</v>
      </c>
      <c r="N37" s="182">
        <v>91818.81</v>
      </c>
      <c r="O37" s="152" t="s">
        <v>48</v>
      </c>
      <c r="P37" s="152"/>
    </row>
    <row r="38" spans="1:16" ht="13" x14ac:dyDescent="0.25">
      <c r="A38" s="256" t="s">
        <v>106</v>
      </c>
      <c r="B38" s="174">
        <v>39980.35</v>
      </c>
      <c r="C38" s="202">
        <f t="shared" si="0"/>
        <v>0</v>
      </c>
      <c r="D38" s="233">
        <v>0</v>
      </c>
      <c r="E38" s="202">
        <f t="shared" si="1"/>
        <v>1.5655465747548482E-2</v>
      </c>
      <c r="F38" s="232">
        <v>625.91099999999994</v>
      </c>
      <c r="G38" s="202">
        <f t="shared" si="2"/>
        <v>4.6808569709869977E-2</v>
      </c>
      <c r="H38" s="232">
        <v>1871.423</v>
      </c>
      <c r="I38" s="202">
        <f t="shared" si="3"/>
        <v>0.8855800662075245</v>
      </c>
      <c r="J38" s="232">
        <v>35405.800999999999</v>
      </c>
      <c r="K38" s="202">
        <f t="shared" si="4"/>
        <v>5.1331166435511444E-2</v>
      </c>
      <c r="L38" s="232">
        <v>2052.2379999999998</v>
      </c>
      <c r="M38" s="202">
        <f t="shared" si="5"/>
        <v>6.2475691183293801E-4</v>
      </c>
      <c r="N38" s="180">
        <v>24.978000000000002</v>
      </c>
      <c r="O38" s="152" t="s">
        <v>48</v>
      </c>
      <c r="P38" s="152"/>
    </row>
    <row r="39" spans="1:16" ht="13" x14ac:dyDescent="0.25">
      <c r="A39" s="256" t="s">
        <v>107</v>
      </c>
      <c r="B39" s="171">
        <v>203233.196</v>
      </c>
      <c r="C39" s="202">
        <f t="shared" si="0"/>
        <v>6.4558252579957464E-3</v>
      </c>
      <c r="D39" s="232">
        <v>1312.038</v>
      </c>
      <c r="E39" s="202">
        <f t="shared" si="1"/>
        <v>0.32345858498431523</v>
      </c>
      <c r="F39" s="232">
        <v>65737.521999999997</v>
      </c>
      <c r="G39" s="202">
        <f t="shared" si="2"/>
        <v>7.4717124460317008E-5</v>
      </c>
      <c r="H39" s="232">
        <v>15.185</v>
      </c>
      <c r="I39" s="202">
        <f t="shared" si="3"/>
        <v>0.54217822269546945</v>
      </c>
      <c r="J39" s="232">
        <v>110188.613</v>
      </c>
      <c r="K39" s="202">
        <f t="shared" si="4"/>
        <v>2.0574247132343479E-3</v>
      </c>
      <c r="L39" s="232">
        <v>418.137</v>
      </c>
      <c r="M39" s="202">
        <f t="shared" si="5"/>
        <v>0.12577522522452483</v>
      </c>
      <c r="N39" s="178">
        <v>25561.701000000001</v>
      </c>
      <c r="O39" s="152" t="s">
        <v>48</v>
      </c>
      <c r="P39" s="152"/>
    </row>
    <row r="40" spans="1:16" ht="13" x14ac:dyDescent="0.25">
      <c r="A40" s="256" t="s">
        <v>108</v>
      </c>
      <c r="B40" s="172">
        <v>26870.774000000001</v>
      </c>
      <c r="C40" s="202">
        <f t="shared" si="0"/>
        <v>5.9544246846034276E-7</v>
      </c>
      <c r="D40" s="232">
        <v>1.6E-2</v>
      </c>
      <c r="E40" s="202">
        <f t="shared" si="1"/>
        <v>0.11266311123006727</v>
      </c>
      <c r="F40" s="232">
        <v>3027.3449999999998</v>
      </c>
      <c r="G40" s="202">
        <f t="shared" si="2"/>
        <v>0.15334969509996249</v>
      </c>
      <c r="H40" s="232">
        <v>4120.625</v>
      </c>
      <c r="I40" s="202">
        <f t="shared" si="3"/>
        <v>0.56400165473461983</v>
      </c>
      <c r="J40" s="232">
        <v>15155.161</v>
      </c>
      <c r="K40" s="202">
        <f t="shared" si="4"/>
        <v>8.1097217370813351E-2</v>
      </c>
      <c r="L40" s="232">
        <v>2179.145</v>
      </c>
      <c r="M40" s="202">
        <f t="shared" si="5"/>
        <v>8.8887726122068536E-2</v>
      </c>
      <c r="N40" s="180">
        <v>2388.482</v>
      </c>
      <c r="O40" s="152" t="s">
        <v>48</v>
      </c>
      <c r="P40" s="152"/>
    </row>
    <row r="41" spans="1:16" ht="13" x14ac:dyDescent="0.25">
      <c r="A41" s="256" t="s">
        <v>109</v>
      </c>
      <c r="B41" s="171">
        <v>78838.557000000001</v>
      </c>
      <c r="C41" s="202">
        <f t="shared" si="0"/>
        <v>1.8790387043740538E-2</v>
      </c>
      <c r="D41" s="232">
        <v>1481.4069999999999</v>
      </c>
      <c r="E41" s="202">
        <f t="shared" si="1"/>
        <v>0.45105277611816258</v>
      </c>
      <c r="F41" s="233">
        <v>35560.35</v>
      </c>
      <c r="G41" s="202">
        <f t="shared" si="2"/>
        <v>1.6920654699451184E-3</v>
      </c>
      <c r="H41" s="233">
        <v>133.4</v>
      </c>
      <c r="I41" s="202">
        <f t="shared" si="3"/>
        <v>0.32652043593339741</v>
      </c>
      <c r="J41" s="233">
        <v>25742.400000000001</v>
      </c>
      <c r="K41" s="202">
        <f t="shared" si="4"/>
        <v>5.8859524788105896E-2</v>
      </c>
      <c r="L41" s="233">
        <v>4640.3999999999996</v>
      </c>
      <c r="M41" s="202">
        <f t="shared" si="5"/>
        <v>0.14308481064664844</v>
      </c>
      <c r="N41" s="182">
        <v>11280.6</v>
      </c>
      <c r="O41" s="152" t="s">
        <v>48</v>
      </c>
      <c r="P41" s="152"/>
    </row>
    <row r="42" spans="1:16" ht="13" x14ac:dyDescent="0.25">
      <c r="A42" s="256" t="s">
        <v>110</v>
      </c>
      <c r="B42" s="172">
        <v>155193.394</v>
      </c>
      <c r="C42" s="202">
        <f t="shared" si="0"/>
        <v>5.9847908217021146E-4</v>
      </c>
      <c r="D42" s="233">
        <v>92.88</v>
      </c>
      <c r="E42" s="202">
        <f t="shared" si="1"/>
        <v>3.943466820501393E-3</v>
      </c>
      <c r="F42" s="233">
        <v>612</v>
      </c>
      <c r="G42" s="202">
        <f t="shared" si="2"/>
        <v>4.0273067293057588E-2</v>
      </c>
      <c r="H42" s="232">
        <v>6250.1139999999996</v>
      </c>
      <c r="I42" s="202">
        <f t="shared" si="3"/>
        <v>0.42112617241942657</v>
      </c>
      <c r="J42" s="233">
        <v>65356</v>
      </c>
      <c r="K42" s="202">
        <f t="shared" si="4"/>
        <v>0.23797662418543408</v>
      </c>
      <c r="L42" s="233">
        <v>36932.400000000001</v>
      </c>
      <c r="M42" s="202">
        <f t="shared" si="5"/>
        <v>0.29608219019941018</v>
      </c>
      <c r="N42" s="183">
        <v>45950</v>
      </c>
      <c r="O42" s="152" t="s">
        <v>48</v>
      </c>
      <c r="P42" s="152"/>
    </row>
    <row r="43" spans="1:16" ht="13" x14ac:dyDescent="0.25">
      <c r="A43" s="256" t="s">
        <v>111</v>
      </c>
      <c r="B43" s="171">
        <v>166050.82800000001</v>
      </c>
      <c r="C43" s="202">
        <f t="shared" si="0"/>
        <v>0</v>
      </c>
      <c r="D43" s="233">
        <v>0</v>
      </c>
      <c r="E43" s="202">
        <f t="shared" si="1"/>
        <v>4.7587838586387538E-3</v>
      </c>
      <c r="F43" s="233">
        <v>790.2</v>
      </c>
      <c r="G43" s="202">
        <f t="shared" si="2"/>
        <v>7.1244932304703711E-3</v>
      </c>
      <c r="H43" s="232">
        <v>1183.028</v>
      </c>
      <c r="I43" s="202">
        <f t="shared" si="3"/>
        <v>0.1847386150944095</v>
      </c>
      <c r="J43" s="233">
        <v>30676</v>
      </c>
      <c r="K43" s="202">
        <f t="shared" si="4"/>
        <v>0.30495240890939729</v>
      </c>
      <c r="L43" s="233">
        <v>50637.599999999999</v>
      </c>
      <c r="M43" s="202">
        <f t="shared" si="5"/>
        <v>0.49842569890708399</v>
      </c>
      <c r="N43" s="182">
        <v>82764</v>
      </c>
      <c r="O43" s="152" t="s">
        <v>48</v>
      </c>
      <c r="P43" s="152"/>
    </row>
    <row r="44" spans="1:16" ht="13" x14ac:dyDescent="0.25">
      <c r="A44" s="272" t="s">
        <v>113</v>
      </c>
      <c r="B44" s="273">
        <v>123991.93</v>
      </c>
      <c r="C44" s="274">
        <f t="shared" si="0"/>
        <v>0</v>
      </c>
      <c r="D44" s="275">
        <v>0</v>
      </c>
      <c r="E44" s="274">
        <f t="shared" si="1"/>
        <v>4.2301946586362519E-4</v>
      </c>
      <c r="F44" s="276">
        <v>52.451000000000001</v>
      </c>
      <c r="G44" s="274">
        <f t="shared" si="2"/>
        <v>1.3572334909215463E-3</v>
      </c>
      <c r="H44" s="276">
        <v>168.286</v>
      </c>
      <c r="I44" s="274">
        <f t="shared" si="3"/>
        <v>0.39074693812734423</v>
      </c>
      <c r="J44" s="276">
        <v>48449.466999999997</v>
      </c>
      <c r="K44" s="274">
        <f t="shared" si="4"/>
        <v>0.56909228689318736</v>
      </c>
      <c r="L44" s="276">
        <v>70562.850999999995</v>
      </c>
      <c r="M44" s="274">
        <f t="shared" si="5"/>
        <v>3.8380513957642241E-2</v>
      </c>
      <c r="N44" s="180">
        <v>4758.8739999999998</v>
      </c>
      <c r="O44" s="152"/>
      <c r="P44" s="152"/>
    </row>
    <row r="45" spans="1:16" ht="13" hidden="1" x14ac:dyDescent="0.25">
      <c r="A45" s="256" t="s">
        <v>114</v>
      </c>
      <c r="B45" s="175" t="s">
        <v>50</v>
      </c>
      <c r="C45" s="202"/>
      <c r="D45" s="234" t="s">
        <v>50</v>
      </c>
      <c r="E45" s="202"/>
      <c r="F45" s="234" t="s">
        <v>50</v>
      </c>
      <c r="G45" s="202"/>
      <c r="H45" s="234" t="s">
        <v>50</v>
      </c>
      <c r="I45" s="202"/>
      <c r="J45" s="234" t="s">
        <v>50</v>
      </c>
      <c r="K45" s="202"/>
      <c r="L45" s="234" t="s">
        <v>50</v>
      </c>
      <c r="M45" s="202"/>
      <c r="N45" s="179" t="s">
        <v>50</v>
      </c>
      <c r="O45" s="152" t="s">
        <v>48</v>
      </c>
      <c r="P45" s="152"/>
    </row>
    <row r="46" spans="1:16" ht="13" x14ac:dyDescent="0.25">
      <c r="A46" s="256" t="s">
        <v>115</v>
      </c>
      <c r="B46" s="172">
        <v>56451.610999999997</v>
      </c>
      <c r="C46" s="202">
        <f t="shared" si="0"/>
        <v>3.9742639054180406E-2</v>
      </c>
      <c r="D46" s="232">
        <v>2243.5360000000001</v>
      </c>
      <c r="E46" s="202">
        <f t="shared" si="1"/>
        <v>2.1571147012970103E-2</v>
      </c>
      <c r="F46" s="232">
        <v>1217.7260000000001</v>
      </c>
      <c r="G46" s="202">
        <f t="shared" si="2"/>
        <v>1.689384914099263E-2</v>
      </c>
      <c r="H46" s="232">
        <v>953.68499999999995</v>
      </c>
      <c r="I46" s="202">
        <f t="shared" si="3"/>
        <v>0.84871811718535362</v>
      </c>
      <c r="J46" s="232">
        <v>47911.504999999997</v>
      </c>
      <c r="K46" s="202">
        <f t="shared" si="4"/>
        <v>3.846816701121249E-3</v>
      </c>
      <c r="L46" s="232">
        <v>217.15899999999999</v>
      </c>
      <c r="M46" s="202">
        <f t="shared" si="5"/>
        <v>6.9227430905381956E-2</v>
      </c>
      <c r="N46" s="183">
        <v>3908</v>
      </c>
      <c r="O46" s="152" t="s">
        <v>48</v>
      </c>
      <c r="P46" s="152"/>
    </row>
    <row r="47" spans="1:16" ht="13" x14ac:dyDescent="0.25">
      <c r="A47" s="256" t="s">
        <v>116</v>
      </c>
      <c r="B47" s="171">
        <v>4480.348</v>
      </c>
      <c r="C47" s="202">
        <f t="shared" si="0"/>
        <v>1.6908954393721202E-2</v>
      </c>
      <c r="D47" s="232">
        <v>75.757999999999996</v>
      </c>
      <c r="E47" s="202">
        <f t="shared" si="1"/>
        <v>0</v>
      </c>
      <c r="F47" s="233">
        <v>0</v>
      </c>
      <c r="G47" s="202">
        <f t="shared" si="2"/>
        <v>0</v>
      </c>
      <c r="H47" s="233">
        <v>0</v>
      </c>
      <c r="I47" s="202">
        <f t="shared" si="3"/>
        <v>0.63363381594465429</v>
      </c>
      <c r="J47" s="233">
        <v>2838.9</v>
      </c>
      <c r="K47" s="202">
        <f t="shared" si="4"/>
        <v>0.34945722966162451</v>
      </c>
      <c r="L47" s="233">
        <v>1565.69</v>
      </c>
      <c r="M47" s="202">
        <f t="shared" si="5"/>
        <v>0</v>
      </c>
      <c r="N47" s="182">
        <v>0</v>
      </c>
      <c r="O47" s="152" t="s">
        <v>48</v>
      </c>
      <c r="P47" s="152"/>
    </row>
    <row r="48" spans="1:16" ht="13" x14ac:dyDescent="0.25">
      <c r="A48" s="256" t="s">
        <v>117</v>
      </c>
      <c r="B48" s="172">
        <v>31045.034</v>
      </c>
      <c r="C48" s="202">
        <f t="shared" si="0"/>
        <v>5.0204808923707406E-2</v>
      </c>
      <c r="D48" s="233">
        <v>1558.61</v>
      </c>
      <c r="E48" s="202">
        <f t="shared" si="1"/>
        <v>0.16145438913031954</v>
      </c>
      <c r="F48" s="232">
        <v>5012.357</v>
      </c>
      <c r="G48" s="202">
        <f t="shared" si="2"/>
        <v>0</v>
      </c>
      <c r="H48" s="233">
        <v>0</v>
      </c>
      <c r="I48" s="202">
        <f t="shared" si="3"/>
        <v>0.65032471860072694</v>
      </c>
      <c r="J48" s="232">
        <v>20189.352999999999</v>
      </c>
      <c r="K48" s="202">
        <f t="shared" si="4"/>
        <v>7.075559975228244E-3</v>
      </c>
      <c r="L48" s="232">
        <v>219.661</v>
      </c>
      <c r="M48" s="202">
        <f t="shared" si="5"/>
        <v>0.13094055558128878</v>
      </c>
      <c r="N48" s="180">
        <v>4065.0540000000001</v>
      </c>
      <c r="O48" s="152" t="s">
        <v>48</v>
      </c>
      <c r="P48" s="152"/>
    </row>
    <row r="49" spans="1:16" ht="13" x14ac:dyDescent="0.25">
      <c r="A49" s="256" t="s">
        <v>118</v>
      </c>
      <c r="B49" s="171">
        <v>14675.026</v>
      </c>
      <c r="C49" s="202">
        <f t="shared" si="0"/>
        <v>1.6750225859906483E-3</v>
      </c>
      <c r="D49" s="232">
        <v>24.581</v>
      </c>
      <c r="E49" s="202">
        <f t="shared" si="1"/>
        <v>3.6429236990789658E-4</v>
      </c>
      <c r="F49" s="232">
        <v>5.3460000000000001</v>
      </c>
      <c r="G49" s="202">
        <f t="shared" si="2"/>
        <v>1.1986213857474597E-2</v>
      </c>
      <c r="H49" s="232">
        <v>175.898</v>
      </c>
      <c r="I49" s="202">
        <f t="shared" si="3"/>
        <v>0.5050839432925025</v>
      </c>
      <c r="J49" s="233">
        <v>7412.12</v>
      </c>
      <c r="K49" s="202">
        <f t="shared" si="4"/>
        <v>0.37709118879925668</v>
      </c>
      <c r="L49" s="232">
        <v>5533.8230000000003</v>
      </c>
      <c r="M49" s="202">
        <f t="shared" si="5"/>
        <v>0.10379927095188793</v>
      </c>
      <c r="N49" s="178">
        <v>1523.2570000000001</v>
      </c>
      <c r="O49" s="152" t="s">
        <v>48</v>
      </c>
      <c r="P49" s="152"/>
    </row>
    <row r="50" spans="1:16" ht="13" x14ac:dyDescent="0.25">
      <c r="A50" s="256" t="s">
        <v>123</v>
      </c>
      <c r="B50" s="172">
        <v>33802.411</v>
      </c>
      <c r="C50" s="202">
        <f t="shared" si="0"/>
        <v>8.0467632915297077E-5</v>
      </c>
      <c r="D50" s="233">
        <v>2.72</v>
      </c>
      <c r="E50" s="202">
        <f t="shared" si="1"/>
        <v>0.75128694222432835</v>
      </c>
      <c r="F50" s="233">
        <v>25395.31</v>
      </c>
      <c r="G50" s="202">
        <f t="shared" si="2"/>
        <v>3.4021241857570455E-5</v>
      </c>
      <c r="H50" s="233">
        <v>1.1499999999999999</v>
      </c>
      <c r="I50" s="202">
        <f t="shared" si="3"/>
        <v>0.22460418577834579</v>
      </c>
      <c r="J50" s="232">
        <v>7592.1629999999996</v>
      </c>
      <c r="K50" s="202">
        <f t="shared" si="4"/>
        <v>2.3994383122553004E-2</v>
      </c>
      <c r="L50" s="232">
        <v>811.06799999999998</v>
      </c>
      <c r="M50" s="202">
        <f t="shared" si="5"/>
        <v>0</v>
      </c>
      <c r="N50" s="183">
        <v>0</v>
      </c>
      <c r="O50" s="152" t="s">
        <v>48</v>
      </c>
      <c r="P50" s="152"/>
    </row>
    <row r="51" spans="1:16" ht="13" x14ac:dyDescent="0.25">
      <c r="A51" s="256" t="s">
        <v>119</v>
      </c>
      <c r="B51" s="171">
        <v>7113.317</v>
      </c>
      <c r="C51" s="202">
        <f t="shared" si="0"/>
        <v>0</v>
      </c>
      <c r="D51" s="233">
        <v>0</v>
      </c>
      <c r="E51" s="202">
        <f t="shared" si="1"/>
        <v>0</v>
      </c>
      <c r="F51" s="233">
        <v>0</v>
      </c>
      <c r="G51" s="202">
        <f t="shared" si="2"/>
        <v>0.21638512665750731</v>
      </c>
      <c r="H51" s="232">
        <v>1539.2159999999999</v>
      </c>
      <c r="I51" s="202">
        <f t="shared" si="3"/>
        <v>0.26416930385641463</v>
      </c>
      <c r="J51" s="233">
        <v>1879.12</v>
      </c>
      <c r="K51" s="202">
        <f t="shared" si="4"/>
        <v>0.51944556948607801</v>
      </c>
      <c r="L51" s="232">
        <v>3694.9810000000002</v>
      </c>
      <c r="M51" s="202">
        <f t="shared" si="5"/>
        <v>0</v>
      </c>
      <c r="N51" s="182">
        <v>0</v>
      </c>
      <c r="O51" s="152" t="s">
        <v>48</v>
      </c>
      <c r="P51" s="152"/>
    </row>
    <row r="52" spans="1:16" ht="13" x14ac:dyDescent="0.25">
      <c r="A52" s="257" t="s">
        <v>120</v>
      </c>
      <c r="B52" s="243">
        <v>94101.014999999999</v>
      </c>
      <c r="C52" s="218">
        <f t="shared" si="0"/>
        <v>5.0876284384392671E-2</v>
      </c>
      <c r="D52" s="247">
        <v>4787.51</v>
      </c>
      <c r="E52" s="218">
        <f t="shared" si="1"/>
        <v>0.12417583381008164</v>
      </c>
      <c r="F52" s="246">
        <v>11685.072</v>
      </c>
      <c r="G52" s="218">
        <f t="shared" si="2"/>
        <v>1.2149900827318387E-2</v>
      </c>
      <c r="H52" s="246">
        <v>1143.318</v>
      </c>
      <c r="I52" s="218">
        <f t="shared" si="3"/>
        <v>0.58508677084938987</v>
      </c>
      <c r="J52" s="246">
        <v>55057.258999999998</v>
      </c>
      <c r="K52" s="218">
        <f t="shared" si="4"/>
        <v>6.2445096899326751E-2</v>
      </c>
      <c r="L52" s="246">
        <v>5876.1469999999999</v>
      </c>
      <c r="M52" s="218">
        <f t="shared" si="5"/>
        <v>0.1652661238563686</v>
      </c>
      <c r="N52" s="183">
        <v>15551.71</v>
      </c>
      <c r="O52" s="152" t="s">
        <v>48</v>
      </c>
      <c r="P52" s="152"/>
    </row>
    <row r="53" spans="1:16" ht="13" hidden="1" x14ac:dyDescent="0.25">
      <c r="A53" s="256" t="s">
        <v>122</v>
      </c>
      <c r="B53" s="175" t="s">
        <v>50</v>
      </c>
      <c r="C53" s="202"/>
      <c r="D53" s="234" t="s">
        <v>50</v>
      </c>
      <c r="E53" s="202"/>
      <c r="F53" s="234" t="s">
        <v>50</v>
      </c>
      <c r="G53" s="202"/>
      <c r="H53" s="234" t="s">
        <v>50</v>
      </c>
      <c r="I53" s="202"/>
      <c r="J53" s="234" t="s">
        <v>50</v>
      </c>
      <c r="K53" s="202"/>
      <c r="L53" s="234" t="s">
        <v>50</v>
      </c>
      <c r="M53" s="202"/>
      <c r="N53" s="179" t="s">
        <v>50</v>
      </c>
      <c r="O53" s="152" t="s">
        <v>48</v>
      </c>
      <c r="P53" s="152"/>
    </row>
    <row r="54" spans="1:16" ht="13" x14ac:dyDescent="0.25">
      <c r="A54" s="257" t="s">
        <v>127</v>
      </c>
      <c r="B54" s="243">
        <v>13326.799000000001</v>
      </c>
      <c r="C54" s="218">
        <f t="shared" si="0"/>
        <v>1.6906910654238876E-2</v>
      </c>
      <c r="D54" s="246">
        <v>225.315</v>
      </c>
      <c r="E54" s="218">
        <f t="shared" si="1"/>
        <v>0</v>
      </c>
      <c r="F54" s="247">
        <v>0</v>
      </c>
      <c r="G54" s="218">
        <f t="shared" si="2"/>
        <v>2.3222380708225583E-2</v>
      </c>
      <c r="H54" s="247">
        <v>309.48</v>
      </c>
      <c r="I54" s="218">
        <f t="shared" si="3"/>
        <v>0.7300153622786687</v>
      </c>
      <c r="J54" s="246">
        <v>9728.768</v>
      </c>
      <c r="K54" s="218">
        <f t="shared" si="4"/>
        <v>0.18920192313247916</v>
      </c>
      <c r="L54" s="246">
        <v>2521.4560000000001</v>
      </c>
      <c r="M54" s="218">
        <f t="shared" si="5"/>
        <v>4.0653423226387667E-2</v>
      </c>
      <c r="N54" s="183">
        <v>541.78</v>
      </c>
      <c r="O54" s="152" t="s">
        <v>48</v>
      </c>
      <c r="P54" s="152"/>
    </row>
    <row r="56" spans="1:16" ht="12.5" x14ac:dyDescent="0.25">
      <c r="A56" s="235" t="s">
        <v>160</v>
      </c>
    </row>
    <row r="57" spans="1:16" ht="12.5" x14ac:dyDescent="0.25">
      <c r="A57" s="277" t="s">
        <v>161</v>
      </c>
      <c r="B57" s="107" t="s">
        <v>51</v>
      </c>
    </row>
    <row r="58" spans="1:16" ht="12.5" x14ac:dyDescent="0.25">
      <c r="A58" s="277"/>
      <c r="B58" s="107"/>
    </row>
    <row r="59" spans="1:16" ht="13" x14ac:dyDescent="0.25">
      <c r="A59" s="108"/>
    </row>
    <row r="60" spans="1:16" ht="16" customHeight="1" x14ac:dyDescent="0.3">
      <c r="A60" s="315" t="s">
        <v>173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9B5-D533-4951-8AB7-989677C01463}">
  <dimension ref="A1:P58"/>
  <sheetViews>
    <sheetView zoomScaleNormal="100" workbookViewId="0">
      <pane xSplit="1" ySplit="13" topLeftCell="C14" activePane="bottomRight" state="frozen"/>
      <selection pane="topRight"/>
      <selection pane="bottomLeft"/>
      <selection pane="bottomRight" activeCell="A58" sqref="A58"/>
    </sheetView>
  </sheetViews>
  <sheetFormatPr defaultRowHeight="11.4" customHeight="1" x14ac:dyDescent="0.25"/>
  <cols>
    <col min="1" max="1" width="29.90625" style="124" customWidth="1"/>
    <col min="2" max="2" width="10" style="124" hidden="1" customWidth="1"/>
    <col min="3" max="3" width="26.36328125" style="124" customWidth="1"/>
    <col min="4" max="4" width="19.90625" style="124" hidden="1" customWidth="1"/>
    <col min="5" max="5" width="12.6328125" style="124" customWidth="1"/>
    <col min="6" max="6" width="11" style="124" hidden="1" customWidth="1"/>
    <col min="7" max="7" width="18.453125" style="124" customWidth="1"/>
    <col min="8" max="8" width="19.90625" style="124" hidden="1" customWidth="1"/>
    <col min="9" max="9" width="12.6328125" style="124" customWidth="1"/>
    <col min="10" max="10" width="19.90625" style="124" hidden="1" customWidth="1"/>
    <col min="11" max="11" width="12.6328125" style="124" customWidth="1"/>
    <col min="12" max="12" width="11" style="124" hidden="1" customWidth="1"/>
    <col min="13" max="13" width="12.6328125" style="124" customWidth="1"/>
    <col min="14" max="14" width="10" style="124" hidden="1" customWidth="1"/>
    <col min="15" max="15" width="5" style="124" hidden="1" customWidth="1"/>
    <col min="16" max="16384" width="8.7265625" style="124"/>
  </cols>
  <sheetData>
    <row r="1" spans="1:16" ht="12.5" x14ac:dyDescent="0.25">
      <c r="A1" s="107" t="s">
        <v>154</v>
      </c>
    </row>
    <row r="2" spans="1:16" ht="13" x14ac:dyDescent="0.25">
      <c r="A2" s="107" t="s">
        <v>44</v>
      </c>
      <c r="B2" s="108" t="s">
        <v>155</v>
      </c>
    </row>
    <row r="3" spans="1:16" ht="12.5" x14ac:dyDescent="0.25">
      <c r="A3" s="107" t="s">
        <v>45</v>
      </c>
      <c r="B3" s="107" t="s">
        <v>6</v>
      </c>
    </row>
    <row r="4" spans="1:16" ht="12.5" x14ac:dyDescent="0.25"/>
    <row r="5" spans="1:16" ht="13" x14ac:dyDescent="0.25">
      <c r="A5" s="108" t="s">
        <v>12</v>
      </c>
      <c r="C5" s="107" t="s">
        <v>17</v>
      </c>
    </row>
    <row r="6" spans="1:16" ht="13" x14ac:dyDescent="0.25">
      <c r="A6" s="108" t="s">
        <v>13</v>
      </c>
      <c r="C6" s="107" t="s">
        <v>26</v>
      </c>
    </row>
    <row r="7" spans="1:16" ht="13" x14ac:dyDescent="0.25">
      <c r="A7" s="108" t="s">
        <v>14</v>
      </c>
      <c r="C7" s="107" t="s">
        <v>19</v>
      </c>
    </row>
    <row r="8" spans="1:16" ht="13" x14ac:dyDescent="0.25">
      <c r="A8" s="108" t="s">
        <v>15</v>
      </c>
      <c r="C8" s="107" t="s">
        <v>20</v>
      </c>
    </row>
    <row r="9" spans="1:16" ht="13" x14ac:dyDescent="0.25">
      <c r="A9" s="108"/>
      <c r="C9" s="107"/>
    </row>
    <row r="10" spans="1:16" ht="13" x14ac:dyDescent="0.25">
      <c r="A10" s="108" t="s">
        <v>171</v>
      </c>
      <c r="C10" s="107"/>
    </row>
    <row r="11" spans="1:16" ht="12.5" x14ac:dyDescent="0.25">
      <c r="A11" s="107" t="s">
        <v>53</v>
      </c>
      <c r="C11" s="107"/>
    </row>
    <row r="12" spans="1:16" ht="11.5" customHeight="1" x14ac:dyDescent="0.25"/>
    <row r="13" spans="1:16" ht="42.5" customHeight="1" x14ac:dyDescent="0.25">
      <c r="A13" s="295"/>
      <c r="B13" s="296" t="s">
        <v>34</v>
      </c>
      <c r="C13" s="295" t="s">
        <v>35</v>
      </c>
      <c r="D13" s="295" t="s">
        <v>48</v>
      </c>
      <c r="E13" s="295" t="s">
        <v>36</v>
      </c>
      <c r="F13" s="295" t="s">
        <v>48</v>
      </c>
      <c r="G13" s="295" t="s">
        <v>37</v>
      </c>
      <c r="H13" s="295" t="s">
        <v>48</v>
      </c>
      <c r="I13" s="295" t="s">
        <v>38</v>
      </c>
      <c r="J13" s="295" t="s">
        <v>48</v>
      </c>
      <c r="K13" s="295" t="s">
        <v>39</v>
      </c>
      <c r="L13" s="295" t="s">
        <v>48</v>
      </c>
      <c r="M13" s="295" t="s">
        <v>40</v>
      </c>
      <c r="O13" s="124" t="s">
        <v>48</v>
      </c>
    </row>
    <row r="14" spans="1:16" ht="13" x14ac:dyDescent="0.25">
      <c r="A14" s="282" t="s">
        <v>42</v>
      </c>
      <c r="B14" s="283">
        <v>1506390.325</v>
      </c>
      <c r="C14" s="284">
        <f>D14/B14</f>
        <v>1.2428122173447975E-2</v>
      </c>
      <c r="D14" s="266">
        <v>18721.602999999999</v>
      </c>
      <c r="E14" s="266">
        <f>F14/B14</f>
        <v>0.3901564914790594</v>
      </c>
      <c r="F14" s="266">
        <v>587727.96400000004</v>
      </c>
      <c r="G14" s="266">
        <f>H14/B14</f>
        <v>0.11080705394201201</v>
      </c>
      <c r="H14" s="266">
        <v>166918.674</v>
      </c>
      <c r="I14" s="266">
        <f>J14/B14</f>
        <v>0.1561384928570887</v>
      </c>
      <c r="J14" s="266">
        <v>235205.51500000001</v>
      </c>
      <c r="K14" s="266">
        <f>L14/B14</f>
        <v>0.19392271720810475</v>
      </c>
      <c r="L14" s="266">
        <v>292123.30499999999</v>
      </c>
      <c r="M14" s="285">
        <f>N14/B14</f>
        <v>0.13654712234028721</v>
      </c>
      <c r="N14" s="180">
        <v>205693.264</v>
      </c>
      <c r="O14" s="181" t="s">
        <v>48</v>
      </c>
      <c r="P14" s="185"/>
    </row>
    <row r="15" spans="1:16" ht="13" x14ac:dyDescent="0.25">
      <c r="A15" s="286" t="s">
        <v>143</v>
      </c>
      <c r="B15" s="269">
        <v>1125225.2579999999</v>
      </c>
      <c r="C15" s="287">
        <f t="shared" ref="C15:C53" si="0">D15/B15</f>
        <v>1.7204332965657621E-3</v>
      </c>
      <c r="D15" s="270">
        <v>1935.875</v>
      </c>
      <c r="E15" s="270">
        <f t="shared" ref="E15:E53" si="1">F15/B15</f>
        <v>0.42711658806364977</v>
      </c>
      <c r="F15" s="270">
        <v>480602.37300000002</v>
      </c>
      <c r="G15" s="270">
        <f t="shared" ref="G15:G53" si="2">H15/B15</f>
        <v>0.14246582260776092</v>
      </c>
      <c r="H15" s="270">
        <v>160306.14199999999</v>
      </c>
      <c r="I15" s="270">
        <f t="shared" ref="I15:I53" si="3">J15/B15</f>
        <v>0.15422487165676474</v>
      </c>
      <c r="J15" s="270">
        <v>173537.72099999999</v>
      </c>
      <c r="K15" s="270">
        <f t="shared" ref="K15:K53" si="4">L15/B15</f>
        <v>0.21106521944071044</v>
      </c>
      <c r="L15" s="270">
        <v>237495.916</v>
      </c>
      <c r="M15" s="288">
        <f t="shared" ref="M15:M53" si="5">N15/B15</f>
        <v>6.3407064934548424E-2</v>
      </c>
      <c r="N15" s="180">
        <v>71347.231</v>
      </c>
      <c r="O15" s="181" t="s">
        <v>48</v>
      </c>
      <c r="P15" s="185"/>
    </row>
    <row r="16" spans="1:16" ht="13" x14ac:dyDescent="0.25">
      <c r="A16" s="256" t="s">
        <v>86</v>
      </c>
      <c r="B16" s="171">
        <v>43488.767</v>
      </c>
      <c r="C16" s="279">
        <f t="shared" si="0"/>
        <v>2.2994443599654135E-4</v>
      </c>
      <c r="D16" s="202">
        <v>10</v>
      </c>
      <c r="E16" s="202">
        <f t="shared" si="1"/>
        <v>0.54237552883483675</v>
      </c>
      <c r="F16" s="202">
        <v>23587.242999999999</v>
      </c>
      <c r="G16" s="202">
        <f t="shared" si="2"/>
        <v>0.16222517874558273</v>
      </c>
      <c r="H16" s="202">
        <v>7054.973</v>
      </c>
      <c r="I16" s="202">
        <f t="shared" si="3"/>
        <v>3.2186196495292682E-2</v>
      </c>
      <c r="J16" s="202">
        <v>1399.7380000000001</v>
      </c>
      <c r="K16" s="202">
        <f t="shared" si="4"/>
        <v>0.26298315148829121</v>
      </c>
      <c r="L16" s="202">
        <v>11436.813</v>
      </c>
      <c r="M16" s="280">
        <f t="shared" si="5"/>
        <v>0</v>
      </c>
      <c r="N16" s="182">
        <v>0</v>
      </c>
      <c r="O16" s="179" t="s">
        <v>48</v>
      </c>
      <c r="P16" s="185"/>
    </row>
    <row r="17" spans="1:16" ht="13" x14ac:dyDescent="0.25">
      <c r="A17" s="256" t="s">
        <v>87</v>
      </c>
      <c r="B17" s="172">
        <v>17236.582999999999</v>
      </c>
      <c r="C17" s="279">
        <f t="shared" si="0"/>
        <v>0</v>
      </c>
      <c r="D17" s="202">
        <v>0</v>
      </c>
      <c r="E17" s="202">
        <f t="shared" si="1"/>
        <v>2.9950947934402079E-2</v>
      </c>
      <c r="F17" s="202">
        <v>516.25199999999995</v>
      </c>
      <c r="G17" s="202">
        <f t="shared" si="2"/>
        <v>1.0753871576518388E-3</v>
      </c>
      <c r="H17" s="202">
        <v>18.536000000000001</v>
      </c>
      <c r="I17" s="202">
        <f t="shared" si="3"/>
        <v>6.5290028771943953E-2</v>
      </c>
      <c r="J17" s="202">
        <v>1125.377</v>
      </c>
      <c r="K17" s="202">
        <f t="shared" si="4"/>
        <v>0.6137174055901915</v>
      </c>
      <c r="L17" s="202">
        <v>10578.391</v>
      </c>
      <c r="M17" s="280">
        <f t="shared" si="5"/>
        <v>0.28996623054581067</v>
      </c>
      <c r="N17" s="180">
        <v>4998.027</v>
      </c>
      <c r="O17" s="181" t="s">
        <v>48</v>
      </c>
      <c r="P17" s="185"/>
    </row>
    <row r="18" spans="1:16" ht="13" x14ac:dyDescent="0.25">
      <c r="A18" s="256" t="s">
        <v>88</v>
      </c>
      <c r="B18" s="171">
        <v>46769.601999999999</v>
      </c>
      <c r="C18" s="279">
        <f t="shared" si="0"/>
        <v>1.7727369157428365E-2</v>
      </c>
      <c r="D18" s="202">
        <v>829.10199999999998</v>
      </c>
      <c r="E18" s="202">
        <f t="shared" si="1"/>
        <v>0.32041966061631227</v>
      </c>
      <c r="F18" s="202">
        <v>14985.9</v>
      </c>
      <c r="G18" s="202">
        <f t="shared" si="2"/>
        <v>0</v>
      </c>
      <c r="H18" s="202">
        <v>0</v>
      </c>
      <c r="I18" s="202">
        <f t="shared" si="3"/>
        <v>0.14539358278054196</v>
      </c>
      <c r="J18" s="202">
        <v>6800</v>
      </c>
      <c r="K18" s="202">
        <f t="shared" si="4"/>
        <v>0.23753890400863364</v>
      </c>
      <c r="L18" s="202">
        <v>11109.6</v>
      </c>
      <c r="M18" s="280">
        <f t="shared" si="5"/>
        <v>0.27892048343708375</v>
      </c>
      <c r="N18" s="182">
        <v>13045</v>
      </c>
      <c r="O18" s="179" t="s">
        <v>48</v>
      </c>
      <c r="P18" s="185"/>
    </row>
    <row r="19" spans="1:16" ht="13" x14ac:dyDescent="0.25">
      <c r="A19" s="256" t="s">
        <v>89</v>
      </c>
      <c r="B19" s="172">
        <v>41830.978000000003</v>
      </c>
      <c r="C19" s="279">
        <f t="shared" si="0"/>
        <v>0</v>
      </c>
      <c r="D19" s="202">
        <v>0</v>
      </c>
      <c r="E19" s="202">
        <f t="shared" si="1"/>
        <v>0.15348022702218436</v>
      </c>
      <c r="F19" s="202">
        <v>6420.2280000000001</v>
      </c>
      <c r="G19" s="202">
        <f t="shared" si="2"/>
        <v>6.5255921102298872E-2</v>
      </c>
      <c r="H19" s="202">
        <v>2729.7190000000001</v>
      </c>
      <c r="I19" s="202">
        <f t="shared" si="3"/>
        <v>8.8006620356808285E-2</v>
      </c>
      <c r="J19" s="202">
        <v>3681.4029999999998</v>
      </c>
      <c r="K19" s="202">
        <f t="shared" si="4"/>
        <v>4.264330133519708E-2</v>
      </c>
      <c r="L19" s="202">
        <v>1783.8109999999999</v>
      </c>
      <c r="M19" s="280">
        <f t="shared" si="5"/>
        <v>0.65061390627778282</v>
      </c>
      <c r="N19" s="180">
        <v>27215.815999999999</v>
      </c>
      <c r="O19" s="181" t="s">
        <v>48</v>
      </c>
      <c r="P19" s="185"/>
    </row>
    <row r="20" spans="1:16" ht="13" x14ac:dyDescent="0.25">
      <c r="A20" s="256" t="s">
        <v>126</v>
      </c>
      <c r="B20" s="171">
        <v>401417.23499999999</v>
      </c>
      <c r="C20" s="279">
        <f t="shared" si="0"/>
        <v>0</v>
      </c>
      <c r="D20" s="202">
        <v>0</v>
      </c>
      <c r="E20" s="202">
        <f t="shared" si="1"/>
        <v>0.48178460498837328</v>
      </c>
      <c r="F20" s="202">
        <v>193396.644</v>
      </c>
      <c r="G20" s="202">
        <f t="shared" si="2"/>
        <v>0.17380243526414607</v>
      </c>
      <c r="H20" s="202">
        <v>69767.293000000005</v>
      </c>
      <c r="I20" s="202">
        <f t="shared" si="3"/>
        <v>0.17359365499092236</v>
      </c>
      <c r="J20" s="202">
        <v>69683.485000000001</v>
      </c>
      <c r="K20" s="202">
        <f t="shared" si="4"/>
        <v>0.13712844442267158</v>
      </c>
      <c r="L20" s="202">
        <v>55045.720999999998</v>
      </c>
      <c r="M20" s="280">
        <f t="shared" si="5"/>
        <v>3.3690857842713209E-2</v>
      </c>
      <c r="N20" s="178">
        <v>13524.091</v>
      </c>
      <c r="O20" s="179" t="s">
        <v>48</v>
      </c>
      <c r="P20" s="185"/>
    </row>
    <row r="21" spans="1:16" ht="13" x14ac:dyDescent="0.25">
      <c r="A21" s="256" t="s">
        <v>90</v>
      </c>
      <c r="B21" s="172">
        <v>4767.759</v>
      </c>
      <c r="C21" s="279">
        <f t="shared" si="0"/>
        <v>0</v>
      </c>
      <c r="D21" s="202">
        <v>0</v>
      </c>
      <c r="E21" s="202">
        <f t="shared" si="1"/>
        <v>5.5327041488464498E-2</v>
      </c>
      <c r="F21" s="202">
        <v>263.786</v>
      </c>
      <c r="G21" s="202">
        <f t="shared" si="2"/>
        <v>1.3605972952911421E-3</v>
      </c>
      <c r="H21" s="202">
        <v>6.4870000000000001</v>
      </c>
      <c r="I21" s="202">
        <f t="shared" si="3"/>
        <v>0.28350531140521151</v>
      </c>
      <c r="J21" s="202">
        <v>1351.6849999999999</v>
      </c>
      <c r="K21" s="202">
        <f t="shared" si="4"/>
        <v>5.5120235733391726E-2</v>
      </c>
      <c r="L21" s="202">
        <v>262.8</v>
      </c>
      <c r="M21" s="280">
        <f t="shared" si="5"/>
        <v>0.60468660433549604</v>
      </c>
      <c r="N21" s="183">
        <v>2883</v>
      </c>
      <c r="O21" s="181" t="s">
        <v>48</v>
      </c>
      <c r="P21" s="185"/>
    </row>
    <row r="22" spans="1:16" ht="13" x14ac:dyDescent="0.25">
      <c r="A22" s="256" t="s">
        <v>91</v>
      </c>
      <c r="B22" s="171">
        <v>24034.334999999999</v>
      </c>
      <c r="C22" s="279">
        <f t="shared" si="0"/>
        <v>4.6424916686898139E-2</v>
      </c>
      <c r="D22" s="202">
        <v>1115.7919999999999</v>
      </c>
      <c r="E22" s="202">
        <f t="shared" si="1"/>
        <v>0.26102203368639076</v>
      </c>
      <c r="F22" s="202">
        <v>6273.491</v>
      </c>
      <c r="G22" s="202">
        <f t="shared" si="2"/>
        <v>0.45144556735187391</v>
      </c>
      <c r="H22" s="202">
        <v>10850.194</v>
      </c>
      <c r="I22" s="202">
        <f t="shared" si="3"/>
        <v>9.2863022837952447E-2</v>
      </c>
      <c r="J22" s="202">
        <v>2231.9009999999998</v>
      </c>
      <c r="K22" s="202">
        <f t="shared" si="4"/>
        <v>0.14824441782974235</v>
      </c>
      <c r="L22" s="202">
        <v>3562.9560000000001</v>
      </c>
      <c r="M22" s="280">
        <f t="shared" si="5"/>
        <v>0</v>
      </c>
      <c r="N22" s="182">
        <v>0</v>
      </c>
      <c r="O22" s="179" t="s">
        <v>48</v>
      </c>
      <c r="P22" s="185"/>
    </row>
    <row r="23" spans="1:16" ht="13" x14ac:dyDescent="0.25">
      <c r="A23" s="256" t="s">
        <v>92</v>
      </c>
      <c r="B23" s="172">
        <v>27515.187000000002</v>
      </c>
      <c r="C23" s="279">
        <f t="shared" si="0"/>
        <v>0</v>
      </c>
      <c r="D23" s="202">
        <v>0</v>
      </c>
      <c r="E23" s="202">
        <f t="shared" si="1"/>
        <v>4.2124263956483374E-2</v>
      </c>
      <c r="F23" s="202">
        <v>1159.057</v>
      </c>
      <c r="G23" s="202">
        <f t="shared" si="2"/>
        <v>0.11421081746600523</v>
      </c>
      <c r="H23" s="202">
        <v>3142.5320000000002</v>
      </c>
      <c r="I23" s="202">
        <f t="shared" si="3"/>
        <v>0.49768642313788375</v>
      </c>
      <c r="J23" s="202">
        <v>13693.934999999999</v>
      </c>
      <c r="K23" s="202">
        <f t="shared" si="4"/>
        <v>0.34302670739617358</v>
      </c>
      <c r="L23" s="202">
        <v>9438.4439999999995</v>
      </c>
      <c r="M23" s="280">
        <f t="shared" si="5"/>
        <v>2.9517880434539656E-3</v>
      </c>
      <c r="N23" s="180">
        <v>81.218999999999994</v>
      </c>
      <c r="O23" s="181" t="s">
        <v>48</v>
      </c>
      <c r="P23" s="185"/>
    </row>
    <row r="24" spans="1:16" ht="13" x14ac:dyDescent="0.25">
      <c r="A24" s="256" t="s">
        <v>93</v>
      </c>
      <c r="B24" s="171">
        <v>114285.72900000001</v>
      </c>
      <c r="C24" s="279">
        <f t="shared" si="0"/>
        <v>6.764711629043378E-4</v>
      </c>
      <c r="D24" s="202">
        <v>77.311000000000007</v>
      </c>
      <c r="E24" s="202">
        <f t="shared" si="1"/>
        <v>0.48880299831661395</v>
      </c>
      <c r="F24" s="202">
        <v>55863.207000000002</v>
      </c>
      <c r="G24" s="202">
        <f t="shared" si="2"/>
        <v>0.20127841158540449</v>
      </c>
      <c r="H24" s="202">
        <v>23003.25</v>
      </c>
      <c r="I24" s="202">
        <f t="shared" si="3"/>
        <v>0.13642239618561647</v>
      </c>
      <c r="J24" s="202">
        <v>15591.133</v>
      </c>
      <c r="K24" s="202">
        <f t="shared" si="4"/>
        <v>0.1728197227494607</v>
      </c>
      <c r="L24" s="202">
        <v>19750.828000000001</v>
      </c>
      <c r="M24" s="280">
        <f t="shared" si="5"/>
        <v>0</v>
      </c>
      <c r="N24" s="182">
        <v>0</v>
      </c>
      <c r="O24" s="179" t="s">
        <v>48</v>
      </c>
      <c r="P24" s="185"/>
    </row>
    <row r="25" spans="1:16" ht="13" x14ac:dyDescent="0.25">
      <c r="A25" s="256" t="s">
        <v>94</v>
      </c>
      <c r="B25" s="172">
        <v>159866.83300000001</v>
      </c>
      <c r="C25" s="279">
        <f t="shared" si="0"/>
        <v>2.735651865950206E-4</v>
      </c>
      <c r="D25" s="202">
        <v>43.734000000000002</v>
      </c>
      <c r="E25" s="202">
        <f t="shared" si="1"/>
        <v>0.21924369390616499</v>
      </c>
      <c r="F25" s="202">
        <v>35049.794999999998</v>
      </c>
      <c r="G25" s="202">
        <f t="shared" si="2"/>
        <v>0.12606508568290709</v>
      </c>
      <c r="H25" s="202">
        <v>20153.626</v>
      </c>
      <c r="I25" s="202">
        <f t="shared" si="3"/>
        <v>6.1620092267668798E-2</v>
      </c>
      <c r="J25" s="202">
        <v>9851.009</v>
      </c>
      <c r="K25" s="202">
        <f t="shared" si="4"/>
        <v>0.51834201281763048</v>
      </c>
      <c r="L25" s="202">
        <v>82865.695999999996</v>
      </c>
      <c r="M25" s="280">
        <f t="shared" si="5"/>
        <v>7.4455556394239689E-2</v>
      </c>
      <c r="N25" s="180">
        <v>11902.974</v>
      </c>
      <c r="O25" s="181" t="s">
        <v>48</v>
      </c>
      <c r="P25" s="185"/>
    </row>
    <row r="26" spans="1:16" ht="13" x14ac:dyDescent="0.25">
      <c r="A26" s="256" t="s">
        <v>95</v>
      </c>
      <c r="B26" s="171">
        <v>9748.8780000000006</v>
      </c>
      <c r="C26" s="279">
        <f t="shared" si="0"/>
        <v>3.0085513430366036E-4</v>
      </c>
      <c r="D26" s="202">
        <v>2.9329999999999998</v>
      </c>
      <c r="E26" s="202">
        <f t="shared" si="1"/>
        <v>0.37363438131034155</v>
      </c>
      <c r="F26" s="202">
        <v>3642.5160000000001</v>
      </c>
      <c r="G26" s="202">
        <f t="shared" si="2"/>
        <v>2.2294155286382698E-2</v>
      </c>
      <c r="H26" s="202">
        <v>217.34299999999999</v>
      </c>
      <c r="I26" s="202">
        <f t="shared" si="3"/>
        <v>0.11040132002882792</v>
      </c>
      <c r="J26" s="202">
        <v>1076.289</v>
      </c>
      <c r="K26" s="202">
        <f t="shared" si="4"/>
        <v>0.45965658817353139</v>
      </c>
      <c r="L26" s="202">
        <v>4481.1360000000004</v>
      </c>
      <c r="M26" s="280">
        <f t="shared" si="5"/>
        <v>3.3712597490706112E-2</v>
      </c>
      <c r="N26" s="182">
        <v>328.66</v>
      </c>
      <c r="O26" s="179" t="s">
        <v>48</v>
      </c>
      <c r="P26" s="185"/>
    </row>
    <row r="27" spans="1:16" ht="13" x14ac:dyDescent="0.25">
      <c r="A27" s="256" t="s">
        <v>96</v>
      </c>
      <c r="B27" s="172">
        <v>131724.174</v>
      </c>
      <c r="C27" s="279">
        <f t="shared" si="0"/>
        <v>0</v>
      </c>
      <c r="D27" s="202">
        <v>0</v>
      </c>
      <c r="E27" s="202">
        <f t="shared" si="1"/>
        <v>0.58431152508118966</v>
      </c>
      <c r="F27" s="202">
        <v>76967.952999999994</v>
      </c>
      <c r="G27" s="202">
        <f t="shared" si="2"/>
        <v>8.2044750570992378E-2</v>
      </c>
      <c r="H27" s="202">
        <v>10807.277</v>
      </c>
      <c r="I27" s="202">
        <f t="shared" si="3"/>
        <v>0.17898898344961342</v>
      </c>
      <c r="J27" s="202">
        <v>23577.175999999999</v>
      </c>
      <c r="K27" s="202">
        <f t="shared" si="4"/>
        <v>0.13659820709902498</v>
      </c>
      <c r="L27" s="202">
        <v>17993.286</v>
      </c>
      <c r="M27" s="280">
        <f t="shared" si="5"/>
        <v>1.805653379917949E-2</v>
      </c>
      <c r="N27" s="180">
        <v>2378.482</v>
      </c>
      <c r="O27" s="181" t="s">
        <v>48</v>
      </c>
      <c r="P27" s="185"/>
    </row>
    <row r="28" spans="1:16" ht="13" x14ac:dyDescent="0.25">
      <c r="A28" s="256" t="s">
        <v>97</v>
      </c>
      <c r="B28" s="171">
        <v>3473.2339999999999</v>
      </c>
      <c r="C28" s="279">
        <f t="shared" si="0"/>
        <v>0</v>
      </c>
      <c r="D28" s="202">
        <v>0</v>
      </c>
      <c r="E28" s="202">
        <f t="shared" si="1"/>
        <v>0</v>
      </c>
      <c r="F28" s="202">
        <v>0</v>
      </c>
      <c r="G28" s="202">
        <f t="shared" si="2"/>
        <v>0.10432870345044418</v>
      </c>
      <c r="H28" s="202">
        <v>362.358</v>
      </c>
      <c r="I28" s="202">
        <f t="shared" si="3"/>
        <v>0.78507984201467573</v>
      </c>
      <c r="J28" s="202">
        <v>2726.7660000000001</v>
      </c>
      <c r="K28" s="202">
        <f t="shared" si="4"/>
        <v>0.11059116661877662</v>
      </c>
      <c r="L28" s="202">
        <v>384.10899999999998</v>
      </c>
      <c r="M28" s="280">
        <f t="shared" si="5"/>
        <v>0</v>
      </c>
      <c r="N28" s="182">
        <v>0</v>
      </c>
      <c r="O28" s="179" t="s">
        <v>48</v>
      </c>
      <c r="P28" s="185"/>
    </row>
    <row r="29" spans="1:16" ht="13" x14ac:dyDescent="0.25">
      <c r="A29" s="256" t="s">
        <v>98</v>
      </c>
      <c r="B29" s="172">
        <v>8784.3359999999993</v>
      </c>
      <c r="C29" s="279">
        <f t="shared" si="0"/>
        <v>7.6499806018349027E-4</v>
      </c>
      <c r="D29" s="202">
        <v>6.72</v>
      </c>
      <c r="E29" s="202">
        <f t="shared" si="1"/>
        <v>9.4132442110593226E-2</v>
      </c>
      <c r="F29" s="202">
        <v>826.89099999999996</v>
      </c>
      <c r="G29" s="202">
        <f t="shared" si="2"/>
        <v>3.6504978862375033E-2</v>
      </c>
      <c r="H29" s="202">
        <v>320.67200000000003</v>
      </c>
      <c r="I29" s="202">
        <f t="shared" si="3"/>
        <v>0.2593459539799024</v>
      </c>
      <c r="J29" s="202">
        <v>2278.1819999999998</v>
      </c>
      <c r="K29" s="202">
        <f t="shared" si="4"/>
        <v>0.13493746140858001</v>
      </c>
      <c r="L29" s="202">
        <v>1185.336</v>
      </c>
      <c r="M29" s="280">
        <f t="shared" si="5"/>
        <v>0.47431416557836587</v>
      </c>
      <c r="N29" s="180">
        <v>4166.5349999999999</v>
      </c>
      <c r="O29" s="181" t="s">
        <v>48</v>
      </c>
      <c r="P29" s="185"/>
    </row>
    <row r="30" spans="1:16" ht="13" x14ac:dyDescent="0.25">
      <c r="A30" s="256" t="s">
        <v>99</v>
      </c>
      <c r="B30" s="171">
        <v>7560.0870000000004</v>
      </c>
      <c r="C30" s="279">
        <f t="shared" si="0"/>
        <v>1.4292428116237287E-2</v>
      </c>
      <c r="D30" s="202">
        <v>108.05200000000001</v>
      </c>
      <c r="E30" s="202">
        <f t="shared" si="1"/>
        <v>0.15978625642800143</v>
      </c>
      <c r="F30" s="202">
        <v>1207.998</v>
      </c>
      <c r="G30" s="202">
        <f t="shared" si="2"/>
        <v>4.1692245076015655E-2</v>
      </c>
      <c r="H30" s="202">
        <v>315.197</v>
      </c>
      <c r="I30" s="202">
        <f t="shared" si="3"/>
        <v>0.21997101356108731</v>
      </c>
      <c r="J30" s="202">
        <v>1663</v>
      </c>
      <c r="K30" s="202">
        <f t="shared" si="4"/>
        <v>0.10804637565678807</v>
      </c>
      <c r="L30" s="202">
        <v>816.84</v>
      </c>
      <c r="M30" s="280">
        <f t="shared" si="5"/>
        <v>0.45621168116187022</v>
      </c>
      <c r="N30" s="182">
        <v>3449</v>
      </c>
      <c r="O30" s="179" t="s">
        <v>48</v>
      </c>
      <c r="P30" s="185"/>
    </row>
    <row r="31" spans="1:16" ht="13" x14ac:dyDescent="0.25">
      <c r="A31" s="256" t="s">
        <v>100</v>
      </c>
      <c r="B31" s="172">
        <v>1566.086</v>
      </c>
      <c r="C31" s="279">
        <f t="shared" si="0"/>
        <v>0</v>
      </c>
      <c r="D31" s="202">
        <v>0</v>
      </c>
      <c r="E31" s="202">
        <f t="shared" si="1"/>
        <v>0.5626619483221228</v>
      </c>
      <c r="F31" s="202">
        <v>881.17700000000002</v>
      </c>
      <c r="G31" s="202">
        <f t="shared" si="2"/>
        <v>0.23253192991955743</v>
      </c>
      <c r="H31" s="202">
        <v>364.16500000000002</v>
      </c>
      <c r="I31" s="202">
        <f t="shared" si="3"/>
        <v>9.8175323705083889E-2</v>
      </c>
      <c r="J31" s="202">
        <v>153.751</v>
      </c>
      <c r="K31" s="202">
        <f t="shared" si="4"/>
        <v>0.1066307980532359</v>
      </c>
      <c r="L31" s="202">
        <v>166.99299999999999</v>
      </c>
      <c r="M31" s="280">
        <f t="shared" si="5"/>
        <v>0</v>
      </c>
      <c r="N31" s="183">
        <v>0</v>
      </c>
      <c r="O31" s="181" t="s">
        <v>48</v>
      </c>
      <c r="P31" s="185"/>
    </row>
    <row r="32" spans="1:16" ht="13" x14ac:dyDescent="0.25">
      <c r="A32" s="256" t="s">
        <v>101</v>
      </c>
      <c r="B32" s="171">
        <v>30365.030999999999</v>
      </c>
      <c r="C32" s="279">
        <f t="shared" si="0"/>
        <v>0</v>
      </c>
      <c r="D32" s="202">
        <v>0</v>
      </c>
      <c r="E32" s="202">
        <f t="shared" si="1"/>
        <v>0.40296441653558662</v>
      </c>
      <c r="F32" s="202">
        <v>12236.027</v>
      </c>
      <c r="G32" s="202">
        <f t="shared" si="2"/>
        <v>8.4803799475785153E-3</v>
      </c>
      <c r="H32" s="202">
        <v>257.50700000000001</v>
      </c>
      <c r="I32" s="202">
        <f t="shared" si="3"/>
        <v>3.8622618234771443E-2</v>
      </c>
      <c r="J32" s="202">
        <v>1172.777</v>
      </c>
      <c r="K32" s="202">
        <f t="shared" si="4"/>
        <v>0.39363437501512843</v>
      </c>
      <c r="L32" s="202">
        <v>11952.72</v>
      </c>
      <c r="M32" s="280">
        <f t="shared" si="5"/>
        <v>0.15629821026693502</v>
      </c>
      <c r="N32" s="182">
        <v>4746</v>
      </c>
      <c r="O32" s="179" t="s">
        <v>48</v>
      </c>
      <c r="P32" s="185"/>
    </row>
    <row r="33" spans="1:16" ht="13" x14ac:dyDescent="0.25">
      <c r="A33" s="256" t="s">
        <v>102</v>
      </c>
      <c r="B33" s="172">
        <v>1103.3679999999999</v>
      </c>
      <c r="C33" s="279">
        <f t="shared" si="0"/>
        <v>0</v>
      </c>
      <c r="D33" s="202">
        <v>0</v>
      </c>
      <c r="E33" s="202">
        <f t="shared" si="1"/>
        <v>0</v>
      </c>
      <c r="F33" s="202">
        <v>0</v>
      </c>
      <c r="G33" s="202">
        <f t="shared" si="2"/>
        <v>0</v>
      </c>
      <c r="H33" s="202">
        <v>0</v>
      </c>
      <c r="I33" s="202">
        <f t="shared" si="3"/>
        <v>0.12178892264412236</v>
      </c>
      <c r="J33" s="202">
        <v>134.37799999999999</v>
      </c>
      <c r="K33" s="202">
        <f t="shared" si="4"/>
        <v>0.87821107735587767</v>
      </c>
      <c r="L33" s="202">
        <v>968.99</v>
      </c>
      <c r="M33" s="280">
        <f t="shared" si="5"/>
        <v>0</v>
      </c>
      <c r="N33" s="183">
        <v>0</v>
      </c>
      <c r="O33" s="181" t="s">
        <v>48</v>
      </c>
      <c r="P33" s="185"/>
    </row>
    <row r="34" spans="1:16" ht="13" x14ac:dyDescent="0.25">
      <c r="A34" s="256" t="s">
        <v>103</v>
      </c>
      <c r="B34" s="173">
        <v>68272.55</v>
      </c>
      <c r="C34" s="279">
        <f t="shared" si="0"/>
        <v>0</v>
      </c>
      <c r="D34" s="202">
        <v>0</v>
      </c>
      <c r="E34" s="202">
        <f t="shared" si="1"/>
        <v>0.88080787959436113</v>
      </c>
      <c r="F34" s="202">
        <v>60135</v>
      </c>
      <c r="G34" s="202">
        <f t="shared" si="2"/>
        <v>0</v>
      </c>
      <c r="H34" s="202">
        <v>0</v>
      </c>
      <c r="I34" s="202">
        <f t="shared" si="3"/>
        <v>1.3680461620373048E-2</v>
      </c>
      <c r="J34" s="202">
        <v>934</v>
      </c>
      <c r="K34" s="202">
        <f t="shared" si="4"/>
        <v>4.3291190969137666E-2</v>
      </c>
      <c r="L34" s="202">
        <v>2955.6</v>
      </c>
      <c r="M34" s="280">
        <f t="shared" si="5"/>
        <v>6.2220467816128146E-2</v>
      </c>
      <c r="N34" s="182">
        <v>4247.95</v>
      </c>
      <c r="O34" s="179" t="s">
        <v>48</v>
      </c>
      <c r="P34" s="185"/>
    </row>
    <row r="35" spans="1:16" ht="13" x14ac:dyDescent="0.25">
      <c r="A35" s="256" t="s">
        <v>104</v>
      </c>
      <c r="B35" s="172">
        <v>39042.807000000001</v>
      </c>
      <c r="C35" s="279">
        <f t="shared" si="0"/>
        <v>3.0269340009287754E-4</v>
      </c>
      <c r="D35" s="202">
        <v>11.818</v>
      </c>
      <c r="E35" s="202">
        <f t="shared" si="1"/>
        <v>0.14931444350299916</v>
      </c>
      <c r="F35" s="202">
        <v>5829.6549999999997</v>
      </c>
      <c r="G35" s="202">
        <f t="shared" si="2"/>
        <v>0.10184016738345683</v>
      </c>
      <c r="H35" s="202">
        <v>3976.1260000000002</v>
      </c>
      <c r="I35" s="202">
        <f t="shared" si="3"/>
        <v>0.30022498126223351</v>
      </c>
      <c r="J35" s="202">
        <v>11721.626</v>
      </c>
      <c r="K35" s="202">
        <f t="shared" si="4"/>
        <v>0.32810192156521945</v>
      </c>
      <c r="L35" s="202">
        <v>12810.02</v>
      </c>
      <c r="M35" s="280">
        <f t="shared" si="5"/>
        <v>0.12021579288599818</v>
      </c>
      <c r="N35" s="180">
        <v>4693.5619999999999</v>
      </c>
      <c r="O35" s="181" t="s">
        <v>48</v>
      </c>
      <c r="P35" s="185"/>
    </row>
    <row r="36" spans="1:16" ht="13" x14ac:dyDescent="0.25">
      <c r="A36" s="256" t="s">
        <v>105</v>
      </c>
      <c r="B36" s="171">
        <v>156493.58300000001</v>
      </c>
      <c r="C36" s="279">
        <f t="shared" si="0"/>
        <v>9.9184558896577873E-2</v>
      </c>
      <c r="D36" s="202">
        <v>15521.746999999999</v>
      </c>
      <c r="E36" s="202">
        <f t="shared" si="1"/>
        <v>0.3018038893006878</v>
      </c>
      <c r="F36" s="202">
        <v>47230.372000000003</v>
      </c>
      <c r="G36" s="202">
        <f t="shared" si="2"/>
        <v>6.6505857943069766E-3</v>
      </c>
      <c r="H36" s="202">
        <v>1040.7739999999999</v>
      </c>
      <c r="I36" s="202">
        <f t="shared" si="3"/>
        <v>0.1823218336051517</v>
      </c>
      <c r="J36" s="202">
        <v>28532.197</v>
      </c>
      <c r="K36" s="202">
        <f t="shared" si="4"/>
        <v>2.3753708802232484E-2</v>
      </c>
      <c r="L36" s="202">
        <v>3717.3029999999999</v>
      </c>
      <c r="M36" s="280">
        <f t="shared" si="5"/>
        <v>0.38628542360104312</v>
      </c>
      <c r="N36" s="182">
        <v>60451.19</v>
      </c>
      <c r="O36" s="179" t="s">
        <v>48</v>
      </c>
      <c r="P36" s="185"/>
    </row>
    <row r="37" spans="1:16" ht="13" x14ac:dyDescent="0.25">
      <c r="A37" s="256" t="s">
        <v>106</v>
      </c>
      <c r="B37" s="172">
        <v>19980.235000000001</v>
      </c>
      <c r="C37" s="279">
        <f t="shared" si="0"/>
        <v>0</v>
      </c>
      <c r="D37" s="202">
        <v>0</v>
      </c>
      <c r="E37" s="202">
        <f t="shared" si="1"/>
        <v>0.3485073624008927</v>
      </c>
      <c r="F37" s="202">
        <v>6963.259</v>
      </c>
      <c r="G37" s="202">
        <f t="shared" si="2"/>
        <v>0.38876955150927905</v>
      </c>
      <c r="H37" s="202">
        <v>7767.7070000000003</v>
      </c>
      <c r="I37" s="202">
        <f t="shared" si="3"/>
        <v>0.23015540107511248</v>
      </c>
      <c r="J37" s="202">
        <v>4598.5590000000002</v>
      </c>
      <c r="K37" s="202">
        <f t="shared" si="4"/>
        <v>3.2567735064177171E-2</v>
      </c>
      <c r="L37" s="202">
        <v>650.71100000000001</v>
      </c>
      <c r="M37" s="280">
        <f t="shared" si="5"/>
        <v>0</v>
      </c>
      <c r="N37" s="183">
        <v>0</v>
      </c>
      <c r="O37" s="181" t="s">
        <v>48</v>
      </c>
      <c r="P37" s="185"/>
    </row>
    <row r="38" spans="1:16" ht="13" x14ac:dyDescent="0.25">
      <c r="A38" s="256" t="s">
        <v>107</v>
      </c>
      <c r="B38" s="171">
        <v>45669.485000000001</v>
      </c>
      <c r="C38" s="279">
        <f t="shared" si="0"/>
        <v>9.5223101377210628E-3</v>
      </c>
      <c r="D38" s="202">
        <v>434.87900000000002</v>
      </c>
      <c r="E38" s="202">
        <f t="shared" si="1"/>
        <v>0.55922927530275413</v>
      </c>
      <c r="F38" s="202">
        <v>25539.713</v>
      </c>
      <c r="G38" s="202">
        <f t="shared" si="2"/>
        <v>5.0635342176510195E-2</v>
      </c>
      <c r="H38" s="202">
        <v>2312.4899999999998</v>
      </c>
      <c r="I38" s="202">
        <f t="shared" si="3"/>
        <v>0.36015380948569925</v>
      </c>
      <c r="J38" s="202">
        <v>16448.039000000001</v>
      </c>
      <c r="K38" s="202">
        <f t="shared" si="4"/>
        <v>2.0459262897315353E-2</v>
      </c>
      <c r="L38" s="202">
        <v>934.36400000000003</v>
      </c>
      <c r="M38" s="280">
        <f t="shared" si="5"/>
        <v>0</v>
      </c>
      <c r="N38" s="182">
        <v>0</v>
      </c>
      <c r="O38" s="179" t="s">
        <v>48</v>
      </c>
      <c r="P38" s="185"/>
    </row>
    <row r="39" spans="1:16" ht="13" x14ac:dyDescent="0.25">
      <c r="A39" s="256" t="s">
        <v>108</v>
      </c>
      <c r="B39" s="172">
        <v>7210.6620000000003</v>
      </c>
      <c r="C39" s="279">
        <f t="shared" si="0"/>
        <v>6.9341760853580438E-7</v>
      </c>
      <c r="D39" s="202">
        <v>5.0000000000000001E-3</v>
      </c>
      <c r="E39" s="202">
        <f t="shared" si="1"/>
        <v>0.13779899820571259</v>
      </c>
      <c r="F39" s="202">
        <v>993.62199999999996</v>
      </c>
      <c r="G39" s="202">
        <f t="shared" si="2"/>
        <v>8.4962240637544789E-2</v>
      </c>
      <c r="H39" s="202">
        <v>612.63400000000001</v>
      </c>
      <c r="I39" s="202">
        <f t="shared" si="3"/>
        <v>0.37014742890458596</v>
      </c>
      <c r="J39" s="202">
        <v>2669.0079999999998</v>
      </c>
      <c r="K39" s="202">
        <f t="shared" si="4"/>
        <v>0.33187452136849566</v>
      </c>
      <c r="L39" s="202">
        <v>2393.0349999999999</v>
      </c>
      <c r="M39" s="280">
        <f t="shared" si="5"/>
        <v>7.5216117466052348E-2</v>
      </c>
      <c r="N39" s="180">
        <v>542.35799999999995</v>
      </c>
      <c r="O39" s="181" t="s">
        <v>48</v>
      </c>
      <c r="P39" s="185"/>
    </row>
    <row r="40" spans="1:16" ht="13" x14ac:dyDescent="0.25">
      <c r="A40" s="256" t="s">
        <v>109</v>
      </c>
      <c r="B40" s="171">
        <v>15263.891</v>
      </c>
      <c r="C40" s="279">
        <f t="shared" si="0"/>
        <v>3.3275329337716056E-2</v>
      </c>
      <c r="D40" s="202">
        <v>507.911</v>
      </c>
      <c r="E40" s="202">
        <f t="shared" si="1"/>
        <v>0.48403647536529187</v>
      </c>
      <c r="F40" s="202">
        <v>7388.28</v>
      </c>
      <c r="G40" s="202">
        <f t="shared" si="2"/>
        <v>8.4382153934406384E-3</v>
      </c>
      <c r="H40" s="202">
        <v>128.80000000000001</v>
      </c>
      <c r="I40" s="202">
        <f t="shared" si="3"/>
        <v>0.15828860413114848</v>
      </c>
      <c r="J40" s="202">
        <v>2416.1</v>
      </c>
      <c r="K40" s="202">
        <f t="shared" si="4"/>
        <v>0.12535466874075557</v>
      </c>
      <c r="L40" s="202">
        <v>1913.4</v>
      </c>
      <c r="M40" s="280">
        <f t="shared" si="5"/>
        <v>0.19060670703164745</v>
      </c>
      <c r="N40" s="182">
        <v>2909.4</v>
      </c>
      <c r="O40" s="179" t="s">
        <v>48</v>
      </c>
      <c r="P40" s="185"/>
    </row>
    <row r="41" spans="1:16" ht="13" x14ac:dyDescent="0.25">
      <c r="A41" s="256" t="s">
        <v>110</v>
      </c>
      <c r="B41" s="172">
        <v>36119.106</v>
      </c>
      <c r="C41" s="279">
        <f t="shared" si="0"/>
        <v>1.4286067877759766E-3</v>
      </c>
      <c r="D41" s="202">
        <v>51.6</v>
      </c>
      <c r="E41" s="202">
        <f t="shared" si="1"/>
        <v>4.7841715683660611E-3</v>
      </c>
      <c r="F41" s="202">
        <v>172.8</v>
      </c>
      <c r="G41" s="202">
        <f t="shared" si="2"/>
        <v>4.0297398280012803E-2</v>
      </c>
      <c r="H41" s="202">
        <v>1455.5060000000001</v>
      </c>
      <c r="I41" s="202">
        <f t="shared" si="3"/>
        <v>0.16019222624170154</v>
      </c>
      <c r="J41" s="202">
        <v>5786</v>
      </c>
      <c r="K41" s="202">
        <f t="shared" si="4"/>
        <v>0.23292935323482261</v>
      </c>
      <c r="L41" s="202">
        <v>8413.2000000000007</v>
      </c>
      <c r="M41" s="280">
        <f t="shared" si="5"/>
        <v>0.56036824388732098</v>
      </c>
      <c r="N41" s="183">
        <v>20240</v>
      </c>
      <c r="O41" s="181" t="s">
        <v>48</v>
      </c>
      <c r="P41" s="185"/>
    </row>
    <row r="42" spans="1:16" ht="13" x14ac:dyDescent="0.25">
      <c r="A42" s="256" t="s">
        <v>111</v>
      </c>
      <c r="B42" s="171">
        <v>42799.805999999997</v>
      </c>
      <c r="C42" s="279">
        <f t="shared" si="0"/>
        <v>0</v>
      </c>
      <c r="D42" s="202">
        <v>0</v>
      </c>
      <c r="E42" s="202">
        <f t="shared" si="1"/>
        <v>4.6051610607767707E-3</v>
      </c>
      <c r="F42" s="202">
        <v>197.1</v>
      </c>
      <c r="G42" s="202">
        <f t="shared" si="2"/>
        <v>5.9230642307117002E-3</v>
      </c>
      <c r="H42" s="202">
        <v>253.506</v>
      </c>
      <c r="I42" s="202">
        <f t="shared" si="3"/>
        <v>9.1308825091403464E-2</v>
      </c>
      <c r="J42" s="202">
        <v>3908</v>
      </c>
      <c r="K42" s="202">
        <f t="shared" si="4"/>
        <v>0.33998284945497187</v>
      </c>
      <c r="L42" s="202">
        <v>14551.2</v>
      </c>
      <c r="M42" s="280">
        <f t="shared" si="5"/>
        <v>0.55818010016213626</v>
      </c>
      <c r="N42" s="182">
        <v>23890</v>
      </c>
      <c r="O42" s="179" t="s">
        <v>48</v>
      </c>
      <c r="P42" s="185"/>
    </row>
    <row r="43" spans="1:16" ht="13" x14ac:dyDescent="0.25">
      <c r="A43" s="272" t="s">
        <v>113</v>
      </c>
      <c r="B43" s="292">
        <v>24523.888999999999</v>
      </c>
      <c r="C43" s="293">
        <f t="shared" si="0"/>
        <v>0</v>
      </c>
      <c r="D43" s="274">
        <v>0</v>
      </c>
      <c r="E43" s="274">
        <f t="shared" si="1"/>
        <v>0</v>
      </c>
      <c r="F43" s="274">
        <v>0</v>
      </c>
      <c r="G43" s="274">
        <f t="shared" si="2"/>
        <v>0</v>
      </c>
      <c r="H43" s="274">
        <v>0</v>
      </c>
      <c r="I43" s="274">
        <f t="shared" si="3"/>
        <v>0</v>
      </c>
      <c r="J43" s="274">
        <v>0</v>
      </c>
      <c r="K43" s="274">
        <f t="shared" si="4"/>
        <v>0.95148734362645337</v>
      </c>
      <c r="L43" s="274">
        <v>23334.17</v>
      </c>
      <c r="M43" s="294">
        <f t="shared" si="5"/>
        <v>4.8512656373546632E-2</v>
      </c>
      <c r="N43" s="180">
        <v>1189.7190000000001</v>
      </c>
      <c r="O43" s="181" t="s">
        <v>153</v>
      </c>
      <c r="P43" s="185"/>
    </row>
    <row r="44" spans="1:16" ht="13" hidden="1" x14ac:dyDescent="0.25">
      <c r="A44" s="256" t="s">
        <v>114</v>
      </c>
      <c r="B44" s="175" t="s">
        <v>50</v>
      </c>
      <c r="C44" s="279"/>
      <c r="D44" s="202"/>
      <c r="E44" s="202"/>
      <c r="F44" s="202"/>
      <c r="G44" s="202"/>
      <c r="H44" s="202"/>
      <c r="I44" s="202"/>
      <c r="J44" s="202"/>
      <c r="K44" s="202"/>
      <c r="L44" s="202"/>
      <c r="M44" s="280"/>
      <c r="N44" s="179"/>
      <c r="O44" s="179" t="s">
        <v>48</v>
      </c>
      <c r="P44" s="185"/>
    </row>
    <row r="45" spans="1:16" ht="13" x14ac:dyDescent="0.25">
      <c r="A45" s="256" t="s">
        <v>115</v>
      </c>
      <c r="B45" s="172">
        <v>7295.6809999999996</v>
      </c>
      <c r="C45" s="279">
        <f t="shared" si="0"/>
        <v>1.4707331639088935E-4</v>
      </c>
      <c r="D45" s="202">
        <v>1.073</v>
      </c>
      <c r="E45" s="202">
        <f t="shared" si="1"/>
        <v>4.6435144299757626E-2</v>
      </c>
      <c r="F45" s="202">
        <v>338.77600000000001</v>
      </c>
      <c r="G45" s="202">
        <f t="shared" si="2"/>
        <v>0</v>
      </c>
      <c r="H45" s="202">
        <v>0</v>
      </c>
      <c r="I45" s="202">
        <f t="shared" si="3"/>
        <v>6.2932027866898235E-2</v>
      </c>
      <c r="J45" s="202">
        <v>459.13200000000001</v>
      </c>
      <c r="K45" s="202">
        <f t="shared" si="4"/>
        <v>0.89048575451695322</v>
      </c>
      <c r="L45" s="202">
        <v>6496.7</v>
      </c>
      <c r="M45" s="280">
        <f t="shared" si="5"/>
        <v>0</v>
      </c>
      <c r="N45" s="183">
        <v>0</v>
      </c>
      <c r="O45" s="181" t="s">
        <v>48</v>
      </c>
      <c r="P45" s="185"/>
    </row>
    <row r="46" spans="1:16" ht="13" x14ac:dyDescent="0.25">
      <c r="A46" s="256" t="s">
        <v>116</v>
      </c>
      <c r="B46" s="171">
        <v>1509.0440000000001</v>
      </c>
      <c r="C46" s="279">
        <f t="shared" si="0"/>
        <v>0</v>
      </c>
      <c r="D46" s="202">
        <v>0</v>
      </c>
      <c r="E46" s="202">
        <f t="shared" si="1"/>
        <v>0</v>
      </c>
      <c r="F46" s="202">
        <v>0</v>
      </c>
      <c r="G46" s="202">
        <f t="shared" si="2"/>
        <v>0</v>
      </c>
      <c r="H46" s="202">
        <v>0</v>
      </c>
      <c r="I46" s="202">
        <f t="shared" si="3"/>
        <v>0.30834090987406593</v>
      </c>
      <c r="J46" s="202">
        <v>465.3</v>
      </c>
      <c r="K46" s="202">
        <f t="shared" si="4"/>
        <v>0.69165909012593396</v>
      </c>
      <c r="L46" s="202">
        <v>1043.7439999999999</v>
      </c>
      <c r="M46" s="280">
        <f t="shared" si="5"/>
        <v>0</v>
      </c>
      <c r="N46" s="182">
        <v>0</v>
      </c>
      <c r="O46" s="179" t="s">
        <v>48</v>
      </c>
      <c r="P46" s="185"/>
    </row>
    <row r="47" spans="1:16" ht="13" x14ac:dyDescent="0.25">
      <c r="A47" s="256" t="s">
        <v>117</v>
      </c>
      <c r="B47" s="174">
        <v>3738</v>
      </c>
      <c r="C47" s="279">
        <f t="shared" si="0"/>
        <v>1.8595505617977529E-2</v>
      </c>
      <c r="D47" s="202">
        <v>69.510000000000005</v>
      </c>
      <c r="E47" s="202">
        <f t="shared" si="1"/>
        <v>0.51901845906902089</v>
      </c>
      <c r="F47" s="202">
        <v>1940.0909999999999</v>
      </c>
      <c r="G47" s="202">
        <f t="shared" si="2"/>
        <v>5.9978063135366508E-2</v>
      </c>
      <c r="H47" s="202">
        <v>224.19800000000001</v>
      </c>
      <c r="I47" s="202">
        <f t="shared" si="3"/>
        <v>3.0192616372391654E-2</v>
      </c>
      <c r="J47" s="202">
        <v>112.86</v>
      </c>
      <c r="K47" s="202">
        <f t="shared" si="4"/>
        <v>0.33557918673087211</v>
      </c>
      <c r="L47" s="202">
        <v>1254.395</v>
      </c>
      <c r="M47" s="280">
        <f t="shared" si="5"/>
        <v>3.6636169074371318E-2</v>
      </c>
      <c r="N47" s="180">
        <v>136.946</v>
      </c>
      <c r="O47" s="181" t="s">
        <v>48</v>
      </c>
      <c r="P47" s="185"/>
    </row>
    <row r="48" spans="1:16" ht="13" x14ac:dyDescent="0.25">
      <c r="A48" s="256" t="s">
        <v>118</v>
      </c>
      <c r="B48" s="171">
        <v>2064.1129999999998</v>
      </c>
      <c r="C48" s="279">
        <f t="shared" si="0"/>
        <v>0</v>
      </c>
      <c r="D48" s="202">
        <v>0</v>
      </c>
      <c r="E48" s="202">
        <f t="shared" si="1"/>
        <v>0</v>
      </c>
      <c r="F48" s="202">
        <v>0</v>
      </c>
      <c r="G48" s="202">
        <f t="shared" si="2"/>
        <v>0</v>
      </c>
      <c r="H48" s="202">
        <v>0</v>
      </c>
      <c r="I48" s="202">
        <f t="shared" si="3"/>
        <v>7.2129287495403607E-2</v>
      </c>
      <c r="J48" s="202">
        <v>148.88300000000001</v>
      </c>
      <c r="K48" s="202">
        <f t="shared" si="4"/>
        <v>0.92787071250459652</v>
      </c>
      <c r="L48" s="202">
        <v>1915.23</v>
      </c>
      <c r="M48" s="280">
        <f t="shared" si="5"/>
        <v>0</v>
      </c>
      <c r="N48" s="182">
        <v>0</v>
      </c>
      <c r="O48" s="179" t="s">
        <v>48</v>
      </c>
      <c r="P48" s="185"/>
    </row>
    <row r="49" spans="1:16" ht="13" x14ac:dyDescent="0.25">
      <c r="A49" s="256" t="s">
        <v>123</v>
      </c>
      <c r="B49" s="172">
        <v>10929.198</v>
      </c>
      <c r="C49" s="279">
        <f t="shared" si="0"/>
        <v>2.8730378935398553E-5</v>
      </c>
      <c r="D49" s="202">
        <v>0.314</v>
      </c>
      <c r="E49" s="202">
        <f t="shared" si="1"/>
        <v>0.87414401312886814</v>
      </c>
      <c r="F49" s="202">
        <v>9553.6929999999993</v>
      </c>
      <c r="G49" s="202">
        <f t="shared" si="2"/>
        <v>2.5674344997684184E-4</v>
      </c>
      <c r="H49" s="202">
        <v>2.806</v>
      </c>
      <c r="I49" s="202">
        <f t="shared" si="3"/>
        <v>4.5178520875914223E-2</v>
      </c>
      <c r="J49" s="202">
        <v>493.76499999999999</v>
      </c>
      <c r="K49" s="202">
        <f t="shared" si="4"/>
        <v>8.039199216630534E-2</v>
      </c>
      <c r="L49" s="202">
        <v>878.62</v>
      </c>
      <c r="M49" s="280">
        <f t="shared" si="5"/>
        <v>0</v>
      </c>
      <c r="N49" s="183">
        <v>0</v>
      </c>
      <c r="O49" s="181" t="s">
        <v>48</v>
      </c>
      <c r="P49" s="185"/>
    </row>
    <row r="50" spans="1:16" ht="13" x14ac:dyDescent="0.25">
      <c r="A50" s="256" t="s">
        <v>119</v>
      </c>
      <c r="B50" s="171">
        <v>5202.2550000000001</v>
      </c>
      <c r="C50" s="279">
        <f t="shared" si="0"/>
        <v>0</v>
      </c>
      <c r="D50" s="202">
        <v>0</v>
      </c>
      <c r="E50" s="202">
        <f t="shared" si="1"/>
        <v>0</v>
      </c>
      <c r="F50" s="202">
        <v>0</v>
      </c>
      <c r="G50" s="202">
        <f t="shared" si="2"/>
        <v>0.15860910316776089</v>
      </c>
      <c r="H50" s="202">
        <v>825.125</v>
      </c>
      <c r="I50" s="202">
        <f t="shared" si="3"/>
        <v>0.27600281031975554</v>
      </c>
      <c r="J50" s="202">
        <v>1435.837</v>
      </c>
      <c r="K50" s="202">
        <f t="shared" si="4"/>
        <v>0.56538808651248351</v>
      </c>
      <c r="L50" s="202">
        <v>2941.2930000000001</v>
      </c>
      <c r="M50" s="280">
        <f t="shared" si="5"/>
        <v>0</v>
      </c>
      <c r="N50" s="182">
        <v>0</v>
      </c>
      <c r="O50" s="179" t="s">
        <v>48</v>
      </c>
      <c r="P50" s="185"/>
    </row>
    <row r="51" spans="1:16" ht="13" x14ac:dyDescent="0.25">
      <c r="A51" s="257" t="s">
        <v>120</v>
      </c>
      <c r="B51" s="244">
        <v>16985.419999999998</v>
      </c>
      <c r="C51" s="289">
        <f t="shared" si="0"/>
        <v>2.3034461320355932E-3</v>
      </c>
      <c r="D51" s="218">
        <v>39.125</v>
      </c>
      <c r="E51" s="218">
        <f t="shared" si="1"/>
        <v>3.2583062414706265E-2</v>
      </c>
      <c r="F51" s="218">
        <v>553.43700000000001</v>
      </c>
      <c r="G51" s="218">
        <f t="shared" si="2"/>
        <v>6.9636193865091356E-4</v>
      </c>
      <c r="H51" s="218">
        <v>11.827999999999999</v>
      </c>
      <c r="I51" s="218">
        <f t="shared" si="3"/>
        <v>7.0389781353655083E-3</v>
      </c>
      <c r="J51" s="218">
        <v>119.56</v>
      </c>
      <c r="K51" s="218">
        <f t="shared" si="4"/>
        <v>0.9329373074083539</v>
      </c>
      <c r="L51" s="218">
        <v>15846.332</v>
      </c>
      <c r="M51" s="290">
        <f t="shared" si="5"/>
        <v>2.4440843970887974E-2</v>
      </c>
      <c r="N51" s="180">
        <v>415.13799999999998</v>
      </c>
      <c r="O51" s="181" t="s">
        <v>48</v>
      </c>
      <c r="P51" s="185"/>
    </row>
    <row r="52" spans="1:16" ht="13" hidden="1" x14ac:dyDescent="0.25">
      <c r="A52" s="256" t="s">
        <v>122</v>
      </c>
      <c r="B52" s="175" t="s">
        <v>50</v>
      </c>
      <c r="C52" s="279"/>
      <c r="D52" s="202"/>
      <c r="E52" s="202"/>
      <c r="F52" s="202"/>
      <c r="G52" s="202"/>
      <c r="H52" s="202"/>
      <c r="I52" s="202"/>
      <c r="J52" s="202"/>
      <c r="K52" s="202"/>
      <c r="L52" s="202"/>
      <c r="M52" s="280"/>
      <c r="N52" s="179"/>
      <c r="O52" s="179" t="s">
        <v>48</v>
      </c>
      <c r="P52" s="185"/>
    </row>
    <row r="53" spans="1:16" ht="13" x14ac:dyDescent="0.25">
      <c r="A53" s="257" t="s">
        <v>127</v>
      </c>
      <c r="B53" s="243">
        <v>2355.5050000000001</v>
      </c>
      <c r="C53" s="289">
        <f t="shared" si="0"/>
        <v>0</v>
      </c>
      <c r="D53" s="218">
        <v>0</v>
      </c>
      <c r="E53" s="218">
        <f t="shared" si="1"/>
        <v>0</v>
      </c>
      <c r="F53" s="218">
        <v>0</v>
      </c>
      <c r="G53" s="218">
        <f t="shared" si="2"/>
        <v>0</v>
      </c>
      <c r="H53" s="218">
        <v>0</v>
      </c>
      <c r="I53" s="218">
        <f t="shared" si="3"/>
        <v>0</v>
      </c>
      <c r="J53" s="218">
        <v>0</v>
      </c>
      <c r="K53" s="218">
        <f t="shared" si="4"/>
        <v>1</v>
      </c>
      <c r="L53" s="218">
        <v>2355.5050000000001</v>
      </c>
      <c r="M53" s="290">
        <f t="shared" si="5"/>
        <v>0</v>
      </c>
      <c r="N53" s="183">
        <v>0</v>
      </c>
      <c r="O53" s="181" t="s">
        <v>48</v>
      </c>
      <c r="P53" s="185"/>
    </row>
    <row r="55" spans="1:16" ht="12.5" x14ac:dyDescent="0.25">
      <c r="A55" s="124" t="s">
        <v>160</v>
      </c>
    </row>
    <row r="56" spans="1:16" ht="12.5" x14ac:dyDescent="0.25">
      <c r="A56" s="176" t="s">
        <v>161</v>
      </c>
      <c r="B56" s="107" t="s">
        <v>51</v>
      </c>
    </row>
    <row r="57" spans="1:16" ht="13" x14ac:dyDescent="0.25">
      <c r="A57" s="108"/>
    </row>
    <row r="58" spans="1:16" ht="16" customHeight="1" x14ac:dyDescent="0.3">
      <c r="A58" s="278" t="s">
        <v>169</v>
      </c>
    </row>
  </sheetData>
  <hyperlinks>
    <hyperlink ref="A58" r:id="rId1" display="https://ec.europa.eu/eurostat/databrowser/view/nrg_d_hhq/default/table?lang=en" xr:uid="{C1E255F1-A1AC-4A06-A807-266EE1715DB1}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E71D-B2E0-41A7-B08A-F302F293CB66}">
  <dimension ref="B4:O61"/>
  <sheetViews>
    <sheetView zoomScaleNormal="100" workbookViewId="0">
      <selection activeCell="J2" sqref="J2"/>
    </sheetView>
  </sheetViews>
  <sheetFormatPr defaultRowHeight="12.5" x14ac:dyDescent="0.25"/>
  <cols>
    <col min="1" max="1" width="8.7265625" style="321"/>
    <col min="2" max="2" width="39.7265625" style="321" customWidth="1"/>
    <col min="3" max="3" width="0" style="321" hidden="1" customWidth="1"/>
    <col min="4" max="4" width="15.6328125" style="321" customWidth="1"/>
    <col min="5" max="5" width="0" style="321" hidden="1" customWidth="1"/>
    <col min="6" max="6" width="15.6328125" style="321" customWidth="1"/>
    <col min="7" max="7" width="0" style="321" hidden="1" customWidth="1"/>
    <col min="8" max="8" width="15.6328125" style="321" customWidth="1"/>
    <col min="9" max="9" width="0" style="321" hidden="1" customWidth="1"/>
    <col min="10" max="10" width="15.6328125" style="321" customWidth="1"/>
    <col min="11" max="11" width="0" style="321" hidden="1" customWidth="1"/>
    <col min="12" max="12" width="15.6328125" style="321" customWidth="1"/>
    <col min="13" max="14" width="0" style="321" hidden="1" customWidth="1"/>
    <col min="15" max="15" width="15.6328125" style="321" customWidth="1"/>
    <col min="16" max="16384" width="8.7265625" style="321"/>
  </cols>
  <sheetData>
    <row r="4" spans="2:15" x14ac:dyDescent="0.25">
      <c r="B4" s="107" t="s">
        <v>156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2:15" ht="13" x14ac:dyDescent="0.25">
      <c r="B5" s="107" t="s">
        <v>44</v>
      </c>
      <c r="C5" s="108" t="s">
        <v>157</v>
      </c>
      <c r="D5" s="108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2:15" x14ac:dyDescent="0.25">
      <c r="B6" s="107" t="s">
        <v>45</v>
      </c>
      <c r="C6" s="107" t="s">
        <v>6</v>
      </c>
      <c r="D6" s="107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2:15" x14ac:dyDescent="0.2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2:15" ht="13" x14ac:dyDescent="0.25">
      <c r="B8" s="108" t="s">
        <v>12</v>
      </c>
      <c r="C8" s="124"/>
      <c r="D8" s="124"/>
      <c r="E8" s="107" t="s">
        <v>17</v>
      </c>
      <c r="F8" s="107"/>
      <c r="G8" s="124"/>
      <c r="H8" s="124"/>
      <c r="I8" s="124"/>
      <c r="J8" s="124"/>
      <c r="K8" s="124"/>
      <c r="L8" s="124"/>
      <c r="M8" s="124"/>
      <c r="N8" s="124"/>
      <c r="O8" s="124"/>
    </row>
    <row r="9" spans="2:15" ht="13" x14ac:dyDescent="0.25">
      <c r="B9" s="108" t="s">
        <v>13</v>
      </c>
      <c r="C9" s="124"/>
      <c r="D9" s="124"/>
      <c r="E9" s="107" t="s">
        <v>28</v>
      </c>
      <c r="F9" s="107"/>
      <c r="G9" s="124"/>
      <c r="H9" s="124"/>
      <c r="I9" s="124"/>
      <c r="J9" s="124"/>
      <c r="K9" s="124"/>
      <c r="L9" s="124"/>
      <c r="M9" s="124"/>
      <c r="N9" s="124"/>
      <c r="O9" s="124"/>
    </row>
    <row r="10" spans="2:15" ht="13" x14ac:dyDescent="0.25">
      <c r="B10" s="108" t="s">
        <v>14</v>
      </c>
      <c r="C10" s="124"/>
      <c r="D10" s="124"/>
      <c r="E10" s="107" t="s">
        <v>19</v>
      </c>
      <c r="F10" s="107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5" ht="13" x14ac:dyDescent="0.25">
      <c r="B11" s="108" t="s">
        <v>15</v>
      </c>
      <c r="C11" s="124"/>
      <c r="D11" s="124"/>
      <c r="E11" s="107" t="s">
        <v>20</v>
      </c>
      <c r="F11" s="107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2:15" ht="13" x14ac:dyDescent="0.25">
      <c r="B12" s="108"/>
      <c r="C12" s="124"/>
      <c r="D12" s="124"/>
      <c r="E12" s="107"/>
      <c r="F12" s="107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2:15" ht="13" x14ac:dyDescent="0.3">
      <c r="B13" s="240" t="s">
        <v>172</v>
      </c>
      <c r="C13" s="124"/>
      <c r="D13" s="124"/>
      <c r="E13" s="107"/>
      <c r="F13" s="107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2:15" x14ac:dyDescent="0.25">
      <c r="B14" s="316" t="s">
        <v>139</v>
      </c>
      <c r="C14" s="124"/>
      <c r="D14" s="124"/>
      <c r="E14" s="107"/>
      <c r="F14" s="107"/>
      <c r="G14" s="124"/>
      <c r="H14" s="124"/>
      <c r="I14" s="124"/>
      <c r="J14" s="124"/>
      <c r="K14" s="124"/>
      <c r="L14" s="124"/>
      <c r="M14" s="124"/>
      <c r="N14" s="124"/>
      <c r="O14" s="124"/>
    </row>
    <row r="15" spans="2:15" x14ac:dyDescent="0.25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2:15" ht="65" x14ac:dyDescent="0.25">
      <c r="B16" s="300"/>
      <c r="C16" s="300" t="s">
        <v>34</v>
      </c>
      <c r="D16" s="301" t="s">
        <v>35</v>
      </c>
      <c r="E16" s="300"/>
      <c r="F16" s="300" t="s">
        <v>36</v>
      </c>
      <c r="G16" s="300"/>
      <c r="H16" s="301" t="s">
        <v>37</v>
      </c>
      <c r="I16" s="300"/>
      <c r="J16" s="301" t="s">
        <v>38</v>
      </c>
      <c r="K16" s="300"/>
      <c r="L16" s="300" t="s">
        <v>39</v>
      </c>
      <c r="M16" s="300"/>
      <c r="N16" s="300" t="s">
        <v>40</v>
      </c>
      <c r="O16" s="300" t="s">
        <v>40</v>
      </c>
    </row>
    <row r="17" spans="2:15" ht="13" x14ac:dyDescent="0.25">
      <c r="B17" s="298" t="s">
        <v>42</v>
      </c>
      <c r="C17" s="297">
        <v>635371.16</v>
      </c>
      <c r="D17" s="201">
        <f t="shared" ref="D17:D44" si="0">E17/C17</f>
        <v>3.4242851060473059E-3</v>
      </c>
      <c r="E17" s="201">
        <v>2175.692</v>
      </c>
      <c r="F17" s="201">
        <f t="shared" ref="F17:F42" si="1">G17/C17</f>
        <v>0.32825766123851136</v>
      </c>
      <c r="G17" s="201">
        <v>208565.451</v>
      </c>
      <c r="H17" s="201">
        <f>I17/C17</f>
        <v>0.12278869409181241</v>
      </c>
      <c r="I17" s="201">
        <v>78016.395000000004</v>
      </c>
      <c r="J17" s="201">
        <f>K17/C17</f>
        <v>3.8314135945358298E-2</v>
      </c>
      <c r="K17" s="201">
        <v>24343.697</v>
      </c>
      <c r="L17" s="201">
        <f>M17/C17</f>
        <v>0.50721522361827054</v>
      </c>
      <c r="M17" s="201">
        <v>322269.92499999999</v>
      </c>
      <c r="N17" s="201">
        <v>0</v>
      </c>
      <c r="O17" s="201">
        <f>P17/E17</f>
        <v>0</v>
      </c>
    </row>
    <row r="18" spans="2:15" ht="13" x14ac:dyDescent="0.25">
      <c r="B18" s="298" t="s">
        <v>143</v>
      </c>
      <c r="C18" s="281">
        <v>475412.51199999999</v>
      </c>
      <c r="D18" s="201">
        <f t="shared" si="0"/>
        <v>6.1871531054698032E-4</v>
      </c>
      <c r="E18" s="201">
        <v>294.14499999999998</v>
      </c>
      <c r="F18" s="201">
        <f t="shared" si="1"/>
        <v>0.26565036428826677</v>
      </c>
      <c r="G18" s="201">
        <v>126293.507</v>
      </c>
      <c r="H18" s="201">
        <f t="shared" ref="H18:H54" si="2">I18/C18</f>
        <v>9.8724799653569062E-2</v>
      </c>
      <c r="I18" s="201">
        <v>46935.004999999997</v>
      </c>
      <c r="J18" s="201">
        <f t="shared" ref="J18:J54" si="3">K18/C18</f>
        <v>3.8012386178006181E-2</v>
      </c>
      <c r="K18" s="201">
        <v>18071.563999999998</v>
      </c>
      <c r="L18" s="201">
        <f t="shared" ref="L18:L54" si="4">M18/C18</f>
        <v>0.59699373667304745</v>
      </c>
      <c r="M18" s="201">
        <v>283818.29200000002</v>
      </c>
      <c r="N18" s="201">
        <v>0</v>
      </c>
      <c r="O18" s="201">
        <f>P18/E18</f>
        <v>0</v>
      </c>
    </row>
    <row r="19" spans="2:15" ht="13" x14ac:dyDescent="0.25">
      <c r="B19" s="207" t="s">
        <v>86</v>
      </c>
      <c r="C19" s="171">
        <v>5488.1540000000005</v>
      </c>
      <c r="D19" s="202">
        <f t="shared" si="0"/>
        <v>0</v>
      </c>
      <c r="E19" s="202">
        <v>0</v>
      </c>
      <c r="F19" s="202">
        <f t="shared" si="1"/>
        <v>0.25211136567960735</v>
      </c>
      <c r="G19" s="202">
        <v>1383.626</v>
      </c>
      <c r="H19" s="202">
        <f t="shared" si="2"/>
        <v>3.5595575488588695E-2</v>
      </c>
      <c r="I19" s="202">
        <v>195.35400000000001</v>
      </c>
      <c r="J19" s="202">
        <f t="shared" si="3"/>
        <v>0</v>
      </c>
      <c r="K19" s="202">
        <v>0</v>
      </c>
      <c r="L19" s="202">
        <f t="shared" si="4"/>
        <v>0.71229287662117347</v>
      </c>
      <c r="M19" s="202">
        <v>3909.1729999999998</v>
      </c>
      <c r="N19" s="202">
        <v>0</v>
      </c>
      <c r="O19" s="202">
        <v>0</v>
      </c>
    </row>
    <row r="20" spans="2:15" ht="13" x14ac:dyDescent="0.25">
      <c r="B20" s="207" t="s">
        <v>87</v>
      </c>
      <c r="C20" s="172">
        <v>8130.4219999999996</v>
      </c>
      <c r="D20" s="202">
        <f t="shared" si="0"/>
        <v>0</v>
      </c>
      <c r="E20" s="202">
        <v>0</v>
      </c>
      <c r="F20" s="202">
        <f t="shared" si="1"/>
        <v>2.4920108697924905E-2</v>
      </c>
      <c r="G20" s="202">
        <v>202.61099999999999</v>
      </c>
      <c r="H20" s="202">
        <f t="shared" si="2"/>
        <v>8.279865423959544E-2</v>
      </c>
      <c r="I20" s="202">
        <v>673.18799999999999</v>
      </c>
      <c r="J20" s="202">
        <f t="shared" si="3"/>
        <v>0.10100779516733573</v>
      </c>
      <c r="K20" s="202">
        <v>821.23599999999999</v>
      </c>
      <c r="L20" s="202">
        <f t="shared" si="4"/>
        <v>0.79127344189514393</v>
      </c>
      <c r="M20" s="202">
        <v>6433.3869999999997</v>
      </c>
      <c r="N20" s="202">
        <v>0</v>
      </c>
      <c r="O20" s="202">
        <v>0</v>
      </c>
    </row>
    <row r="21" spans="2:15" ht="13" x14ac:dyDescent="0.25">
      <c r="B21" s="207" t="s">
        <v>88</v>
      </c>
      <c r="C21" s="173">
        <v>19761.400000000001</v>
      </c>
      <c r="D21" s="202">
        <f t="shared" si="0"/>
        <v>0</v>
      </c>
      <c r="E21" s="202">
        <v>0</v>
      </c>
      <c r="F21" s="202">
        <f t="shared" si="1"/>
        <v>0.50598641796633836</v>
      </c>
      <c r="G21" s="202">
        <v>9999</v>
      </c>
      <c r="H21" s="202">
        <f t="shared" si="2"/>
        <v>1.1082210774540264E-2</v>
      </c>
      <c r="I21" s="202">
        <v>219</v>
      </c>
      <c r="J21" s="202">
        <f t="shared" si="3"/>
        <v>9.4628923052010473E-3</v>
      </c>
      <c r="K21" s="202">
        <v>187</v>
      </c>
      <c r="L21" s="202">
        <f t="shared" si="4"/>
        <v>0.47346847895392019</v>
      </c>
      <c r="M21" s="202">
        <v>9356.4</v>
      </c>
      <c r="N21" s="202">
        <v>0</v>
      </c>
      <c r="O21" s="202">
        <v>0</v>
      </c>
    </row>
    <row r="22" spans="2:15" ht="13" x14ac:dyDescent="0.25">
      <c r="B22" s="207" t="s">
        <v>89</v>
      </c>
      <c r="C22" s="174">
        <v>3549.29</v>
      </c>
      <c r="D22" s="202">
        <f t="shared" si="0"/>
        <v>0</v>
      </c>
      <c r="E22" s="202">
        <v>0</v>
      </c>
      <c r="F22" s="202">
        <f t="shared" si="1"/>
        <v>2.1776186223160125E-2</v>
      </c>
      <c r="G22" s="202">
        <v>77.290000000000006</v>
      </c>
      <c r="H22" s="202">
        <f t="shared" si="2"/>
        <v>0</v>
      </c>
      <c r="I22" s="202">
        <v>0</v>
      </c>
      <c r="J22" s="202">
        <f t="shared" si="3"/>
        <v>0</v>
      </c>
      <c r="K22" s="202">
        <v>0</v>
      </c>
      <c r="L22" s="202">
        <f t="shared" si="4"/>
        <v>0.97822381377683987</v>
      </c>
      <c r="M22" s="202">
        <v>3472</v>
      </c>
      <c r="N22" s="202">
        <v>0</v>
      </c>
      <c r="O22" s="202">
        <v>0</v>
      </c>
    </row>
    <row r="23" spans="2:15" ht="13" x14ac:dyDescent="0.25">
      <c r="B23" s="207" t="s">
        <v>126</v>
      </c>
      <c r="C23" s="171">
        <v>155602.897</v>
      </c>
      <c r="D23" s="202">
        <f t="shared" si="0"/>
        <v>0</v>
      </c>
      <c r="E23" s="202">
        <v>0</v>
      </c>
      <c r="F23" s="202">
        <f t="shared" si="1"/>
        <v>2.700560260134488E-2</v>
      </c>
      <c r="G23" s="202">
        <v>4202.1499999999996</v>
      </c>
      <c r="H23" s="202">
        <f t="shared" si="2"/>
        <v>0</v>
      </c>
      <c r="I23" s="202">
        <v>0</v>
      </c>
      <c r="J23" s="202">
        <f t="shared" si="3"/>
        <v>2.3238641887239415E-2</v>
      </c>
      <c r="K23" s="202">
        <v>3616</v>
      </c>
      <c r="L23" s="202">
        <f t="shared" si="4"/>
        <v>0.94975575551141578</v>
      </c>
      <c r="M23" s="202">
        <v>147784.747</v>
      </c>
      <c r="N23" s="202">
        <v>0</v>
      </c>
      <c r="O23" s="202">
        <v>0</v>
      </c>
    </row>
    <row r="24" spans="2:15" ht="13" x14ac:dyDescent="0.25">
      <c r="B24" s="207" t="s">
        <v>90</v>
      </c>
      <c r="C24" s="172">
        <v>1769.2760000000001</v>
      </c>
      <c r="D24" s="202">
        <f t="shared" si="0"/>
        <v>0</v>
      </c>
      <c r="E24" s="202">
        <v>0</v>
      </c>
      <c r="F24" s="202">
        <f t="shared" si="1"/>
        <v>0.16028759786488936</v>
      </c>
      <c r="G24" s="202">
        <v>283.59300000000002</v>
      </c>
      <c r="H24" s="202">
        <f t="shared" si="2"/>
        <v>5.0227889826120968E-2</v>
      </c>
      <c r="I24" s="202">
        <v>88.867000000000004</v>
      </c>
      <c r="J24" s="202">
        <f t="shared" si="3"/>
        <v>0.31132338877597387</v>
      </c>
      <c r="K24" s="202">
        <v>550.81700000000001</v>
      </c>
      <c r="L24" s="202">
        <f t="shared" si="4"/>
        <v>0.47816168873595749</v>
      </c>
      <c r="M24" s="202">
        <v>846</v>
      </c>
      <c r="N24" s="202">
        <v>0</v>
      </c>
      <c r="O24" s="202">
        <v>0</v>
      </c>
    </row>
    <row r="25" spans="2:15" ht="13" x14ac:dyDescent="0.25">
      <c r="B25" s="207" t="s">
        <v>91</v>
      </c>
      <c r="C25" s="171">
        <v>2648.3519999999999</v>
      </c>
      <c r="D25" s="202">
        <f t="shared" si="0"/>
        <v>0</v>
      </c>
      <c r="E25" s="202">
        <v>0</v>
      </c>
      <c r="F25" s="202">
        <f t="shared" si="1"/>
        <v>0.2247979120600283</v>
      </c>
      <c r="G25" s="202">
        <v>595.34400000000005</v>
      </c>
      <c r="H25" s="202">
        <f t="shared" si="2"/>
        <v>1.6889748794722152E-2</v>
      </c>
      <c r="I25" s="202">
        <v>44.73</v>
      </c>
      <c r="J25" s="202">
        <f t="shared" si="3"/>
        <v>0</v>
      </c>
      <c r="K25" s="202">
        <v>0</v>
      </c>
      <c r="L25" s="202">
        <f t="shared" si="4"/>
        <v>0.75831233914524965</v>
      </c>
      <c r="M25" s="202">
        <v>2008.278</v>
      </c>
      <c r="N25" s="202">
        <v>0</v>
      </c>
      <c r="O25" s="202">
        <v>0</v>
      </c>
    </row>
    <row r="26" spans="2:15" ht="13" x14ac:dyDescent="0.25">
      <c r="B26" s="207" t="s">
        <v>92</v>
      </c>
      <c r="C26" s="172">
        <v>11396.156000000001</v>
      </c>
      <c r="D26" s="202">
        <f t="shared" si="0"/>
        <v>0</v>
      </c>
      <c r="E26" s="202">
        <v>0</v>
      </c>
      <c r="F26" s="202">
        <f t="shared" si="1"/>
        <v>3.256273431146432E-3</v>
      </c>
      <c r="G26" s="202">
        <v>37.109000000000002</v>
      </c>
      <c r="H26" s="202">
        <f t="shared" si="2"/>
        <v>0.22986750971116929</v>
      </c>
      <c r="I26" s="202">
        <v>2619.6060000000002</v>
      </c>
      <c r="J26" s="202">
        <f t="shared" si="3"/>
        <v>2.7387743726919846E-2</v>
      </c>
      <c r="K26" s="202">
        <v>312.11500000000001</v>
      </c>
      <c r="L26" s="202">
        <f t="shared" si="4"/>
        <v>0.73948847313076427</v>
      </c>
      <c r="M26" s="202">
        <v>8427.3259999999991</v>
      </c>
      <c r="N26" s="202">
        <v>0</v>
      </c>
      <c r="O26" s="202">
        <v>0</v>
      </c>
    </row>
    <row r="27" spans="2:15" ht="13" x14ac:dyDescent="0.25">
      <c r="B27" s="207" t="s">
        <v>93</v>
      </c>
      <c r="C27" s="171">
        <v>46900.868000000002</v>
      </c>
      <c r="D27" s="202">
        <f t="shared" si="0"/>
        <v>3.1067655293714395E-3</v>
      </c>
      <c r="E27" s="202">
        <v>145.71</v>
      </c>
      <c r="F27" s="202">
        <f t="shared" si="1"/>
        <v>0.30344660145735469</v>
      </c>
      <c r="G27" s="202">
        <v>14231.909</v>
      </c>
      <c r="H27" s="202">
        <f t="shared" si="2"/>
        <v>0.15234080529170591</v>
      </c>
      <c r="I27" s="202">
        <v>7144.9160000000002</v>
      </c>
      <c r="J27" s="202">
        <f t="shared" si="3"/>
        <v>1.7281812353664754E-2</v>
      </c>
      <c r="K27" s="202">
        <v>810.53200000000004</v>
      </c>
      <c r="L27" s="202">
        <f t="shared" si="4"/>
        <v>0.5238240366894702</v>
      </c>
      <c r="M27" s="202">
        <v>24567.802</v>
      </c>
      <c r="N27" s="202">
        <v>0</v>
      </c>
      <c r="O27" s="202">
        <v>0</v>
      </c>
    </row>
    <row r="28" spans="2:15" ht="13" x14ac:dyDescent="0.25">
      <c r="B28" s="207" t="s">
        <v>94</v>
      </c>
      <c r="C28" s="172">
        <v>76403.395000000004</v>
      </c>
      <c r="D28" s="202">
        <f t="shared" si="0"/>
        <v>0</v>
      </c>
      <c r="E28" s="202">
        <v>0</v>
      </c>
      <c r="F28" s="202">
        <f t="shared" si="1"/>
        <v>0.24636389521695992</v>
      </c>
      <c r="G28" s="202">
        <v>18823.038</v>
      </c>
      <c r="H28" s="202">
        <f t="shared" si="2"/>
        <v>0.23798340374796173</v>
      </c>
      <c r="I28" s="202">
        <v>18182.740000000002</v>
      </c>
      <c r="J28" s="202">
        <f t="shared" si="3"/>
        <v>0</v>
      </c>
      <c r="K28" s="202">
        <v>0</v>
      </c>
      <c r="L28" s="202">
        <f t="shared" si="4"/>
        <v>0.51565270103507832</v>
      </c>
      <c r="M28" s="202">
        <v>39397.616999999998</v>
      </c>
      <c r="N28" s="202">
        <v>0</v>
      </c>
      <c r="O28" s="202">
        <v>0</v>
      </c>
    </row>
    <row r="29" spans="2:15" ht="13" x14ac:dyDescent="0.25">
      <c r="B29" s="207" t="s">
        <v>95</v>
      </c>
      <c r="C29" s="171">
        <v>6154.3959999999997</v>
      </c>
      <c r="D29" s="202">
        <f t="shared" si="0"/>
        <v>0</v>
      </c>
      <c r="E29" s="202">
        <v>0</v>
      </c>
      <c r="F29" s="202">
        <f t="shared" si="1"/>
        <v>0.252253186177815</v>
      </c>
      <c r="G29" s="202">
        <v>1552.4659999999999</v>
      </c>
      <c r="H29" s="202">
        <f t="shared" si="2"/>
        <v>0.22348708142927431</v>
      </c>
      <c r="I29" s="202">
        <v>1375.4280000000001</v>
      </c>
      <c r="J29" s="202">
        <f t="shared" si="3"/>
        <v>0.13975603779802276</v>
      </c>
      <c r="K29" s="202">
        <v>860.11400000000003</v>
      </c>
      <c r="L29" s="202">
        <f t="shared" si="4"/>
        <v>0.38450369459488792</v>
      </c>
      <c r="M29" s="202">
        <v>2366.3879999999999</v>
      </c>
      <c r="N29" s="202">
        <v>0</v>
      </c>
      <c r="O29" s="202">
        <v>0</v>
      </c>
    </row>
    <row r="30" spans="2:15" ht="13" x14ac:dyDescent="0.25">
      <c r="B30" s="207" t="s">
        <v>96</v>
      </c>
      <c r="C30" s="172">
        <v>94152.948999999993</v>
      </c>
      <c r="D30" s="202">
        <f t="shared" si="0"/>
        <v>0</v>
      </c>
      <c r="E30" s="202">
        <v>0</v>
      </c>
      <c r="F30" s="202">
        <f t="shared" si="1"/>
        <v>0.73543876995292001</v>
      </c>
      <c r="G30" s="202">
        <v>69243.729000000007</v>
      </c>
      <c r="H30" s="202">
        <f t="shared" si="2"/>
        <v>9.1420992028619322E-2</v>
      </c>
      <c r="I30" s="202">
        <v>8607.5560000000005</v>
      </c>
      <c r="J30" s="202">
        <f t="shared" si="3"/>
        <v>2.1663070797708101E-2</v>
      </c>
      <c r="K30" s="202">
        <v>2039.6420000000001</v>
      </c>
      <c r="L30" s="202">
        <f t="shared" si="4"/>
        <v>0.15147716722075272</v>
      </c>
      <c r="M30" s="202">
        <v>14262.022000000001</v>
      </c>
      <c r="N30" s="202">
        <v>0</v>
      </c>
      <c r="O30" s="202">
        <v>0</v>
      </c>
    </row>
    <row r="31" spans="2:15" ht="13" x14ac:dyDescent="0.25">
      <c r="B31" s="207" t="s">
        <v>97</v>
      </c>
      <c r="C31" s="171">
        <v>1151.3889999999999</v>
      </c>
      <c r="D31" s="202">
        <f t="shared" si="0"/>
        <v>0</v>
      </c>
      <c r="E31" s="202">
        <v>0</v>
      </c>
      <c r="F31" s="202">
        <f t="shared" si="1"/>
        <v>0</v>
      </c>
      <c r="G31" s="202">
        <v>0</v>
      </c>
      <c r="H31" s="202">
        <f t="shared" si="2"/>
        <v>0.61079357193789419</v>
      </c>
      <c r="I31" s="202">
        <v>703.26099999999997</v>
      </c>
      <c r="J31" s="202">
        <f t="shared" si="3"/>
        <v>0</v>
      </c>
      <c r="K31" s="202">
        <v>0</v>
      </c>
      <c r="L31" s="202">
        <f t="shared" si="4"/>
        <v>0.38920642806210587</v>
      </c>
      <c r="M31" s="202">
        <v>448.12799999999999</v>
      </c>
      <c r="N31" s="202">
        <v>0</v>
      </c>
      <c r="O31" s="202">
        <v>0</v>
      </c>
    </row>
    <row r="32" spans="2:15" ht="13" x14ac:dyDescent="0.25">
      <c r="B32" s="207" t="s">
        <v>98</v>
      </c>
      <c r="C32" s="172">
        <v>3390.6970000000001</v>
      </c>
      <c r="D32" s="202">
        <f t="shared" si="0"/>
        <v>7.0781907082821026E-6</v>
      </c>
      <c r="E32" s="202">
        <v>2.4E-2</v>
      </c>
      <c r="F32" s="202">
        <f t="shared" si="1"/>
        <v>0.37456074665474381</v>
      </c>
      <c r="G32" s="202">
        <v>1270.0219999999999</v>
      </c>
      <c r="H32" s="202">
        <f t="shared" si="2"/>
        <v>0.17809553610953738</v>
      </c>
      <c r="I32" s="202">
        <v>603.86800000000005</v>
      </c>
      <c r="J32" s="202">
        <f t="shared" si="3"/>
        <v>0.29185090853001611</v>
      </c>
      <c r="K32" s="202">
        <v>989.57799999999997</v>
      </c>
      <c r="L32" s="202">
        <f t="shared" si="4"/>
        <v>0.15548602543960727</v>
      </c>
      <c r="M32" s="202">
        <v>527.20600000000002</v>
      </c>
      <c r="N32" s="202">
        <v>0</v>
      </c>
      <c r="O32" s="202">
        <v>0</v>
      </c>
    </row>
    <row r="33" spans="2:15" ht="13" x14ac:dyDescent="0.25">
      <c r="B33" s="207" t="s">
        <v>99</v>
      </c>
      <c r="C33" s="171">
        <v>4140.3370000000004</v>
      </c>
      <c r="D33" s="202">
        <f t="shared" si="0"/>
        <v>5.1263943007537789E-3</v>
      </c>
      <c r="E33" s="202">
        <v>21.225000000000001</v>
      </c>
      <c r="F33" s="202">
        <f t="shared" si="1"/>
        <v>0.40141515050586457</v>
      </c>
      <c r="G33" s="202">
        <v>1661.9939999999999</v>
      </c>
      <c r="H33" s="202">
        <f t="shared" si="2"/>
        <v>0.28950252117158576</v>
      </c>
      <c r="I33" s="202">
        <v>1198.6379999999999</v>
      </c>
      <c r="J33" s="202">
        <f t="shared" si="3"/>
        <v>9.8059650699930931E-2</v>
      </c>
      <c r="K33" s="202">
        <v>406</v>
      </c>
      <c r="L33" s="202">
        <f t="shared" si="4"/>
        <v>0.20589628332186485</v>
      </c>
      <c r="M33" s="202">
        <v>852.48</v>
      </c>
      <c r="N33" s="202">
        <v>0</v>
      </c>
      <c r="O33" s="202">
        <v>0</v>
      </c>
    </row>
    <row r="34" spans="2:15" ht="13" x14ac:dyDescent="0.25">
      <c r="B34" s="207" t="s">
        <v>100</v>
      </c>
      <c r="C34" s="172">
        <v>672.17600000000004</v>
      </c>
      <c r="D34" s="202">
        <f t="shared" si="0"/>
        <v>0</v>
      </c>
      <c r="E34" s="202">
        <v>0</v>
      </c>
      <c r="F34" s="202">
        <f t="shared" si="1"/>
        <v>0.45978136678488962</v>
      </c>
      <c r="G34" s="202">
        <v>309.05399999999997</v>
      </c>
      <c r="H34" s="202">
        <f t="shared" si="2"/>
        <v>1.2519042631691698E-2</v>
      </c>
      <c r="I34" s="202">
        <v>8.4149999999999991</v>
      </c>
      <c r="J34" s="202">
        <f t="shared" si="3"/>
        <v>0</v>
      </c>
      <c r="K34" s="202">
        <v>0</v>
      </c>
      <c r="L34" s="202">
        <f t="shared" si="4"/>
        <v>0.52770107828901958</v>
      </c>
      <c r="M34" s="202">
        <v>354.70800000000003</v>
      </c>
      <c r="N34" s="202">
        <v>0</v>
      </c>
      <c r="O34" s="202">
        <v>0</v>
      </c>
    </row>
    <row r="35" spans="2:15" ht="13" x14ac:dyDescent="0.25">
      <c r="B35" s="207" t="s">
        <v>101</v>
      </c>
      <c r="C35" s="171">
        <v>12683.906999999999</v>
      </c>
      <c r="D35" s="202">
        <f t="shared" si="0"/>
        <v>0</v>
      </c>
      <c r="E35" s="202">
        <v>0</v>
      </c>
      <c r="F35" s="202">
        <f t="shared" si="1"/>
        <v>0.62575695327945879</v>
      </c>
      <c r="G35" s="202">
        <v>7937.0429999999997</v>
      </c>
      <c r="H35" s="202">
        <f t="shared" si="2"/>
        <v>0.19158568412713842</v>
      </c>
      <c r="I35" s="202">
        <v>2430.0549999999998</v>
      </c>
      <c r="J35" s="202">
        <f t="shared" si="3"/>
        <v>1.177555149213882E-3</v>
      </c>
      <c r="K35" s="202">
        <v>14.936</v>
      </c>
      <c r="L35" s="202">
        <f t="shared" si="4"/>
        <v>0.18147972860412806</v>
      </c>
      <c r="M35" s="202">
        <v>2301.8719999999998</v>
      </c>
      <c r="N35" s="202">
        <v>0</v>
      </c>
      <c r="O35" s="202">
        <v>0</v>
      </c>
    </row>
    <row r="36" spans="2:15" ht="13" x14ac:dyDescent="0.25">
      <c r="B36" s="207" t="s">
        <v>102</v>
      </c>
      <c r="C36" s="172">
        <v>479.43400000000003</v>
      </c>
      <c r="D36" s="202">
        <f t="shared" si="0"/>
        <v>0</v>
      </c>
      <c r="E36" s="202">
        <v>0</v>
      </c>
      <c r="F36" s="202">
        <f t="shared" si="1"/>
        <v>0</v>
      </c>
      <c r="G36" s="202">
        <v>0</v>
      </c>
      <c r="H36" s="202">
        <f t="shared" si="2"/>
        <v>0.74354968567102042</v>
      </c>
      <c r="I36" s="202">
        <v>356.483</v>
      </c>
      <c r="J36" s="202">
        <f t="shared" si="3"/>
        <v>0</v>
      </c>
      <c r="K36" s="202">
        <v>0</v>
      </c>
      <c r="L36" s="202">
        <f t="shared" si="4"/>
        <v>0.25645031432897958</v>
      </c>
      <c r="M36" s="202">
        <v>122.95099999999999</v>
      </c>
      <c r="N36" s="202">
        <v>0</v>
      </c>
      <c r="O36" s="202">
        <v>0</v>
      </c>
    </row>
    <row r="37" spans="2:15" ht="13" x14ac:dyDescent="0.25">
      <c r="B37" s="207" t="s">
        <v>103</v>
      </c>
      <c r="C37" s="173">
        <v>8133.9</v>
      </c>
      <c r="D37" s="202">
        <f t="shared" si="0"/>
        <v>0</v>
      </c>
      <c r="E37" s="202">
        <v>0</v>
      </c>
      <c r="F37" s="202">
        <f t="shared" si="1"/>
        <v>0.64592630841293841</v>
      </c>
      <c r="G37" s="202">
        <v>5253.9</v>
      </c>
      <c r="H37" s="202">
        <f t="shared" si="2"/>
        <v>0</v>
      </c>
      <c r="I37" s="202">
        <v>0</v>
      </c>
      <c r="J37" s="202">
        <f t="shared" si="3"/>
        <v>0</v>
      </c>
      <c r="K37" s="202">
        <v>0</v>
      </c>
      <c r="L37" s="202">
        <f t="shared" si="4"/>
        <v>0.35407369158706159</v>
      </c>
      <c r="M37" s="202">
        <v>2880</v>
      </c>
      <c r="N37" s="202">
        <v>0</v>
      </c>
      <c r="O37" s="202">
        <v>0</v>
      </c>
    </row>
    <row r="38" spans="2:15" ht="13" x14ac:dyDescent="0.25">
      <c r="B38" s="207" t="s">
        <v>104</v>
      </c>
      <c r="C38" s="172">
        <v>7765.076</v>
      </c>
      <c r="D38" s="202">
        <f t="shared" si="0"/>
        <v>2.691538370004363E-5</v>
      </c>
      <c r="E38" s="202">
        <v>0.20899999999999999</v>
      </c>
      <c r="F38" s="202">
        <f t="shared" si="1"/>
        <v>3.0913284042551548E-2</v>
      </c>
      <c r="G38" s="202">
        <v>240.04400000000001</v>
      </c>
      <c r="H38" s="202">
        <f t="shared" si="2"/>
        <v>9.9612676038199756E-4</v>
      </c>
      <c r="I38" s="202">
        <v>7.7350000000000003</v>
      </c>
      <c r="J38" s="202">
        <f t="shared" si="3"/>
        <v>2.5565107154134743E-2</v>
      </c>
      <c r="K38" s="202">
        <v>198.51499999999999</v>
      </c>
      <c r="L38" s="202">
        <f t="shared" si="4"/>
        <v>0.94249843787749144</v>
      </c>
      <c r="M38" s="202">
        <v>7318.5720000000001</v>
      </c>
      <c r="N38" s="202">
        <v>0</v>
      </c>
      <c r="O38" s="202">
        <v>0</v>
      </c>
    </row>
    <row r="39" spans="2:15" ht="13" x14ac:dyDescent="0.25">
      <c r="B39" s="207" t="s">
        <v>105</v>
      </c>
      <c r="C39" s="171">
        <v>78761.572</v>
      </c>
      <c r="D39" s="202">
        <f t="shared" si="0"/>
        <v>2.1896960106382844E-2</v>
      </c>
      <c r="E39" s="202">
        <v>1724.6389999999999</v>
      </c>
      <c r="F39" s="202">
        <f t="shared" si="1"/>
        <v>0.54546236075633425</v>
      </c>
      <c r="G39" s="202">
        <v>42961.472999999998</v>
      </c>
      <c r="H39" s="202">
        <f t="shared" si="2"/>
        <v>0.24090806618232555</v>
      </c>
      <c r="I39" s="202">
        <v>18974.297999999999</v>
      </c>
      <c r="J39" s="202">
        <f t="shared" si="3"/>
        <v>4.1008945326789566E-2</v>
      </c>
      <c r="K39" s="202">
        <v>3229.9290000000001</v>
      </c>
      <c r="L39" s="202">
        <f t="shared" si="4"/>
        <v>0.15072369302126171</v>
      </c>
      <c r="M39" s="202">
        <v>11871.235000000001</v>
      </c>
      <c r="N39" s="202">
        <v>0</v>
      </c>
      <c r="O39" s="202">
        <v>0</v>
      </c>
    </row>
    <row r="40" spans="2:15" ht="13" x14ac:dyDescent="0.25">
      <c r="B40" s="207" t="s">
        <v>106</v>
      </c>
      <c r="C40" s="172">
        <v>38180.324000000001</v>
      </c>
      <c r="D40" s="202">
        <f t="shared" si="0"/>
        <v>0</v>
      </c>
      <c r="E40" s="202">
        <v>0</v>
      </c>
      <c r="F40" s="202">
        <f t="shared" si="1"/>
        <v>9.3970129745363076E-2</v>
      </c>
      <c r="G40" s="202">
        <v>3587.81</v>
      </c>
      <c r="H40" s="202">
        <f t="shared" si="2"/>
        <v>0.13557624602661833</v>
      </c>
      <c r="I40" s="202">
        <v>5176.3450000000003</v>
      </c>
      <c r="J40" s="202">
        <f t="shared" si="3"/>
        <v>0.21065496982162854</v>
      </c>
      <c r="K40" s="202">
        <v>8042.875</v>
      </c>
      <c r="L40" s="202">
        <f t="shared" si="4"/>
        <v>0.55979865440639009</v>
      </c>
      <c r="M40" s="202">
        <v>21373.294000000002</v>
      </c>
      <c r="N40" s="202">
        <v>0</v>
      </c>
      <c r="O40" s="202">
        <v>0</v>
      </c>
    </row>
    <row r="41" spans="2:15" ht="13" x14ac:dyDescent="0.25">
      <c r="B41" s="207" t="s">
        <v>107</v>
      </c>
      <c r="C41" s="171">
        <v>32004.155999999999</v>
      </c>
      <c r="D41" s="202">
        <f t="shared" si="0"/>
        <v>4.902769502810822E-3</v>
      </c>
      <c r="E41" s="202">
        <v>156.90899999999999</v>
      </c>
      <c r="F41" s="202">
        <f t="shared" si="1"/>
        <v>0.65678426264388923</v>
      </c>
      <c r="G41" s="202">
        <v>21019.826000000001</v>
      </c>
      <c r="H41" s="202">
        <f t="shared" si="2"/>
        <v>0.27449088174673314</v>
      </c>
      <c r="I41" s="202">
        <v>8784.8490000000002</v>
      </c>
      <c r="J41" s="202">
        <f t="shared" si="3"/>
        <v>6.3086556633457233E-2</v>
      </c>
      <c r="K41" s="202">
        <v>2019.0319999999999</v>
      </c>
      <c r="L41" s="202">
        <f t="shared" si="4"/>
        <v>7.3552947310967986E-4</v>
      </c>
      <c r="M41" s="202">
        <v>23.54</v>
      </c>
      <c r="N41" s="202">
        <v>0</v>
      </c>
      <c r="O41" s="202">
        <v>0</v>
      </c>
    </row>
    <row r="42" spans="2:15" ht="13" x14ac:dyDescent="0.25">
      <c r="B42" s="207" t="s">
        <v>108</v>
      </c>
      <c r="C42" s="172">
        <v>1888.0129999999999</v>
      </c>
      <c r="D42" s="202">
        <f t="shared" si="0"/>
        <v>0</v>
      </c>
      <c r="E42" s="202">
        <v>0</v>
      </c>
      <c r="F42" s="202">
        <f t="shared" si="1"/>
        <v>9.361694013759439E-2</v>
      </c>
      <c r="G42" s="202">
        <v>176.75</v>
      </c>
      <c r="H42" s="202">
        <f t="shared" si="2"/>
        <v>0.25192993904173328</v>
      </c>
      <c r="I42" s="202">
        <v>475.64699999999999</v>
      </c>
      <c r="J42" s="202">
        <f t="shared" si="3"/>
        <v>0.10093998293443954</v>
      </c>
      <c r="K42" s="202">
        <v>190.57599999999999</v>
      </c>
      <c r="L42" s="202">
        <f t="shared" si="4"/>
        <v>0.5535131378862328</v>
      </c>
      <c r="M42" s="202">
        <v>1045.04</v>
      </c>
      <c r="N42" s="202">
        <v>0</v>
      </c>
      <c r="O42" s="202">
        <v>0</v>
      </c>
    </row>
    <row r="43" spans="2:15" ht="13" x14ac:dyDescent="0.25">
      <c r="B43" s="207" t="s">
        <v>109</v>
      </c>
      <c r="C43" s="171">
        <v>6339.7079999999996</v>
      </c>
      <c r="D43" s="202">
        <f t="shared" si="0"/>
        <v>2.0028998180988779E-2</v>
      </c>
      <c r="E43" s="202">
        <v>126.97799999999999</v>
      </c>
      <c r="F43" s="202">
        <f>G43/C43</f>
        <v>0.54077727239172535</v>
      </c>
      <c r="G43" s="202">
        <v>3428.37</v>
      </c>
      <c r="H43" s="202">
        <f t="shared" si="2"/>
        <v>9.4326110918673232E-3</v>
      </c>
      <c r="I43" s="202">
        <v>59.8</v>
      </c>
      <c r="J43" s="202">
        <f t="shared" si="3"/>
        <v>8.6439312346877802E-3</v>
      </c>
      <c r="K43" s="202">
        <v>54.8</v>
      </c>
      <c r="L43" s="202">
        <f t="shared" si="4"/>
        <v>0.42111718710073087</v>
      </c>
      <c r="M43" s="202">
        <v>2669.76</v>
      </c>
      <c r="N43" s="202">
        <v>0</v>
      </c>
      <c r="O43" s="202">
        <v>0</v>
      </c>
    </row>
    <row r="44" spans="2:15" ht="13" x14ac:dyDescent="0.25">
      <c r="B44" s="207" t="s">
        <v>110</v>
      </c>
      <c r="C44" s="172">
        <v>2755.018</v>
      </c>
      <c r="D44" s="202">
        <f t="shared" si="0"/>
        <v>0</v>
      </c>
      <c r="E44" s="202">
        <v>0</v>
      </c>
      <c r="F44" s="202">
        <f t="shared" ref="F44:F54" si="5">G44/C44</f>
        <v>4.5734728411937781E-3</v>
      </c>
      <c r="G44" s="202">
        <v>12.6</v>
      </c>
      <c r="H44" s="202">
        <f t="shared" si="2"/>
        <v>3.1077110929946736E-2</v>
      </c>
      <c r="I44" s="202">
        <v>85.617999999999995</v>
      </c>
      <c r="J44" s="202">
        <f t="shared" si="3"/>
        <v>0</v>
      </c>
      <c r="K44" s="202">
        <v>0</v>
      </c>
      <c r="L44" s="202">
        <f t="shared" si="4"/>
        <v>0.9643494162288595</v>
      </c>
      <c r="M44" s="202">
        <v>2656.8</v>
      </c>
      <c r="N44" s="202">
        <v>0</v>
      </c>
      <c r="O44" s="202">
        <v>0</v>
      </c>
    </row>
    <row r="45" spans="2:15" ht="13" x14ac:dyDescent="0.25">
      <c r="B45" s="207" t="s">
        <v>111</v>
      </c>
      <c r="C45" s="173">
        <v>5067.8999999999996</v>
      </c>
      <c r="D45" s="202">
        <f>E45/C45</f>
        <v>0</v>
      </c>
      <c r="E45" s="202">
        <v>0</v>
      </c>
      <c r="F45" s="202">
        <f t="shared" si="5"/>
        <v>1.473983306695081E-2</v>
      </c>
      <c r="G45" s="202">
        <v>74.7</v>
      </c>
      <c r="H45" s="202">
        <f t="shared" si="2"/>
        <v>0</v>
      </c>
      <c r="I45" s="202">
        <v>0</v>
      </c>
      <c r="J45" s="202">
        <f t="shared" si="3"/>
        <v>0</v>
      </c>
      <c r="K45" s="202">
        <v>0</v>
      </c>
      <c r="L45" s="202">
        <f t="shared" si="4"/>
        <v>0.98526016693304919</v>
      </c>
      <c r="M45" s="202">
        <v>4993.2</v>
      </c>
      <c r="N45" s="202">
        <v>0</v>
      </c>
      <c r="O45" s="202">
        <v>0</v>
      </c>
    </row>
    <row r="46" spans="2:15" ht="13" x14ac:dyDescent="0.25">
      <c r="B46" s="207" t="s">
        <v>113</v>
      </c>
      <c r="C46" s="174">
        <v>2907.77</v>
      </c>
      <c r="D46" s="202">
        <f t="shared" ref="D46:D54" si="6">E46/C46</f>
        <v>0</v>
      </c>
      <c r="E46" s="202">
        <v>0</v>
      </c>
      <c r="F46" s="202">
        <f t="shared" si="5"/>
        <v>0</v>
      </c>
      <c r="G46" s="202">
        <v>0</v>
      </c>
      <c r="H46" s="202">
        <f t="shared" si="2"/>
        <v>0</v>
      </c>
      <c r="I46" s="202">
        <v>0</v>
      </c>
      <c r="J46" s="202">
        <f t="shared" si="3"/>
        <v>0</v>
      </c>
      <c r="K46" s="202">
        <v>0</v>
      </c>
      <c r="L46" s="202">
        <f t="shared" si="4"/>
        <v>1</v>
      </c>
      <c r="M46" s="202">
        <v>2907.77</v>
      </c>
      <c r="N46" s="202">
        <v>0</v>
      </c>
      <c r="O46" s="202">
        <v>0</v>
      </c>
    </row>
    <row r="47" spans="2:15" ht="13" hidden="1" x14ac:dyDescent="0.25">
      <c r="B47" s="207" t="s">
        <v>114</v>
      </c>
      <c r="C47" s="175" t="s">
        <v>50</v>
      </c>
      <c r="D47" s="202"/>
      <c r="E47" s="202" t="s">
        <v>50</v>
      </c>
      <c r="F47" s="202"/>
      <c r="G47" s="202" t="s">
        <v>50</v>
      </c>
      <c r="H47" s="202"/>
      <c r="I47" s="202" t="s">
        <v>50</v>
      </c>
      <c r="J47" s="202"/>
      <c r="K47" s="202"/>
      <c r="L47" s="202"/>
      <c r="M47" s="202" t="s">
        <v>50</v>
      </c>
      <c r="N47" s="202" t="s">
        <v>50</v>
      </c>
      <c r="O47" s="202"/>
    </row>
    <row r="48" spans="2:15" ht="13" x14ac:dyDescent="0.25">
      <c r="B48" s="207" t="s">
        <v>115</v>
      </c>
      <c r="C48" s="172">
        <v>3956.3679999999999</v>
      </c>
      <c r="D48" s="202">
        <f t="shared" si="6"/>
        <v>3.5509841349439688E-3</v>
      </c>
      <c r="E48" s="202">
        <v>14.048999999999999</v>
      </c>
      <c r="F48" s="202">
        <f t="shared" si="5"/>
        <v>4.4257258172141725E-2</v>
      </c>
      <c r="G48" s="202">
        <v>175.09800000000001</v>
      </c>
      <c r="H48" s="202">
        <f t="shared" si="2"/>
        <v>5.2453664573164076E-2</v>
      </c>
      <c r="I48" s="202">
        <v>207.52600000000001</v>
      </c>
      <c r="J48" s="202">
        <f t="shared" si="3"/>
        <v>0.48088827935116246</v>
      </c>
      <c r="K48" s="202">
        <v>1902.5709999999999</v>
      </c>
      <c r="L48" s="202">
        <f t="shared" si="4"/>
        <v>0.4188495610115136</v>
      </c>
      <c r="M48" s="202">
        <v>1657.123</v>
      </c>
      <c r="N48" s="202">
        <v>0</v>
      </c>
      <c r="O48" s="202">
        <v>0</v>
      </c>
    </row>
    <row r="49" spans="2:15" ht="13" x14ac:dyDescent="0.25">
      <c r="B49" s="207" t="s">
        <v>116</v>
      </c>
      <c r="C49" s="171">
        <v>2518.7350000000001</v>
      </c>
      <c r="D49" s="202">
        <f t="shared" si="6"/>
        <v>0</v>
      </c>
      <c r="E49" s="202">
        <v>0</v>
      </c>
      <c r="F49" s="202">
        <f t="shared" si="5"/>
        <v>0</v>
      </c>
      <c r="G49" s="202">
        <v>0</v>
      </c>
      <c r="H49" s="202">
        <f t="shared" si="2"/>
        <v>3.1648029665685348E-2</v>
      </c>
      <c r="I49" s="202">
        <v>79.712999999999994</v>
      </c>
      <c r="J49" s="202">
        <f t="shared" si="3"/>
        <v>0.74287291040939196</v>
      </c>
      <c r="K49" s="202">
        <v>1871.1</v>
      </c>
      <c r="L49" s="202">
        <f t="shared" si="4"/>
        <v>0.22547905992492262</v>
      </c>
      <c r="M49" s="202">
        <v>567.92200000000003</v>
      </c>
      <c r="N49" s="202">
        <v>0</v>
      </c>
      <c r="O49" s="202">
        <v>0</v>
      </c>
    </row>
    <row r="50" spans="2:15" ht="13" x14ac:dyDescent="0.25">
      <c r="B50" s="207" t="s">
        <v>117</v>
      </c>
      <c r="C50" s="172">
        <v>6117.643</v>
      </c>
      <c r="D50" s="202" t="s">
        <v>50</v>
      </c>
      <c r="E50" s="202" t="s">
        <v>50</v>
      </c>
      <c r="F50" s="202">
        <f t="shared" si="5"/>
        <v>0.55254482813070327</v>
      </c>
      <c r="G50" s="202">
        <v>3380.2719999999999</v>
      </c>
      <c r="H50" s="202">
        <f t="shared" si="2"/>
        <v>0.31710971039009633</v>
      </c>
      <c r="I50" s="202">
        <v>1939.9639999999999</v>
      </c>
      <c r="J50" s="202">
        <f t="shared" si="3"/>
        <v>1.8272887123357805E-2</v>
      </c>
      <c r="K50" s="202">
        <v>111.78700000000001</v>
      </c>
      <c r="L50" s="202">
        <f t="shared" si="4"/>
        <v>0.1120725743558426</v>
      </c>
      <c r="M50" s="202">
        <v>685.62</v>
      </c>
      <c r="N50" s="202" t="s">
        <v>50</v>
      </c>
      <c r="O50" s="202">
        <v>0</v>
      </c>
    </row>
    <row r="51" spans="2:15" ht="13" x14ac:dyDescent="0.25">
      <c r="B51" s="207" t="s">
        <v>118</v>
      </c>
      <c r="C51" s="171">
        <v>294.03899999999999</v>
      </c>
      <c r="D51" s="202">
        <f t="shared" si="6"/>
        <v>0</v>
      </c>
      <c r="E51" s="202">
        <v>0</v>
      </c>
      <c r="F51" s="202">
        <f t="shared" si="5"/>
        <v>0</v>
      </c>
      <c r="G51" s="202">
        <v>0</v>
      </c>
      <c r="H51" s="202">
        <f t="shared" si="2"/>
        <v>0</v>
      </c>
      <c r="I51" s="202">
        <v>0</v>
      </c>
      <c r="J51" s="202">
        <f t="shared" si="3"/>
        <v>1</v>
      </c>
      <c r="K51" s="202">
        <v>294.03899999999999</v>
      </c>
      <c r="L51" s="202">
        <f t="shared" si="4"/>
        <v>0</v>
      </c>
      <c r="M51" s="202">
        <v>0</v>
      </c>
      <c r="N51" s="202">
        <v>0</v>
      </c>
      <c r="O51" s="202">
        <v>0</v>
      </c>
    </row>
    <row r="52" spans="2:15" ht="13" x14ac:dyDescent="0.25">
      <c r="B52" s="207" t="s">
        <v>123</v>
      </c>
      <c r="C52" s="172">
        <v>14242.101000000001</v>
      </c>
      <c r="D52" s="202">
        <f t="shared" si="6"/>
        <v>3.3983750009917775E-5</v>
      </c>
      <c r="E52" s="202">
        <v>0.48399999999999999</v>
      </c>
      <c r="F52" s="202">
        <f t="shared" si="5"/>
        <v>0.8578001237317443</v>
      </c>
      <c r="G52" s="202">
        <v>12216.876</v>
      </c>
      <c r="H52" s="202">
        <f t="shared" si="2"/>
        <v>1.6220359622502324E-2</v>
      </c>
      <c r="I52" s="202">
        <v>231.012</v>
      </c>
      <c r="J52" s="202">
        <f t="shared" si="3"/>
        <v>3.9170274104923138E-2</v>
      </c>
      <c r="K52" s="202">
        <v>557.86699999999996</v>
      </c>
      <c r="L52" s="202">
        <f t="shared" si="4"/>
        <v>8.6775188576460743E-2</v>
      </c>
      <c r="M52" s="202">
        <v>1235.8610000000001</v>
      </c>
      <c r="N52" s="202">
        <v>0</v>
      </c>
      <c r="O52" s="202">
        <v>0</v>
      </c>
    </row>
    <row r="53" spans="2:15" ht="13" x14ac:dyDescent="0.25">
      <c r="B53" s="207" t="s">
        <v>119</v>
      </c>
      <c r="C53" s="171">
        <v>6899.2420000000002</v>
      </c>
      <c r="D53" s="202">
        <f t="shared" si="6"/>
        <v>0</v>
      </c>
      <c r="E53" s="202">
        <v>0</v>
      </c>
      <c r="F53" s="202">
        <f t="shared" si="5"/>
        <v>0</v>
      </c>
      <c r="G53" s="202">
        <v>0</v>
      </c>
      <c r="H53" s="202">
        <f t="shared" si="2"/>
        <v>0.35072939896875627</v>
      </c>
      <c r="I53" s="202">
        <v>2419.7669999999998</v>
      </c>
      <c r="J53" s="202">
        <f t="shared" si="3"/>
        <v>0.25436460990932047</v>
      </c>
      <c r="K53" s="202">
        <v>1754.923</v>
      </c>
      <c r="L53" s="202">
        <f t="shared" si="4"/>
        <v>0.39490599112192326</v>
      </c>
      <c r="M53" s="202">
        <v>2724.5520000000001</v>
      </c>
      <c r="N53" s="202">
        <v>0</v>
      </c>
      <c r="O53" s="202">
        <v>0</v>
      </c>
    </row>
    <row r="54" spans="2:15" ht="13" x14ac:dyDescent="0.25">
      <c r="B54" s="207" t="s">
        <v>120</v>
      </c>
      <c r="C54" s="172">
        <v>10530.062</v>
      </c>
      <c r="D54" s="202">
        <f t="shared" si="6"/>
        <v>6.0369065253366985E-3</v>
      </c>
      <c r="E54" s="202">
        <v>63.569000000000003</v>
      </c>
      <c r="F54" s="202">
        <f t="shared" si="5"/>
        <v>3.2251472023621518E-2</v>
      </c>
      <c r="G54" s="202">
        <v>339.61</v>
      </c>
      <c r="H54" s="202">
        <f t="shared" si="2"/>
        <v>3.0579022231777934E-2</v>
      </c>
      <c r="I54" s="202">
        <v>321.99900000000002</v>
      </c>
      <c r="J54" s="202">
        <f t="shared" si="3"/>
        <v>0.43713417831727869</v>
      </c>
      <c r="K54" s="202">
        <v>4603.05</v>
      </c>
      <c r="L54" s="202">
        <f t="shared" si="4"/>
        <v>0.4939984209019852</v>
      </c>
      <c r="M54" s="202">
        <v>5201.8339999999998</v>
      </c>
      <c r="N54" s="202" t="s">
        <v>50</v>
      </c>
      <c r="O54" s="202">
        <v>0</v>
      </c>
    </row>
    <row r="55" spans="2:15" ht="13" hidden="1" x14ac:dyDescent="0.25">
      <c r="B55" s="207" t="s">
        <v>122</v>
      </c>
      <c r="C55" s="299" t="s">
        <v>50</v>
      </c>
      <c r="D55" s="299"/>
      <c r="E55" s="299" t="s">
        <v>50</v>
      </c>
      <c r="F55" s="299"/>
      <c r="G55" s="299" t="s">
        <v>50</v>
      </c>
      <c r="H55" s="299"/>
      <c r="I55" s="299" t="s">
        <v>50</v>
      </c>
      <c r="J55" s="299"/>
      <c r="K55" s="299" t="s">
        <v>50</v>
      </c>
      <c r="L55" s="299"/>
      <c r="M55" s="299" t="s">
        <v>50</v>
      </c>
      <c r="N55" s="299" t="s">
        <v>50</v>
      </c>
      <c r="O55" s="299"/>
    </row>
    <row r="56" spans="2:15" ht="13" x14ac:dyDescent="0.25">
      <c r="B56" s="207" t="s">
        <v>127</v>
      </c>
      <c r="C56" s="299">
        <v>0</v>
      </c>
      <c r="D56" s="202" t="s">
        <v>50</v>
      </c>
      <c r="E56" s="202">
        <v>0</v>
      </c>
      <c r="F56" s="202" t="s">
        <v>50</v>
      </c>
      <c r="G56" s="202" t="s">
        <v>50</v>
      </c>
      <c r="H56" s="202" t="s">
        <v>50</v>
      </c>
      <c r="I56" s="202" t="s">
        <v>50</v>
      </c>
      <c r="J56" s="202" t="s">
        <v>50</v>
      </c>
      <c r="K56" s="202" t="s">
        <v>50</v>
      </c>
      <c r="L56" s="202">
        <v>1</v>
      </c>
      <c r="M56" s="202" t="s">
        <v>50</v>
      </c>
      <c r="N56" s="202" t="s">
        <v>50</v>
      </c>
      <c r="O56" s="202" t="s">
        <v>50</v>
      </c>
    </row>
    <row r="57" spans="2:15" x14ac:dyDescent="0.25"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2:15" x14ac:dyDescent="0.25">
      <c r="B58" s="235" t="s">
        <v>160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2:15" x14ac:dyDescent="0.25">
      <c r="B59" s="277" t="s">
        <v>161</v>
      </c>
      <c r="C59" s="107" t="s">
        <v>51</v>
      </c>
      <c r="D59" s="107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2:15" ht="13" x14ac:dyDescent="0.25">
      <c r="B60" s="108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  <row r="61" spans="2:15" ht="16" customHeight="1" x14ac:dyDescent="0.3">
      <c r="B61" s="315" t="s">
        <v>173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G36" sqref="G36"/>
    </sheetView>
  </sheetViews>
  <sheetFormatPr defaultRowHeight="11.5" customHeight="1" x14ac:dyDescent="0.25"/>
  <cols>
    <col min="1" max="1" width="29.81640625" style="321" customWidth="1"/>
    <col min="2" max="2" width="19.81640625" style="321" customWidth="1"/>
    <col min="3" max="16384" width="8.7265625" style="321"/>
  </cols>
  <sheetData>
    <row r="1" spans="1:3" ht="11.5" customHeight="1" x14ac:dyDescent="0.25">
      <c r="A1" s="5" t="s">
        <v>43</v>
      </c>
    </row>
    <row r="2" spans="1:3" ht="11.5" customHeight="1" x14ac:dyDescent="0.25">
      <c r="A2" s="5" t="s">
        <v>44</v>
      </c>
      <c r="B2" s="3" t="s">
        <v>0</v>
      </c>
    </row>
    <row r="3" spans="1:3" ht="11.5" customHeight="1" x14ac:dyDescent="0.25">
      <c r="A3" s="5" t="s">
        <v>45</v>
      </c>
      <c r="B3" s="5" t="s">
        <v>6</v>
      </c>
    </row>
    <row r="5" spans="1:3" ht="11.5" customHeight="1" x14ac:dyDescent="0.25">
      <c r="A5" s="3" t="s">
        <v>12</v>
      </c>
      <c r="C5" s="5" t="s">
        <v>17</v>
      </c>
    </row>
    <row r="6" spans="1:3" ht="11.5" customHeight="1" x14ac:dyDescent="0.25">
      <c r="A6" s="3" t="s">
        <v>13</v>
      </c>
      <c r="C6" s="5" t="s">
        <v>18</v>
      </c>
    </row>
    <row r="7" spans="1:3" ht="11.5" customHeight="1" x14ac:dyDescent="0.25">
      <c r="A7" s="3" t="s">
        <v>14</v>
      </c>
      <c r="C7" s="5" t="s">
        <v>19</v>
      </c>
    </row>
    <row r="8" spans="1:3" ht="11.5" customHeight="1" x14ac:dyDescent="0.25">
      <c r="A8" s="3" t="s">
        <v>15</v>
      </c>
      <c r="C8" s="5" t="s">
        <v>20</v>
      </c>
    </row>
    <row r="10" spans="1:3" ht="11.5" customHeight="1" x14ac:dyDescent="0.25">
      <c r="A10" s="186" t="s">
        <v>46</v>
      </c>
      <c r="B10" s="187" t="s">
        <v>42</v>
      </c>
    </row>
    <row r="11" spans="1:3" ht="11.5" customHeight="1" x14ac:dyDescent="0.25">
      <c r="A11" s="188" t="s">
        <v>47</v>
      </c>
      <c r="B11" s="192" t="s">
        <v>48</v>
      </c>
    </row>
    <row r="12" spans="1:3" ht="11.5" customHeight="1" x14ac:dyDescent="0.25">
      <c r="A12" s="189" t="s">
        <v>34</v>
      </c>
      <c r="B12" s="190">
        <v>10144041.280999999</v>
      </c>
    </row>
    <row r="13" spans="1:3" ht="11.5" customHeight="1" x14ac:dyDescent="0.25">
      <c r="A13" s="189" t="s">
        <v>35</v>
      </c>
      <c r="B13" s="191">
        <v>238745.15700000001</v>
      </c>
    </row>
    <row r="14" spans="1:3" ht="11.5" customHeight="1" x14ac:dyDescent="0.25">
      <c r="A14" s="189" t="s">
        <v>36</v>
      </c>
      <c r="B14" s="190">
        <v>3134787.4029999999</v>
      </c>
    </row>
    <row r="15" spans="1:3" ht="11.5" customHeight="1" x14ac:dyDescent="0.25">
      <c r="A15" s="189" t="s">
        <v>37</v>
      </c>
      <c r="B15" s="191">
        <v>1104512.4909999999</v>
      </c>
    </row>
    <row r="16" spans="1:3" ht="11.5" customHeight="1" x14ac:dyDescent="0.25">
      <c r="A16" s="189" t="s">
        <v>38</v>
      </c>
      <c r="B16" s="190">
        <v>2289482.8640000001</v>
      </c>
    </row>
    <row r="17" spans="1:2" ht="11.5" customHeight="1" x14ac:dyDescent="0.25">
      <c r="A17" s="189" t="s">
        <v>39</v>
      </c>
      <c r="B17" s="191">
        <v>2548622.4010000001</v>
      </c>
    </row>
    <row r="18" spans="1:2" ht="11.5" customHeight="1" x14ac:dyDescent="0.25">
      <c r="A18" s="189" t="s">
        <v>40</v>
      </c>
      <c r="B18" s="190">
        <v>827890.96499999997</v>
      </c>
    </row>
    <row r="20" spans="1:2" ht="11.5" customHeight="1" x14ac:dyDescent="0.25">
      <c r="A20" s="3" t="s">
        <v>49</v>
      </c>
    </row>
    <row r="21" spans="1:2" ht="11.5" customHeight="1" x14ac:dyDescent="0.25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B18"/>
    </sheetView>
  </sheetViews>
  <sheetFormatPr defaultRowHeight="11.5" customHeight="1" x14ac:dyDescent="0.25"/>
  <cols>
    <col min="1" max="1" width="29.81640625" style="321" customWidth="1"/>
    <col min="2" max="2" width="19.81640625" style="321" customWidth="1"/>
    <col min="3" max="16384" width="8.7265625" style="321"/>
  </cols>
  <sheetData>
    <row r="1" spans="1:3" ht="11.5" customHeight="1" x14ac:dyDescent="0.25">
      <c r="A1" s="5" t="s">
        <v>43</v>
      </c>
    </row>
    <row r="2" spans="1:3" ht="11.5" customHeight="1" x14ac:dyDescent="0.25">
      <c r="A2" s="5" t="s">
        <v>44</v>
      </c>
      <c r="B2" s="3" t="s">
        <v>0</v>
      </c>
    </row>
    <row r="3" spans="1:3" ht="11.5" customHeight="1" x14ac:dyDescent="0.25">
      <c r="A3" s="5" t="s">
        <v>45</v>
      </c>
      <c r="B3" s="5" t="s">
        <v>6</v>
      </c>
    </row>
    <row r="5" spans="1:3" ht="11.5" customHeight="1" x14ac:dyDescent="0.25">
      <c r="A5" s="3" t="s">
        <v>12</v>
      </c>
      <c r="C5" s="5" t="s">
        <v>17</v>
      </c>
    </row>
    <row r="6" spans="1:3" ht="11.5" customHeight="1" x14ac:dyDescent="0.25">
      <c r="A6" s="3" t="s">
        <v>13</v>
      </c>
      <c r="C6" s="5" t="s">
        <v>22</v>
      </c>
    </row>
    <row r="7" spans="1:3" ht="11.5" customHeight="1" x14ac:dyDescent="0.25">
      <c r="A7" s="3" t="s">
        <v>14</v>
      </c>
      <c r="C7" s="5" t="s">
        <v>19</v>
      </c>
    </row>
    <row r="8" spans="1:3" ht="11.5" customHeight="1" x14ac:dyDescent="0.25">
      <c r="A8" s="3" t="s">
        <v>15</v>
      </c>
      <c r="C8" s="5" t="s">
        <v>20</v>
      </c>
    </row>
    <row r="10" spans="1:3" ht="11.5" customHeight="1" x14ac:dyDescent="0.25">
      <c r="A10" s="186" t="s">
        <v>46</v>
      </c>
      <c r="B10" s="187" t="s">
        <v>42</v>
      </c>
    </row>
    <row r="11" spans="1:3" ht="11.5" customHeight="1" x14ac:dyDescent="0.25">
      <c r="A11" s="188" t="s">
        <v>47</v>
      </c>
      <c r="B11" s="192" t="s">
        <v>48</v>
      </c>
    </row>
    <row r="12" spans="1:3" ht="11.5" customHeight="1" x14ac:dyDescent="0.25">
      <c r="A12" s="189" t="s">
        <v>34</v>
      </c>
      <c r="B12" s="190">
        <v>6438773.0659999996</v>
      </c>
    </row>
    <row r="13" spans="1:3" ht="11.5" customHeight="1" x14ac:dyDescent="0.25">
      <c r="A13" s="189" t="s">
        <v>35</v>
      </c>
      <c r="B13" s="191">
        <v>217847.86199999999</v>
      </c>
    </row>
    <row r="14" spans="1:3" ht="11.5" customHeight="1" x14ac:dyDescent="0.25">
      <c r="A14" s="189" t="s">
        <v>36</v>
      </c>
      <c r="B14" s="190">
        <v>2338493.9879999999</v>
      </c>
    </row>
    <row r="15" spans="1:3" ht="11.5" customHeight="1" x14ac:dyDescent="0.25">
      <c r="A15" s="189" t="s">
        <v>37</v>
      </c>
      <c r="B15" s="191">
        <v>846428.98199999996</v>
      </c>
    </row>
    <row r="16" spans="1:3" ht="11.5" customHeight="1" x14ac:dyDescent="0.25">
      <c r="A16" s="189" t="s">
        <v>38</v>
      </c>
      <c r="B16" s="190">
        <v>2020306.801</v>
      </c>
    </row>
    <row r="17" spans="1:2" ht="11.5" customHeight="1" x14ac:dyDescent="0.25">
      <c r="A17" s="189" t="s">
        <v>39</v>
      </c>
      <c r="B17" s="191">
        <v>393497.73200000002</v>
      </c>
    </row>
    <row r="18" spans="1:2" ht="11.5" customHeight="1" x14ac:dyDescent="0.25">
      <c r="A18" s="189" t="s">
        <v>40</v>
      </c>
      <c r="B18" s="190">
        <v>622197.701</v>
      </c>
    </row>
    <row r="20" spans="1:2" ht="11.5" customHeight="1" x14ac:dyDescent="0.25">
      <c r="A20" s="3" t="s">
        <v>49</v>
      </c>
    </row>
    <row r="21" spans="1:2" ht="11.5" customHeight="1" x14ac:dyDescent="0.25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8"/>
    </sheetView>
  </sheetViews>
  <sheetFormatPr defaultRowHeight="11.5" customHeight="1" x14ac:dyDescent="0.25"/>
  <cols>
    <col min="1" max="1" width="29.81640625" style="321" customWidth="1"/>
    <col min="2" max="2" width="19.81640625" style="321" customWidth="1"/>
    <col min="3" max="16384" width="8.7265625" style="321"/>
  </cols>
  <sheetData>
    <row r="1" spans="1:3" ht="11.5" customHeight="1" x14ac:dyDescent="0.25">
      <c r="A1" s="5" t="s">
        <v>43</v>
      </c>
    </row>
    <row r="2" spans="1:3" ht="11.5" customHeight="1" x14ac:dyDescent="0.25">
      <c r="A2" s="5" t="s">
        <v>44</v>
      </c>
      <c r="B2" s="3" t="s">
        <v>0</v>
      </c>
    </row>
    <row r="3" spans="1:3" ht="11.5" customHeight="1" x14ac:dyDescent="0.25">
      <c r="A3" s="5" t="s">
        <v>45</v>
      </c>
      <c r="B3" s="5" t="s">
        <v>6</v>
      </c>
    </row>
    <row r="5" spans="1:3" ht="11.5" customHeight="1" x14ac:dyDescent="0.25">
      <c r="A5" s="3" t="s">
        <v>12</v>
      </c>
      <c r="C5" s="5" t="s">
        <v>17</v>
      </c>
    </row>
    <row r="6" spans="1:3" ht="11.5" customHeight="1" x14ac:dyDescent="0.25">
      <c r="A6" s="3" t="s">
        <v>13</v>
      </c>
      <c r="C6" s="5" t="s">
        <v>24</v>
      </c>
    </row>
    <row r="7" spans="1:3" ht="11.5" customHeight="1" x14ac:dyDescent="0.25">
      <c r="A7" s="3" t="s">
        <v>14</v>
      </c>
      <c r="C7" s="5" t="s">
        <v>19</v>
      </c>
    </row>
    <row r="8" spans="1:3" ht="11.5" customHeight="1" x14ac:dyDescent="0.25">
      <c r="A8" s="3" t="s">
        <v>15</v>
      </c>
      <c r="C8" s="5" t="s">
        <v>20</v>
      </c>
    </row>
    <row r="10" spans="1:3" ht="11.5" customHeight="1" x14ac:dyDescent="0.25">
      <c r="A10" s="186" t="s">
        <v>46</v>
      </c>
      <c r="B10" s="187" t="s">
        <v>42</v>
      </c>
    </row>
    <row r="11" spans="1:3" ht="11.5" customHeight="1" x14ac:dyDescent="0.25">
      <c r="A11" s="188" t="s">
        <v>47</v>
      </c>
      <c r="B11" s="192" t="s">
        <v>48</v>
      </c>
    </row>
    <row r="12" spans="1:3" ht="11.5" customHeight="1" x14ac:dyDescent="0.25">
      <c r="A12" s="189" t="s">
        <v>34</v>
      </c>
      <c r="B12" s="193">
        <v>64511.360000000001</v>
      </c>
    </row>
    <row r="13" spans="1:3" ht="11.5" customHeight="1" x14ac:dyDescent="0.25">
      <c r="A13" s="189" t="s">
        <v>35</v>
      </c>
      <c r="B13" s="194" t="s">
        <v>50</v>
      </c>
    </row>
    <row r="14" spans="1:3" ht="11.5" customHeight="1" x14ac:dyDescent="0.25">
      <c r="A14" s="189" t="s">
        <v>36</v>
      </c>
      <c r="B14" s="195" t="s">
        <v>50</v>
      </c>
    </row>
    <row r="15" spans="1:3" ht="11.5" customHeight="1" x14ac:dyDescent="0.25">
      <c r="A15" s="189" t="s">
        <v>37</v>
      </c>
      <c r="B15" s="194" t="s">
        <v>50</v>
      </c>
    </row>
    <row r="16" spans="1:3" ht="11.5" customHeight="1" x14ac:dyDescent="0.25">
      <c r="A16" s="189" t="s">
        <v>38</v>
      </c>
      <c r="B16" s="195" t="s">
        <v>50</v>
      </c>
    </row>
    <row r="17" spans="1:2" ht="11.5" customHeight="1" x14ac:dyDescent="0.25">
      <c r="A17" s="189" t="s">
        <v>39</v>
      </c>
      <c r="B17" s="196">
        <v>64511.360000000001</v>
      </c>
    </row>
    <row r="18" spans="1:2" ht="11.5" customHeight="1" x14ac:dyDescent="0.25">
      <c r="A18" s="189" t="s">
        <v>40</v>
      </c>
      <c r="B18" s="195" t="s">
        <v>50</v>
      </c>
    </row>
    <row r="20" spans="1:2" ht="11.5" customHeight="1" x14ac:dyDescent="0.25">
      <c r="A20" s="3" t="s">
        <v>49</v>
      </c>
    </row>
    <row r="21" spans="1:2" ht="11.5" customHeight="1" x14ac:dyDescent="0.25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E20" sqref="E20"/>
    </sheetView>
  </sheetViews>
  <sheetFormatPr defaultRowHeight="11.5" customHeight="1" x14ac:dyDescent="0.25"/>
  <cols>
    <col min="1" max="1" width="29.81640625" style="321" customWidth="1"/>
    <col min="2" max="2" width="19.81640625" style="321" customWidth="1"/>
    <col min="3" max="16384" width="8.7265625" style="321"/>
  </cols>
  <sheetData>
    <row r="1" spans="1:3" ht="11.5" customHeight="1" x14ac:dyDescent="0.25">
      <c r="A1" s="5" t="s">
        <v>43</v>
      </c>
    </row>
    <row r="2" spans="1:3" ht="11.5" customHeight="1" x14ac:dyDescent="0.25">
      <c r="A2" s="5" t="s">
        <v>44</v>
      </c>
      <c r="B2" s="3" t="s">
        <v>0</v>
      </c>
    </row>
    <row r="3" spans="1:3" ht="11.5" customHeight="1" x14ac:dyDescent="0.25">
      <c r="A3" s="5" t="s">
        <v>45</v>
      </c>
      <c r="B3" s="5" t="s">
        <v>6</v>
      </c>
    </row>
    <row r="5" spans="1:3" ht="11.5" customHeight="1" x14ac:dyDescent="0.25">
      <c r="A5" s="3" t="s">
        <v>12</v>
      </c>
      <c r="C5" s="5" t="s">
        <v>17</v>
      </c>
    </row>
    <row r="6" spans="1:3" ht="11.5" customHeight="1" x14ac:dyDescent="0.25">
      <c r="A6" s="3" t="s">
        <v>13</v>
      </c>
      <c r="C6" s="5" t="s">
        <v>26</v>
      </c>
    </row>
    <row r="7" spans="1:3" ht="11.5" customHeight="1" x14ac:dyDescent="0.25">
      <c r="A7" s="3" t="s">
        <v>14</v>
      </c>
      <c r="C7" s="5" t="s">
        <v>19</v>
      </c>
    </row>
    <row r="8" spans="1:3" ht="11.5" customHeight="1" x14ac:dyDescent="0.25">
      <c r="A8" s="3" t="s">
        <v>15</v>
      </c>
      <c r="C8" s="5" t="s">
        <v>20</v>
      </c>
    </row>
    <row r="10" spans="1:3" ht="11.5" customHeight="1" x14ac:dyDescent="0.25">
      <c r="A10" s="186" t="s">
        <v>46</v>
      </c>
      <c r="B10" s="187" t="s">
        <v>42</v>
      </c>
    </row>
    <row r="11" spans="1:3" ht="11.5" customHeight="1" x14ac:dyDescent="0.25">
      <c r="A11" s="188" t="s">
        <v>47</v>
      </c>
      <c r="B11" s="192" t="s">
        <v>48</v>
      </c>
    </row>
    <row r="12" spans="1:3" ht="11.5" customHeight="1" x14ac:dyDescent="0.25">
      <c r="A12" s="189" t="s">
        <v>34</v>
      </c>
      <c r="B12" s="190">
        <v>1506390.325</v>
      </c>
    </row>
    <row r="13" spans="1:3" ht="11.5" customHeight="1" x14ac:dyDescent="0.25">
      <c r="A13" s="189" t="s">
        <v>35</v>
      </c>
      <c r="B13" s="191">
        <v>18721.602999999999</v>
      </c>
    </row>
    <row r="14" spans="1:3" ht="11.5" customHeight="1" x14ac:dyDescent="0.25">
      <c r="A14" s="189" t="s">
        <v>36</v>
      </c>
      <c r="B14" s="190">
        <v>587727.96400000004</v>
      </c>
    </row>
    <row r="15" spans="1:3" ht="11.5" customHeight="1" x14ac:dyDescent="0.25">
      <c r="A15" s="189" t="s">
        <v>37</v>
      </c>
      <c r="B15" s="191">
        <v>166918.674</v>
      </c>
    </row>
    <row r="16" spans="1:3" ht="11.5" customHeight="1" x14ac:dyDescent="0.25">
      <c r="A16" s="189" t="s">
        <v>38</v>
      </c>
      <c r="B16" s="190">
        <v>235205.51500000001</v>
      </c>
    </row>
    <row r="17" spans="1:2" ht="11.5" customHeight="1" x14ac:dyDescent="0.25">
      <c r="A17" s="189" t="s">
        <v>39</v>
      </c>
      <c r="B17" s="191">
        <v>292123.30499999999</v>
      </c>
    </row>
    <row r="18" spans="1:2" ht="11.5" customHeight="1" x14ac:dyDescent="0.25">
      <c r="A18" s="189" t="s">
        <v>40</v>
      </c>
      <c r="B18" s="190">
        <v>205693.264</v>
      </c>
    </row>
    <row r="20" spans="1:2" ht="11.5" customHeight="1" x14ac:dyDescent="0.25">
      <c r="A20" s="3" t="s">
        <v>49</v>
      </c>
    </row>
    <row r="21" spans="1:2" ht="11.5" customHeight="1" x14ac:dyDescent="0.25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B18"/>
    </sheetView>
  </sheetViews>
  <sheetFormatPr defaultRowHeight="11.5" customHeight="1" x14ac:dyDescent="0.25"/>
  <cols>
    <col min="1" max="1" width="29.81640625" style="321" customWidth="1"/>
    <col min="2" max="2" width="19.81640625" style="321" customWidth="1"/>
    <col min="3" max="16384" width="8.7265625" style="321"/>
  </cols>
  <sheetData>
    <row r="1" spans="1:3" ht="11.5" customHeight="1" x14ac:dyDescent="0.25">
      <c r="A1" s="5" t="s">
        <v>43</v>
      </c>
    </row>
    <row r="2" spans="1:3" ht="11.5" customHeight="1" x14ac:dyDescent="0.25">
      <c r="A2" s="5" t="s">
        <v>44</v>
      </c>
      <c r="B2" s="3" t="s">
        <v>0</v>
      </c>
    </row>
    <row r="3" spans="1:3" ht="11.5" customHeight="1" x14ac:dyDescent="0.25">
      <c r="A3" s="5" t="s">
        <v>45</v>
      </c>
      <c r="B3" s="5" t="s">
        <v>6</v>
      </c>
    </row>
    <row r="5" spans="1:3" ht="11.5" customHeight="1" x14ac:dyDescent="0.25">
      <c r="A5" s="3" t="s">
        <v>12</v>
      </c>
      <c r="C5" s="5" t="s">
        <v>17</v>
      </c>
    </row>
    <row r="6" spans="1:3" ht="11.5" customHeight="1" x14ac:dyDescent="0.25">
      <c r="A6" s="3" t="s">
        <v>13</v>
      </c>
      <c r="C6" s="5" t="s">
        <v>28</v>
      </c>
    </row>
    <row r="7" spans="1:3" ht="11.5" customHeight="1" x14ac:dyDescent="0.25">
      <c r="A7" s="3" t="s">
        <v>14</v>
      </c>
      <c r="C7" s="5" t="s">
        <v>19</v>
      </c>
    </row>
    <row r="8" spans="1:3" ht="11.5" customHeight="1" x14ac:dyDescent="0.25">
      <c r="A8" s="3" t="s">
        <v>15</v>
      </c>
      <c r="C8" s="5" t="s">
        <v>20</v>
      </c>
    </row>
    <row r="10" spans="1:3" ht="11.5" customHeight="1" x14ac:dyDescent="0.25">
      <c r="A10" s="186" t="s">
        <v>46</v>
      </c>
      <c r="B10" s="187" t="s">
        <v>42</v>
      </c>
    </row>
    <row r="11" spans="1:3" ht="11.5" customHeight="1" x14ac:dyDescent="0.25">
      <c r="A11" s="188" t="s">
        <v>47</v>
      </c>
      <c r="B11" s="192" t="s">
        <v>48</v>
      </c>
    </row>
    <row r="12" spans="1:3" ht="11.5" customHeight="1" x14ac:dyDescent="0.25">
      <c r="A12" s="189" t="s">
        <v>34</v>
      </c>
      <c r="B12" s="193">
        <v>635371.16</v>
      </c>
    </row>
    <row r="13" spans="1:3" ht="11.5" customHeight="1" x14ac:dyDescent="0.25">
      <c r="A13" s="189" t="s">
        <v>35</v>
      </c>
      <c r="B13" s="191">
        <v>2175.692</v>
      </c>
    </row>
    <row r="14" spans="1:3" ht="11.5" customHeight="1" x14ac:dyDescent="0.25">
      <c r="A14" s="189" t="s">
        <v>36</v>
      </c>
      <c r="B14" s="190">
        <v>208565.451</v>
      </c>
    </row>
    <row r="15" spans="1:3" ht="11.5" customHeight="1" x14ac:dyDescent="0.25">
      <c r="A15" s="189" t="s">
        <v>37</v>
      </c>
      <c r="B15" s="191">
        <v>78016.395000000004</v>
      </c>
    </row>
    <row r="16" spans="1:3" ht="11.5" customHeight="1" x14ac:dyDescent="0.25">
      <c r="A16" s="189" t="s">
        <v>38</v>
      </c>
      <c r="B16" s="190">
        <v>24343.697</v>
      </c>
    </row>
    <row r="17" spans="1:2" ht="11.5" customHeight="1" x14ac:dyDescent="0.25">
      <c r="A17" s="189" t="s">
        <v>39</v>
      </c>
      <c r="B17" s="191">
        <v>322269.92499999999</v>
      </c>
    </row>
    <row r="18" spans="1:2" ht="11.5" customHeight="1" x14ac:dyDescent="0.25">
      <c r="A18" s="189" t="s">
        <v>40</v>
      </c>
      <c r="B18" s="193">
        <v>0</v>
      </c>
    </row>
    <row r="20" spans="1:2" ht="11.5" customHeight="1" x14ac:dyDescent="0.25">
      <c r="A20" s="3" t="s">
        <v>49</v>
      </c>
    </row>
    <row r="21" spans="1:2" ht="11.5" customHeight="1" x14ac:dyDescent="0.25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7FA5-248F-4ACE-95C4-9D4A5E1C78F6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9"/>
    </sheetView>
  </sheetViews>
  <sheetFormatPr defaultColWidth="9.1796875" defaultRowHeight="11.5" customHeight="1" x14ac:dyDescent="0.25"/>
  <cols>
    <col min="1" max="1" width="29.81640625" style="124" customWidth="1"/>
    <col min="2" max="2" width="19.81640625" style="124" customWidth="1"/>
    <col min="3" max="16384" width="9.1796875" style="124"/>
  </cols>
  <sheetData>
    <row r="1" spans="1:3" ht="11.5" customHeight="1" x14ac:dyDescent="0.25">
      <c r="A1" s="107" t="s">
        <v>76</v>
      </c>
    </row>
    <row r="2" spans="1:3" ht="11.5" customHeight="1" x14ac:dyDescent="0.25">
      <c r="A2" s="107" t="s">
        <v>44</v>
      </c>
      <c r="B2" s="108" t="s">
        <v>77</v>
      </c>
    </row>
    <row r="3" spans="1:3" ht="11.5" customHeight="1" x14ac:dyDescent="0.25">
      <c r="A3" s="107" t="s">
        <v>45</v>
      </c>
      <c r="B3" s="107" t="s">
        <v>6</v>
      </c>
    </row>
    <row r="5" spans="1:3" ht="11.5" customHeight="1" x14ac:dyDescent="0.25">
      <c r="A5" s="108" t="s">
        <v>12</v>
      </c>
      <c r="C5" s="107" t="s">
        <v>17</v>
      </c>
    </row>
    <row r="6" spans="1:3" ht="11.5" customHeight="1" x14ac:dyDescent="0.25">
      <c r="A6" s="108" t="s">
        <v>13</v>
      </c>
      <c r="C6" s="107" t="s">
        <v>78</v>
      </c>
    </row>
    <row r="7" spans="1:3" ht="11.5" customHeight="1" x14ac:dyDescent="0.25">
      <c r="A7" s="108" t="s">
        <v>14</v>
      </c>
      <c r="C7" s="107" t="s">
        <v>19</v>
      </c>
    </row>
    <row r="8" spans="1:3" ht="11.5" customHeight="1" x14ac:dyDescent="0.25">
      <c r="A8" s="108" t="s">
        <v>15</v>
      </c>
      <c r="C8" s="107" t="s">
        <v>20</v>
      </c>
    </row>
    <row r="10" spans="1:3" ht="11.5" customHeight="1" x14ac:dyDescent="0.25">
      <c r="A10" s="197" t="s">
        <v>46</v>
      </c>
      <c r="B10" s="198" t="s">
        <v>42</v>
      </c>
    </row>
    <row r="11" spans="1:3" ht="11.5" customHeight="1" x14ac:dyDescent="0.25">
      <c r="A11" s="199" t="s">
        <v>47</v>
      </c>
      <c r="B11" s="184" t="s">
        <v>48</v>
      </c>
    </row>
    <row r="12" spans="1:3" ht="11.5" customHeight="1" x14ac:dyDescent="0.25">
      <c r="A12" s="200" t="s">
        <v>34</v>
      </c>
      <c r="B12" s="182">
        <v>1411079.97</v>
      </c>
    </row>
    <row r="13" spans="1:3" ht="11.5" customHeight="1" x14ac:dyDescent="0.25">
      <c r="A13" s="200" t="s">
        <v>35</v>
      </c>
      <c r="B13" s="181" t="s">
        <v>50</v>
      </c>
    </row>
    <row r="14" spans="1:3" ht="11.5" customHeight="1" x14ac:dyDescent="0.25">
      <c r="A14" s="200" t="s">
        <v>36</v>
      </c>
      <c r="B14" s="179" t="s">
        <v>50</v>
      </c>
    </row>
    <row r="15" spans="1:3" ht="11.5" customHeight="1" x14ac:dyDescent="0.25">
      <c r="A15" s="200" t="s">
        <v>37</v>
      </c>
      <c r="B15" s="181" t="s">
        <v>50</v>
      </c>
    </row>
    <row r="16" spans="1:3" ht="11.5" customHeight="1" x14ac:dyDescent="0.25">
      <c r="A16" s="200" t="s">
        <v>38</v>
      </c>
      <c r="B16" s="179" t="s">
        <v>50</v>
      </c>
    </row>
    <row r="17" spans="1:2" ht="11.5" customHeight="1" x14ac:dyDescent="0.25">
      <c r="A17" s="200" t="s">
        <v>39</v>
      </c>
      <c r="B17" s="183">
        <v>1411079.97</v>
      </c>
    </row>
    <row r="18" spans="1:2" ht="11.5" customHeight="1" x14ac:dyDescent="0.25">
      <c r="A18" s="200" t="s">
        <v>40</v>
      </c>
      <c r="B18" s="179" t="s">
        <v>50</v>
      </c>
    </row>
    <row r="20" spans="1:2" ht="11.5" customHeight="1" x14ac:dyDescent="0.25">
      <c r="A20" s="108" t="s">
        <v>49</v>
      </c>
    </row>
    <row r="21" spans="1:2" ht="11.5" customHeight="1" x14ac:dyDescent="0.25">
      <c r="A21" s="108" t="s">
        <v>50</v>
      </c>
      <c r="B21" s="107" t="s">
        <v>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C52-3048-45ED-84C1-F7F11026FEF5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H17" sqref="H17"/>
    </sheetView>
  </sheetViews>
  <sheetFormatPr defaultColWidth="9.1796875" defaultRowHeight="11.5" customHeight="1" x14ac:dyDescent="0.25"/>
  <cols>
    <col min="1" max="1" width="29.81640625" style="124" customWidth="1"/>
    <col min="2" max="2" width="19.81640625" style="124" customWidth="1"/>
    <col min="3" max="16384" width="9.1796875" style="124"/>
  </cols>
  <sheetData>
    <row r="1" spans="1:3" ht="11.5" customHeight="1" x14ac:dyDescent="0.25">
      <c r="A1" s="107" t="s">
        <v>76</v>
      </c>
    </row>
    <row r="2" spans="1:3" ht="11.5" customHeight="1" x14ac:dyDescent="0.25">
      <c r="A2" s="107" t="s">
        <v>44</v>
      </c>
      <c r="B2" s="108" t="s">
        <v>77</v>
      </c>
    </row>
    <row r="3" spans="1:3" ht="11.5" customHeight="1" x14ac:dyDescent="0.25">
      <c r="A3" s="107" t="s">
        <v>45</v>
      </c>
      <c r="B3" s="107" t="s">
        <v>6</v>
      </c>
    </row>
    <row r="5" spans="1:3" ht="11.5" customHeight="1" x14ac:dyDescent="0.25">
      <c r="A5" s="108" t="s">
        <v>12</v>
      </c>
      <c r="C5" s="107" t="s">
        <v>17</v>
      </c>
    </row>
    <row r="6" spans="1:3" ht="11.5" customHeight="1" x14ac:dyDescent="0.25">
      <c r="A6" s="108" t="s">
        <v>13</v>
      </c>
      <c r="C6" s="107" t="s">
        <v>79</v>
      </c>
    </row>
    <row r="7" spans="1:3" ht="11.5" customHeight="1" x14ac:dyDescent="0.25">
      <c r="A7" s="108" t="s">
        <v>14</v>
      </c>
      <c r="C7" s="107" t="s">
        <v>19</v>
      </c>
    </row>
    <row r="8" spans="1:3" ht="11.5" customHeight="1" x14ac:dyDescent="0.25">
      <c r="A8" s="108" t="s">
        <v>15</v>
      </c>
      <c r="C8" s="107" t="s">
        <v>20</v>
      </c>
    </row>
    <row r="10" spans="1:3" ht="11.5" customHeight="1" x14ac:dyDescent="0.25">
      <c r="A10" s="197" t="s">
        <v>46</v>
      </c>
      <c r="B10" s="198" t="s">
        <v>42</v>
      </c>
    </row>
    <row r="11" spans="1:3" ht="11.5" customHeight="1" x14ac:dyDescent="0.25">
      <c r="A11" s="199" t="s">
        <v>47</v>
      </c>
      <c r="B11" s="184" t="s">
        <v>48</v>
      </c>
    </row>
    <row r="12" spans="1:3" ht="11.5" customHeight="1" x14ac:dyDescent="0.25">
      <c r="A12" s="200" t="s">
        <v>34</v>
      </c>
      <c r="B12" s="182">
        <v>87915.4</v>
      </c>
    </row>
    <row r="13" spans="1:3" ht="11.5" customHeight="1" x14ac:dyDescent="0.25">
      <c r="A13" s="200" t="s">
        <v>35</v>
      </c>
      <c r="B13" s="183">
        <v>0</v>
      </c>
    </row>
    <row r="14" spans="1:3" ht="11.5" customHeight="1" x14ac:dyDescent="0.25">
      <c r="A14" s="200" t="s">
        <v>36</v>
      </c>
      <c r="B14" s="182">
        <v>0</v>
      </c>
    </row>
    <row r="15" spans="1:3" ht="11.5" customHeight="1" x14ac:dyDescent="0.25">
      <c r="A15" s="200" t="s">
        <v>37</v>
      </c>
      <c r="B15" s="183">
        <v>13148.44</v>
      </c>
    </row>
    <row r="16" spans="1:3" ht="11.5" customHeight="1" x14ac:dyDescent="0.25">
      <c r="A16" s="200" t="s">
        <v>38</v>
      </c>
      <c r="B16" s="178">
        <v>9626.8510000000006</v>
      </c>
    </row>
    <row r="17" spans="1:2" ht="11.5" customHeight="1" x14ac:dyDescent="0.25">
      <c r="A17" s="200" t="s">
        <v>39</v>
      </c>
      <c r="B17" s="180">
        <v>65140.108999999997</v>
      </c>
    </row>
    <row r="18" spans="1:2" ht="11.5" customHeight="1" x14ac:dyDescent="0.25">
      <c r="A18" s="200" t="s">
        <v>40</v>
      </c>
      <c r="B18" s="182">
        <v>0</v>
      </c>
    </row>
    <row r="20" spans="1:2" ht="11.5" customHeight="1" x14ac:dyDescent="0.25">
      <c r="A20" s="108" t="s">
        <v>49</v>
      </c>
    </row>
    <row r="21" spans="1:2" ht="11.5" customHeight="1" x14ac:dyDescent="0.25">
      <c r="A21" s="108" t="s">
        <v>50</v>
      </c>
      <c r="B21" s="10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Structure</vt:lpstr>
      <vt:lpstr>Data_22.1</vt:lpstr>
      <vt:lpstr>Data_22.2</vt:lpstr>
      <vt:lpstr>Figure 1_2022</vt:lpstr>
      <vt:lpstr>Figure 2_2022</vt:lpstr>
      <vt:lpstr>Figure 3_2022 </vt:lpstr>
      <vt:lpstr>Table 1</vt:lpstr>
      <vt:lpstr>Table 2</vt:lpstr>
      <vt:lpstr>Table 3</vt:lpstr>
      <vt:lpstr>Table 4 Space heating_2022</vt:lpstr>
      <vt:lpstr>Table 5_Water heating_2022</vt:lpstr>
      <vt:lpstr>Table 6_Share_fuels_for_Cooking</vt:lpstr>
      <vt:lpstr>Sheet 1</vt:lpstr>
      <vt:lpstr>Sheet 2</vt:lpstr>
      <vt:lpstr>Sheet 3</vt:lpstr>
      <vt:lpstr>Sheet 4</vt:lpstr>
      <vt:lpstr>Sheet 5</vt:lpstr>
      <vt:lpstr>Sheet 6</vt:lpstr>
      <vt:lpstr>Sheet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MELLADO TORIO Gaspar (ESTAT)</cp:lastModifiedBy>
  <dcterms:created xsi:type="dcterms:W3CDTF">2024-05-29T14:49:22Z</dcterms:created>
  <dcterms:modified xsi:type="dcterms:W3CDTF">2024-06-04T21:42:15Z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2024-05-29T15:57:50Z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1574826c-dab8-4cf6-a684-210d0855da0a</vt:lpwstr>
  </property>
  <property fmtid="{D5CDD505-2E9C-101B-9397-08002B2CF9AE}" pid="8" name="MSIP_Label_6bd9ddd1-4d20-43f6-abfa-fc3c07406f94_ContentBits">
    <vt:lpwstr>0</vt:lpwstr>
  </property>
</Properties>
</file>