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8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t1.cec.eu.int\ESTAT\G\6\ITS\Publications\Statistics Explained - BPM6\3.March-Transport\Update 2023 (Transport) - 2010-2021\"/>
    </mc:Choice>
  </mc:AlternateContent>
  <bookViews>
    <workbookView xWindow="0" yWindow="0" windowWidth="14370" windowHeight="6400" tabRatio="698" activeTab="10"/>
  </bookViews>
  <sheets>
    <sheet name="Tweet1" sheetId="1" r:id="rId1"/>
    <sheet name="Tweet2" sheetId="15" r:id="rId2"/>
    <sheet name="Intro" sheetId="16" r:id="rId3"/>
    <sheet name="F1" sheetId="2" r:id="rId4"/>
    <sheet name="F2" sheetId="3" r:id="rId5"/>
    <sheet name="F3" sheetId="4" r:id="rId6"/>
    <sheet name="F4" sheetId="5" r:id="rId7"/>
    <sheet name="F5" sheetId="8" r:id="rId8"/>
    <sheet name="F6" sheetId="6" r:id="rId9"/>
    <sheet name="F7" sheetId="9" r:id="rId10"/>
    <sheet name="F8" sheetId="10" r:id="rId11"/>
    <sheet name="F9" sheetId="11" r:id="rId12"/>
    <sheet name="F10" sheetId="12" r:id="rId13"/>
    <sheet name="F11" sheetId="13" r:id="rId14"/>
    <sheet name="F12" sheetId="14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9" l="1"/>
  <c r="F49" i="9"/>
  <c r="K31" i="5"/>
  <c r="K30" i="5"/>
  <c r="K29" i="5"/>
  <c r="K28" i="5"/>
  <c r="K27" i="5"/>
  <c r="K26" i="5"/>
  <c r="K25" i="5"/>
  <c r="K24" i="5"/>
  <c r="K23" i="5"/>
  <c r="K22" i="5"/>
  <c r="K21" i="5"/>
  <c r="K20" i="5"/>
  <c r="J31" i="5"/>
  <c r="J30" i="5"/>
  <c r="C31" i="5"/>
  <c r="C30" i="5"/>
  <c r="C29" i="5"/>
  <c r="C28" i="5"/>
  <c r="C27" i="5"/>
  <c r="C26" i="5"/>
  <c r="C25" i="5"/>
  <c r="C24" i="5"/>
  <c r="C23" i="5"/>
  <c r="C22" i="5"/>
  <c r="C21" i="5"/>
  <c r="C20" i="5"/>
  <c r="B31" i="5"/>
  <c r="B30" i="5"/>
  <c r="C32" i="4"/>
  <c r="E33" i="4"/>
  <c r="D33" i="4"/>
  <c r="C33" i="4"/>
  <c r="B33" i="4"/>
  <c r="E32" i="4"/>
  <c r="D32" i="4"/>
  <c r="B32" i="4"/>
  <c r="E33" i="3"/>
  <c r="D33" i="3"/>
  <c r="C33" i="3"/>
  <c r="B33" i="3"/>
  <c r="E32" i="3"/>
  <c r="D32" i="3"/>
  <c r="C32" i="3"/>
  <c r="B32" i="3"/>
  <c r="I30" i="4"/>
  <c r="H30" i="4"/>
  <c r="H30" i="3"/>
  <c r="F45" i="2"/>
  <c r="F42" i="2"/>
  <c r="H27" i="3"/>
  <c r="H26" i="3"/>
  <c r="H25" i="3"/>
  <c r="H24" i="3"/>
  <c r="H23" i="3"/>
  <c r="H22" i="3"/>
  <c r="H21" i="3"/>
  <c r="H20" i="3"/>
  <c r="H19" i="3"/>
  <c r="J31" i="14" l="1"/>
  <c r="J30" i="14"/>
  <c r="B31" i="14"/>
  <c r="B30" i="14"/>
  <c r="G20" i="13"/>
  <c r="G21" i="13"/>
  <c r="G22" i="13"/>
  <c r="G23" i="13"/>
  <c r="G24" i="13"/>
  <c r="G25" i="13"/>
  <c r="G26" i="13"/>
  <c r="G27" i="13"/>
  <c r="G28" i="13"/>
  <c r="G29" i="13"/>
  <c r="F20" i="13"/>
  <c r="F21" i="13"/>
  <c r="F22" i="13"/>
  <c r="F23" i="13"/>
  <c r="F24" i="13"/>
  <c r="F25" i="13"/>
  <c r="F26" i="13"/>
  <c r="F27" i="13"/>
  <c r="F28" i="13"/>
  <c r="F29" i="13"/>
  <c r="G30" i="13"/>
  <c r="F30" i="13"/>
  <c r="J31" i="12"/>
  <c r="J30" i="12"/>
  <c r="B31" i="12"/>
  <c r="B30" i="12"/>
  <c r="G21" i="11"/>
  <c r="G22" i="11"/>
  <c r="G23" i="11"/>
  <c r="G24" i="11"/>
  <c r="G25" i="11"/>
  <c r="G26" i="11"/>
  <c r="G27" i="11"/>
  <c r="G28" i="11"/>
  <c r="G29" i="11"/>
  <c r="G30" i="11"/>
  <c r="G20" i="11"/>
  <c r="F20" i="11"/>
  <c r="F21" i="11"/>
  <c r="F22" i="11"/>
  <c r="F23" i="11"/>
  <c r="F24" i="11"/>
  <c r="F25" i="11"/>
  <c r="F26" i="11"/>
  <c r="F27" i="11"/>
  <c r="F28" i="11"/>
  <c r="F29" i="11"/>
  <c r="F30" i="11"/>
  <c r="J31" i="10"/>
  <c r="J30" i="10"/>
  <c r="B31" i="10"/>
  <c r="B30" i="10"/>
  <c r="J31" i="6"/>
  <c r="J30" i="6"/>
  <c r="B31" i="6"/>
  <c r="B30" i="6"/>
  <c r="G26" i="8"/>
  <c r="G27" i="8"/>
  <c r="G28" i="8"/>
  <c r="G29" i="8"/>
  <c r="G30" i="8"/>
  <c r="F26" i="8"/>
  <c r="F27" i="8"/>
  <c r="F28" i="8"/>
  <c r="F29" i="8"/>
  <c r="F30" i="8"/>
  <c r="G25" i="8"/>
  <c r="F25" i="8"/>
  <c r="O19" i="5"/>
  <c r="I23" i="3"/>
  <c r="G20" i="4"/>
  <c r="G25" i="4"/>
  <c r="I28" i="3"/>
  <c r="J28" i="3"/>
  <c r="K28" i="3"/>
  <c r="H28" i="3"/>
  <c r="I29" i="3"/>
  <c r="J29" i="3"/>
  <c r="K29" i="3"/>
  <c r="H29" i="3"/>
  <c r="I29" i="4"/>
  <c r="J29" i="4"/>
  <c r="K29" i="4"/>
  <c r="H29" i="4"/>
  <c r="J30" i="4"/>
  <c r="K30" i="4"/>
  <c r="I30" i="3"/>
  <c r="J30" i="3"/>
  <c r="K30" i="3"/>
  <c r="K12" i="16"/>
  <c r="J12" i="16"/>
  <c r="H23" i="16" l="1"/>
  <c r="G23" i="16"/>
  <c r="F23" i="16"/>
  <c r="H22" i="16"/>
  <c r="G22" i="16"/>
  <c r="F22" i="16"/>
  <c r="H16" i="16"/>
  <c r="G16" i="16"/>
  <c r="F16" i="16"/>
  <c r="K50" i="4" l="1"/>
  <c r="J50" i="4"/>
  <c r="I50" i="4"/>
  <c r="H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J46" i="4"/>
  <c r="I46" i="4"/>
  <c r="H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J42" i="4"/>
  <c r="I42" i="4"/>
  <c r="H42" i="4"/>
  <c r="K41" i="4"/>
  <c r="J41" i="4"/>
  <c r="I41" i="4"/>
  <c r="H41" i="4"/>
  <c r="K40" i="4"/>
  <c r="J40" i="4"/>
  <c r="I40" i="4"/>
  <c r="H40" i="4"/>
  <c r="K38" i="4"/>
  <c r="J38" i="4"/>
  <c r="I38" i="4"/>
  <c r="H38" i="4"/>
  <c r="I40" i="3"/>
  <c r="J40" i="3"/>
  <c r="K40" i="3"/>
  <c r="I41" i="3"/>
  <c r="J41" i="3"/>
  <c r="K41" i="3"/>
  <c r="I42" i="3"/>
  <c r="J42" i="3"/>
  <c r="K42" i="3"/>
  <c r="I43" i="3"/>
  <c r="J43" i="3"/>
  <c r="K43" i="3"/>
  <c r="I44" i="3"/>
  <c r="J44" i="3"/>
  <c r="K44" i="3"/>
  <c r="I45" i="3"/>
  <c r="J45" i="3"/>
  <c r="K45" i="3"/>
  <c r="I46" i="3"/>
  <c r="J46" i="3"/>
  <c r="K46" i="3"/>
  <c r="I47" i="3"/>
  <c r="J47" i="3"/>
  <c r="K47" i="3"/>
  <c r="I48" i="3"/>
  <c r="J48" i="3"/>
  <c r="K48" i="3"/>
  <c r="I49" i="3"/>
  <c r="J49" i="3"/>
  <c r="K49" i="3"/>
  <c r="I50" i="3"/>
  <c r="J50" i="3"/>
  <c r="K50" i="3"/>
  <c r="H41" i="3"/>
  <c r="H42" i="3"/>
  <c r="H43" i="3"/>
  <c r="H44" i="3"/>
  <c r="H45" i="3"/>
  <c r="H46" i="3"/>
  <c r="H47" i="3"/>
  <c r="H48" i="3"/>
  <c r="H49" i="3"/>
  <c r="H50" i="3"/>
  <c r="H40" i="3"/>
  <c r="I38" i="3"/>
  <c r="J38" i="3"/>
  <c r="K38" i="3"/>
  <c r="H38" i="3"/>
  <c r="G27" i="14" l="1"/>
  <c r="F27" i="14"/>
  <c r="O27" i="14"/>
  <c r="N27" i="14"/>
  <c r="G26" i="14"/>
  <c r="F26" i="14"/>
  <c r="O26" i="14"/>
  <c r="N26" i="14"/>
  <c r="G25" i="14"/>
  <c r="F25" i="14"/>
  <c r="O25" i="14"/>
  <c r="N25" i="14"/>
  <c r="G24" i="14"/>
  <c r="F24" i="14"/>
  <c r="O24" i="14"/>
  <c r="N24" i="14"/>
  <c r="G23" i="14"/>
  <c r="F23" i="14"/>
  <c r="O23" i="14"/>
  <c r="N23" i="14"/>
  <c r="G22" i="14"/>
  <c r="F22" i="14"/>
  <c r="O22" i="14"/>
  <c r="N22" i="14"/>
  <c r="G21" i="14"/>
  <c r="F21" i="14"/>
  <c r="O21" i="14"/>
  <c r="N21" i="14"/>
  <c r="G20" i="14"/>
  <c r="F20" i="14"/>
  <c r="O20" i="14"/>
  <c r="N20" i="14"/>
  <c r="G19" i="14"/>
  <c r="F19" i="14"/>
  <c r="E19" i="14"/>
  <c r="G28" i="14" s="1"/>
  <c r="O19" i="14"/>
  <c r="N19" i="14"/>
  <c r="G18" i="14"/>
  <c r="F18" i="14"/>
  <c r="E18" i="14"/>
  <c r="O18" i="14"/>
  <c r="N18" i="14"/>
  <c r="M18" i="14"/>
  <c r="E17" i="14"/>
  <c r="M17" i="14"/>
  <c r="G27" i="12"/>
  <c r="F27" i="12"/>
  <c r="O27" i="12"/>
  <c r="N27" i="12"/>
  <c r="G26" i="12"/>
  <c r="F26" i="12"/>
  <c r="O26" i="12"/>
  <c r="N26" i="12"/>
  <c r="G25" i="12"/>
  <c r="F25" i="12"/>
  <c r="O25" i="12"/>
  <c r="N25" i="12"/>
  <c r="G24" i="12"/>
  <c r="F24" i="12"/>
  <c r="O24" i="12"/>
  <c r="N24" i="12"/>
  <c r="G23" i="12"/>
  <c r="F23" i="12"/>
  <c r="O23" i="12"/>
  <c r="N23" i="12"/>
  <c r="G22" i="12"/>
  <c r="F22" i="12"/>
  <c r="O22" i="12"/>
  <c r="N22" i="12"/>
  <c r="G21" i="12"/>
  <c r="F21" i="12"/>
  <c r="O21" i="12"/>
  <c r="N21" i="12"/>
  <c r="G20" i="12"/>
  <c r="F20" i="12"/>
  <c r="O20" i="12"/>
  <c r="N20" i="12"/>
  <c r="G19" i="12"/>
  <c r="F19" i="12"/>
  <c r="O19" i="12"/>
  <c r="N19" i="12"/>
  <c r="G18" i="12"/>
  <c r="F18" i="12"/>
  <c r="E18" i="12"/>
  <c r="O18" i="12"/>
  <c r="N18" i="12"/>
  <c r="M18" i="12"/>
  <c r="E17" i="12"/>
  <c r="M17" i="12"/>
  <c r="G27" i="10"/>
  <c r="F27" i="10"/>
  <c r="O27" i="10"/>
  <c r="N27" i="10"/>
  <c r="G26" i="10"/>
  <c r="F26" i="10"/>
  <c r="O26" i="10"/>
  <c r="N26" i="10"/>
  <c r="G25" i="10"/>
  <c r="F25" i="10"/>
  <c r="O25" i="10"/>
  <c r="N25" i="10"/>
  <c r="G24" i="10"/>
  <c r="F24" i="10"/>
  <c r="O24" i="10"/>
  <c r="N24" i="10"/>
  <c r="G23" i="10"/>
  <c r="F23" i="10"/>
  <c r="O23" i="10"/>
  <c r="N23" i="10"/>
  <c r="G22" i="10"/>
  <c r="F22" i="10"/>
  <c r="O22" i="10"/>
  <c r="N22" i="10"/>
  <c r="G21" i="10"/>
  <c r="F21" i="10"/>
  <c r="O21" i="10"/>
  <c r="N21" i="10"/>
  <c r="G20" i="10"/>
  <c r="F20" i="10"/>
  <c r="O20" i="10"/>
  <c r="N20" i="10"/>
  <c r="G19" i="10"/>
  <c r="F19" i="10"/>
  <c r="O19" i="10"/>
  <c r="N19" i="10"/>
  <c r="G18" i="10"/>
  <c r="F18" i="10"/>
  <c r="E18" i="10"/>
  <c r="O18" i="10"/>
  <c r="N18" i="10"/>
  <c r="M18" i="10"/>
  <c r="E17" i="10"/>
  <c r="M17" i="10"/>
  <c r="M19" i="10" s="1"/>
  <c r="O28" i="10" s="1"/>
  <c r="G27" i="6"/>
  <c r="F27" i="6"/>
  <c r="O27" i="6"/>
  <c r="N27" i="6"/>
  <c r="G26" i="6"/>
  <c r="F26" i="6"/>
  <c r="O26" i="6"/>
  <c r="N26" i="6"/>
  <c r="G25" i="6"/>
  <c r="F25" i="6"/>
  <c r="O25" i="6"/>
  <c r="N25" i="6"/>
  <c r="G24" i="6"/>
  <c r="F24" i="6"/>
  <c r="O24" i="6"/>
  <c r="N24" i="6"/>
  <c r="G23" i="6"/>
  <c r="F23" i="6"/>
  <c r="O23" i="6"/>
  <c r="N23" i="6"/>
  <c r="G22" i="6"/>
  <c r="F22" i="6"/>
  <c r="O22" i="6"/>
  <c r="N22" i="6"/>
  <c r="G21" i="6"/>
  <c r="F21" i="6"/>
  <c r="O21" i="6"/>
  <c r="N21" i="6"/>
  <c r="G20" i="6"/>
  <c r="F20" i="6"/>
  <c r="O20" i="6"/>
  <c r="N20" i="6"/>
  <c r="G19" i="6"/>
  <c r="F19" i="6"/>
  <c r="O19" i="6"/>
  <c r="N19" i="6"/>
  <c r="G18" i="6"/>
  <c r="F18" i="6"/>
  <c r="E18" i="6"/>
  <c r="O18" i="6"/>
  <c r="N18" i="6"/>
  <c r="M18" i="6"/>
  <c r="E17" i="6"/>
  <c r="M17" i="6"/>
  <c r="M19" i="6" s="1"/>
  <c r="O28" i="6" s="1"/>
  <c r="G27" i="5"/>
  <c r="F27" i="5"/>
  <c r="O27" i="5"/>
  <c r="N27" i="5"/>
  <c r="G26" i="5"/>
  <c r="F26" i="5"/>
  <c r="O26" i="5"/>
  <c r="N26" i="5"/>
  <c r="G25" i="5"/>
  <c r="F25" i="5"/>
  <c r="O25" i="5"/>
  <c r="N25" i="5"/>
  <c r="G24" i="5"/>
  <c r="F24" i="5"/>
  <c r="O24" i="5"/>
  <c r="N24" i="5"/>
  <c r="G23" i="5"/>
  <c r="F23" i="5"/>
  <c r="O23" i="5"/>
  <c r="N23" i="5"/>
  <c r="G22" i="5"/>
  <c r="F22" i="5"/>
  <c r="O22" i="5"/>
  <c r="N22" i="5"/>
  <c r="G21" i="5"/>
  <c r="F21" i="5"/>
  <c r="O21" i="5"/>
  <c r="N21" i="5"/>
  <c r="G20" i="5"/>
  <c r="F20" i="5"/>
  <c r="O20" i="5"/>
  <c r="N20" i="5"/>
  <c r="G19" i="5"/>
  <c r="F19" i="5"/>
  <c r="N19" i="5"/>
  <c r="G18" i="5"/>
  <c r="F18" i="5"/>
  <c r="E18" i="5"/>
  <c r="E19" i="5" s="1"/>
  <c r="G28" i="5" s="1"/>
  <c r="O18" i="5"/>
  <c r="N18" i="5"/>
  <c r="M18" i="5"/>
  <c r="E17" i="5"/>
  <c r="M17" i="5"/>
  <c r="O29" i="14" l="1"/>
  <c r="M19" i="14"/>
  <c r="O28" i="14" s="1"/>
  <c r="E19" i="12"/>
  <c r="G28" i="12" s="1"/>
  <c r="G29" i="12" s="1"/>
  <c r="M19" i="12"/>
  <c r="O28" i="12" s="1"/>
  <c r="O29" i="12" s="1"/>
  <c r="E19" i="10"/>
  <c r="G28" i="10" s="1"/>
  <c r="G29" i="10"/>
  <c r="E19" i="6"/>
  <c r="G28" i="6" s="1"/>
  <c r="G29" i="6" s="1"/>
  <c r="O29" i="6"/>
  <c r="M19" i="5"/>
  <c r="O28" i="5" s="1"/>
  <c r="O29" i="5" s="1"/>
  <c r="G29" i="5"/>
  <c r="G29" i="14"/>
  <c r="O29" i="10"/>
  <c r="E50" i="4"/>
  <c r="D50" i="4"/>
  <c r="C50" i="4"/>
  <c r="B50" i="4"/>
  <c r="F50" i="4" s="1"/>
  <c r="A50" i="4"/>
  <c r="A66" i="4" s="1"/>
  <c r="F49" i="4"/>
  <c r="E49" i="4"/>
  <c r="E65" i="4" s="1"/>
  <c r="D49" i="4"/>
  <c r="D65" i="4" s="1"/>
  <c r="C49" i="4"/>
  <c r="C65" i="4" s="1"/>
  <c r="B49" i="4"/>
  <c r="B65" i="4" s="1"/>
  <c r="A49" i="4"/>
  <c r="A65" i="4" s="1"/>
  <c r="E48" i="4"/>
  <c r="D48" i="4"/>
  <c r="C48" i="4"/>
  <c r="B48" i="4"/>
  <c r="A48" i="4"/>
  <c r="A64" i="4" s="1"/>
  <c r="E47" i="4"/>
  <c r="D47" i="4"/>
  <c r="C47" i="4"/>
  <c r="B47" i="4"/>
  <c r="F47" i="4" s="1"/>
  <c r="A47" i="4"/>
  <c r="A63" i="4" s="1"/>
  <c r="E46" i="4"/>
  <c r="D46" i="4"/>
  <c r="C46" i="4"/>
  <c r="B46" i="4"/>
  <c r="A46" i="4"/>
  <c r="A62" i="4" s="1"/>
  <c r="F45" i="4"/>
  <c r="E45" i="4"/>
  <c r="E61" i="4" s="1"/>
  <c r="D45" i="4"/>
  <c r="D61" i="4" s="1"/>
  <c r="C45" i="4"/>
  <c r="C61" i="4" s="1"/>
  <c r="B45" i="4"/>
  <c r="B61" i="4" s="1"/>
  <c r="F61" i="4" s="1"/>
  <c r="A45" i="4"/>
  <c r="A61" i="4" s="1"/>
  <c r="E44" i="4"/>
  <c r="D44" i="4"/>
  <c r="C44" i="4"/>
  <c r="B44" i="4"/>
  <c r="A44" i="4"/>
  <c r="A60" i="4" s="1"/>
  <c r="E43" i="4"/>
  <c r="E59" i="4" s="1"/>
  <c r="D43" i="4"/>
  <c r="D59" i="4" s="1"/>
  <c r="C43" i="4"/>
  <c r="C59" i="4" s="1"/>
  <c r="B43" i="4"/>
  <c r="F43" i="4" s="1"/>
  <c r="A43" i="4"/>
  <c r="A59" i="4" s="1"/>
  <c r="E42" i="4"/>
  <c r="F42" i="4" s="1"/>
  <c r="D42" i="4"/>
  <c r="D58" i="4" s="1"/>
  <c r="C42" i="4"/>
  <c r="C58" i="4" s="1"/>
  <c r="B42" i="4"/>
  <c r="B58" i="4" s="1"/>
  <c r="A42" i="4"/>
  <c r="A58" i="4" s="1"/>
  <c r="F41" i="4"/>
  <c r="E41" i="4"/>
  <c r="E57" i="4" s="1"/>
  <c r="D41" i="4"/>
  <c r="D57" i="4" s="1"/>
  <c r="C41" i="4"/>
  <c r="C57" i="4" s="1"/>
  <c r="B41" i="4"/>
  <c r="B57" i="4" s="1"/>
  <c r="F57" i="4" s="1"/>
  <c r="A41" i="4"/>
  <c r="A57" i="4" s="1"/>
  <c r="E40" i="4"/>
  <c r="D40" i="4"/>
  <c r="C40" i="4"/>
  <c r="B40" i="4"/>
  <c r="A40" i="4"/>
  <c r="A56" i="4" s="1"/>
  <c r="E39" i="4"/>
  <c r="D39" i="4"/>
  <c r="C39" i="4"/>
  <c r="B39" i="4"/>
  <c r="F39" i="4" s="1"/>
  <c r="A39" i="4"/>
  <c r="A55" i="4" s="1"/>
  <c r="F30" i="4"/>
  <c r="F29" i="4"/>
  <c r="F28" i="4"/>
  <c r="F27" i="4"/>
  <c r="F26" i="4"/>
  <c r="F25" i="4"/>
  <c r="F24" i="4"/>
  <c r="F23" i="4"/>
  <c r="F22" i="4"/>
  <c r="F21" i="4"/>
  <c r="F20" i="4"/>
  <c r="F19" i="4"/>
  <c r="F56" i="3"/>
  <c r="F57" i="3"/>
  <c r="F58" i="3"/>
  <c r="F59" i="3"/>
  <c r="F60" i="3"/>
  <c r="F61" i="3"/>
  <c r="F62" i="3"/>
  <c r="F63" i="3"/>
  <c r="F64" i="3"/>
  <c r="F65" i="3"/>
  <c r="F66" i="3"/>
  <c r="F55" i="3"/>
  <c r="C55" i="3"/>
  <c r="D55" i="3"/>
  <c r="E55" i="3"/>
  <c r="C56" i="3"/>
  <c r="D56" i="3"/>
  <c r="E56" i="3"/>
  <c r="C57" i="3"/>
  <c r="D57" i="3"/>
  <c r="E57" i="3"/>
  <c r="C58" i="3"/>
  <c r="D58" i="3"/>
  <c r="E58" i="3"/>
  <c r="C59" i="3"/>
  <c r="D59" i="3"/>
  <c r="E59" i="3"/>
  <c r="C60" i="3"/>
  <c r="D60" i="3"/>
  <c r="E60" i="3"/>
  <c r="C61" i="3"/>
  <c r="D61" i="3"/>
  <c r="E61" i="3"/>
  <c r="C62" i="3"/>
  <c r="D62" i="3"/>
  <c r="E62" i="3"/>
  <c r="C63" i="3"/>
  <c r="D63" i="3"/>
  <c r="E63" i="3"/>
  <c r="C64" i="3"/>
  <c r="D64" i="3"/>
  <c r="E64" i="3"/>
  <c r="C65" i="3"/>
  <c r="D65" i="3"/>
  <c r="E65" i="3"/>
  <c r="C66" i="3"/>
  <c r="D66" i="3"/>
  <c r="E66" i="3"/>
  <c r="B56" i="3"/>
  <c r="B57" i="3"/>
  <c r="B58" i="3"/>
  <c r="B59" i="3"/>
  <c r="B60" i="3"/>
  <c r="B61" i="3"/>
  <c r="B62" i="3"/>
  <c r="B63" i="3"/>
  <c r="B64" i="3"/>
  <c r="B65" i="3"/>
  <c r="B66" i="3"/>
  <c r="B55" i="3"/>
  <c r="F40" i="3"/>
  <c r="F41" i="3"/>
  <c r="F42" i="3"/>
  <c r="F43" i="3"/>
  <c r="F44" i="3"/>
  <c r="F45" i="3"/>
  <c r="F46" i="3"/>
  <c r="F47" i="3"/>
  <c r="F48" i="3"/>
  <c r="F49" i="3"/>
  <c r="F50" i="3"/>
  <c r="F39" i="3"/>
  <c r="A64" i="3"/>
  <c r="A61" i="3"/>
  <c r="A60" i="3"/>
  <c r="A57" i="3"/>
  <c r="A56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B40" i="3"/>
  <c r="B41" i="3"/>
  <c r="B42" i="3"/>
  <c r="B43" i="3"/>
  <c r="B44" i="3"/>
  <c r="B45" i="3"/>
  <c r="B46" i="3"/>
  <c r="B47" i="3"/>
  <c r="B48" i="3"/>
  <c r="B49" i="3"/>
  <c r="B50" i="3"/>
  <c r="B39" i="3"/>
  <c r="A40" i="3"/>
  <c r="A41" i="3"/>
  <c r="A42" i="3"/>
  <c r="A58" i="3" s="1"/>
  <c r="A43" i="3"/>
  <c r="A59" i="3" s="1"/>
  <c r="A44" i="3"/>
  <c r="A45" i="3"/>
  <c r="A46" i="3"/>
  <c r="A62" i="3" s="1"/>
  <c r="A47" i="3"/>
  <c r="A63" i="3" s="1"/>
  <c r="A48" i="3"/>
  <c r="A49" i="3"/>
  <c r="A65" i="3" s="1"/>
  <c r="A50" i="3"/>
  <c r="A66" i="3" s="1"/>
  <c r="A39" i="3"/>
  <c r="A55" i="3" s="1"/>
  <c r="F20" i="3"/>
  <c r="F21" i="3"/>
  <c r="F22" i="3"/>
  <c r="F23" i="3"/>
  <c r="F24" i="3"/>
  <c r="F25" i="3"/>
  <c r="F26" i="3"/>
  <c r="F27" i="3"/>
  <c r="F28" i="3"/>
  <c r="F29" i="3"/>
  <c r="F30" i="3"/>
  <c r="F19" i="3"/>
  <c r="B64" i="4" l="1"/>
  <c r="C55" i="4"/>
  <c r="D64" i="4"/>
  <c r="D55" i="4"/>
  <c r="E64" i="4"/>
  <c r="E55" i="4"/>
  <c r="C63" i="4"/>
  <c r="C66" i="4"/>
  <c r="C56" i="4"/>
  <c r="D62" i="4"/>
  <c r="D63" i="4"/>
  <c r="F65" i="4"/>
  <c r="D66" i="4"/>
  <c r="B56" i="4"/>
  <c r="B62" i="4"/>
  <c r="E63" i="4"/>
  <c r="E66" i="4"/>
  <c r="F46" i="4"/>
  <c r="E62" i="4" s="1"/>
  <c r="B55" i="4"/>
  <c r="F40" i="4"/>
  <c r="D56" i="4" s="1"/>
  <c r="F44" i="4"/>
  <c r="D60" i="4" s="1"/>
  <c r="F48" i="4"/>
  <c r="C64" i="4" s="1"/>
  <c r="B66" i="4"/>
  <c r="F66" i="4" s="1"/>
  <c r="B59" i="4"/>
  <c r="F59" i="4" s="1"/>
  <c r="B63" i="4"/>
  <c r="E58" i="4"/>
  <c r="F58" i="4" s="1"/>
  <c r="H50" i="13"/>
  <c r="G50" i="13"/>
  <c r="F50" i="13"/>
  <c r="D50" i="13"/>
  <c r="C50" i="13"/>
  <c r="B50" i="13"/>
  <c r="A50" i="13"/>
  <c r="H49" i="13"/>
  <c r="G49" i="13"/>
  <c r="F49" i="13"/>
  <c r="D49" i="13"/>
  <c r="C49" i="13"/>
  <c r="B49" i="13"/>
  <c r="A49" i="13"/>
  <c r="H48" i="13"/>
  <c r="G48" i="13"/>
  <c r="F48" i="13"/>
  <c r="D48" i="13"/>
  <c r="C48" i="13"/>
  <c r="B48" i="13"/>
  <c r="A48" i="13"/>
  <c r="H47" i="13"/>
  <c r="G47" i="13"/>
  <c r="F47" i="13"/>
  <c r="D47" i="13"/>
  <c r="C47" i="13"/>
  <c r="B47" i="13"/>
  <c r="A47" i="13"/>
  <c r="H46" i="13"/>
  <c r="G46" i="13"/>
  <c r="F46" i="13"/>
  <c r="D46" i="13"/>
  <c r="C46" i="13"/>
  <c r="B46" i="13"/>
  <c r="A46" i="13"/>
  <c r="H45" i="13"/>
  <c r="G45" i="13"/>
  <c r="F45" i="13"/>
  <c r="D45" i="13"/>
  <c r="C45" i="13"/>
  <c r="B45" i="13"/>
  <c r="A45" i="13"/>
  <c r="H44" i="13"/>
  <c r="G44" i="13"/>
  <c r="F44" i="13"/>
  <c r="D44" i="13"/>
  <c r="C44" i="13"/>
  <c r="B44" i="13"/>
  <c r="A44" i="13"/>
  <c r="H43" i="13"/>
  <c r="G43" i="13"/>
  <c r="F43" i="13"/>
  <c r="D43" i="13"/>
  <c r="C43" i="13"/>
  <c r="B43" i="13"/>
  <c r="A43" i="13"/>
  <c r="H42" i="13"/>
  <c r="G42" i="13"/>
  <c r="F42" i="13"/>
  <c r="D42" i="13"/>
  <c r="C42" i="13"/>
  <c r="B42" i="13"/>
  <c r="A42" i="13"/>
  <c r="H41" i="13"/>
  <c r="G41" i="13"/>
  <c r="F41" i="13"/>
  <c r="D41" i="13"/>
  <c r="C41" i="13"/>
  <c r="B41" i="13"/>
  <c r="A41" i="13"/>
  <c r="H40" i="13"/>
  <c r="G40" i="13"/>
  <c r="F40" i="13"/>
  <c r="D40" i="13"/>
  <c r="C40" i="13"/>
  <c r="B40" i="13"/>
  <c r="A40" i="13"/>
  <c r="D39" i="13"/>
  <c r="C39" i="13"/>
  <c r="B39" i="13"/>
  <c r="A39" i="13"/>
  <c r="F62" i="4" l="1"/>
  <c r="F64" i="4"/>
  <c r="E60" i="4"/>
  <c r="C62" i="4"/>
  <c r="B60" i="4"/>
  <c r="C60" i="4"/>
  <c r="F55" i="4"/>
  <c r="F63" i="4"/>
  <c r="E56" i="4"/>
  <c r="F56" i="4" s="1"/>
  <c r="F60" i="4" l="1"/>
  <c r="H50" i="11"/>
  <c r="G50" i="11"/>
  <c r="F50" i="11"/>
  <c r="D50" i="11"/>
  <c r="C50" i="11"/>
  <c r="B50" i="11"/>
  <c r="A50" i="11"/>
  <c r="H49" i="11"/>
  <c r="G49" i="11"/>
  <c r="F49" i="11"/>
  <c r="D49" i="11"/>
  <c r="C49" i="11"/>
  <c r="B49" i="11"/>
  <c r="A49" i="11"/>
  <c r="H48" i="11"/>
  <c r="G48" i="11"/>
  <c r="F48" i="11"/>
  <c r="D48" i="11"/>
  <c r="C48" i="11"/>
  <c r="B48" i="11"/>
  <c r="A48" i="11"/>
  <c r="H47" i="11"/>
  <c r="G47" i="11"/>
  <c r="F47" i="11"/>
  <c r="D47" i="11"/>
  <c r="C47" i="11"/>
  <c r="B47" i="11"/>
  <c r="A47" i="11"/>
  <c r="H46" i="11"/>
  <c r="G46" i="11"/>
  <c r="F46" i="11"/>
  <c r="D46" i="11"/>
  <c r="C46" i="11"/>
  <c r="B46" i="11"/>
  <c r="A46" i="11"/>
  <c r="H45" i="11"/>
  <c r="G45" i="11"/>
  <c r="F45" i="11"/>
  <c r="D45" i="11"/>
  <c r="C45" i="11"/>
  <c r="B45" i="11"/>
  <c r="A45" i="11"/>
  <c r="H44" i="11"/>
  <c r="G44" i="11"/>
  <c r="F44" i="11"/>
  <c r="D44" i="11"/>
  <c r="C44" i="11"/>
  <c r="B44" i="11"/>
  <c r="A44" i="11"/>
  <c r="H43" i="11"/>
  <c r="G43" i="11"/>
  <c r="F43" i="11"/>
  <c r="D43" i="11"/>
  <c r="C43" i="11"/>
  <c r="B43" i="11"/>
  <c r="A43" i="11"/>
  <c r="H42" i="11"/>
  <c r="G42" i="11"/>
  <c r="F42" i="11"/>
  <c r="D42" i="11"/>
  <c r="C42" i="11"/>
  <c r="B42" i="11"/>
  <c r="A42" i="11"/>
  <c r="H41" i="11"/>
  <c r="G41" i="11"/>
  <c r="F41" i="11"/>
  <c r="D41" i="11"/>
  <c r="C41" i="11"/>
  <c r="B41" i="11"/>
  <c r="A41" i="11"/>
  <c r="H40" i="11"/>
  <c r="G40" i="11"/>
  <c r="F40" i="11"/>
  <c r="D40" i="11"/>
  <c r="C40" i="11"/>
  <c r="B40" i="11"/>
  <c r="A40" i="11"/>
  <c r="D39" i="11"/>
  <c r="C39" i="11"/>
  <c r="B39" i="11"/>
  <c r="A39" i="11"/>
  <c r="H50" i="9"/>
  <c r="G50" i="9"/>
  <c r="F50" i="9"/>
  <c r="D50" i="9"/>
  <c r="C50" i="9"/>
  <c r="B50" i="9"/>
  <c r="A50" i="9"/>
  <c r="H49" i="9"/>
  <c r="D49" i="9"/>
  <c r="C49" i="9"/>
  <c r="B49" i="9"/>
  <c r="A49" i="9"/>
  <c r="H48" i="9"/>
  <c r="G48" i="9"/>
  <c r="F48" i="9"/>
  <c r="D48" i="9"/>
  <c r="C48" i="9"/>
  <c r="B48" i="9"/>
  <c r="A48" i="9"/>
  <c r="H47" i="9"/>
  <c r="G47" i="9"/>
  <c r="F47" i="9"/>
  <c r="D47" i="9"/>
  <c r="C47" i="9"/>
  <c r="B47" i="9"/>
  <c r="A47" i="9"/>
  <c r="H46" i="9"/>
  <c r="G46" i="9"/>
  <c r="F46" i="9"/>
  <c r="D46" i="9"/>
  <c r="C46" i="9"/>
  <c r="B46" i="9"/>
  <c r="A46" i="9"/>
  <c r="H45" i="9"/>
  <c r="G45" i="9"/>
  <c r="F45" i="9"/>
  <c r="D45" i="9"/>
  <c r="C45" i="9"/>
  <c r="B45" i="9"/>
  <c r="A45" i="9"/>
  <c r="H44" i="9"/>
  <c r="G44" i="9"/>
  <c r="F44" i="9"/>
  <c r="D44" i="9"/>
  <c r="C44" i="9"/>
  <c r="B44" i="9"/>
  <c r="A44" i="9"/>
  <c r="H43" i="9"/>
  <c r="G43" i="9"/>
  <c r="F43" i="9"/>
  <c r="D43" i="9"/>
  <c r="C43" i="9"/>
  <c r="B43" i="9"/>
  <c r="A43" i="9"/>
  <c r="H42" i="9"/>
  <c r="G42" i="9"/>
  <c r="F42" i="9"/>
  <c r="D42" i="9"/>
  <c r="C42" i="9"/>
  <c r="B42" i="9"/>
  <c r="A42" i="9"/>
  <c r="H41" i="9"/>
  <c r="G41" i="9"/>
  <c r="F41" i="9"/>
  <c r="D41" i="9"/>
  <c r="C41" i="9"/>
  <c r="B41" i="9"/>
  <c r="A41" i="9"/>
  <c r="H40" i="9"/>
  <c r="G40" i="9"/>
  <c r="F40" i="9"/>
  <c r="D40" i="9"/>
  <c r="C40" i="9"/>
  <c r="B40" i="9"/>
  <c r="A40" i="9"/>
  <c r="D39" i="9"/>
  <c r="C39" i="9"/>
  <c r="B39" i="9"/>
  <c r="A39" i="9"/>
  <c r="H50" i="8"/>
  <c r="G50" i="8"/>
  <c r="F50" i="8"/>
  <c r="D50" i="8"/>
  <c r="C50" i="8"/>
  <c r="B50" i="8"/>
  <c r="A50" i="8"/>
  <c r="H49" i="8"/>
  <c r="G49" i="8"/>
  <c r="F49" i="8"/>
  <c r="D49" i="8"/>
  <c r="C49" i="8"/>
  <c r="B49" i="8"/>
  <c r="A49" i="8"/>
  <c r="H48" i="8"/>
  <c r="G48" i="8"/>
  <c r="F48" i="8"/>
  <c r="D48" i="8"/>
  <c r="C48" i="8"/>
  <c r="B48" i="8"/>
  <c r="A48" i="8"/>
  <c r="H47" i="8"/>
  <c r="G47" i="8"/>
  <c r="F47" i="8"/>
  <c r="D47" i="8"/>
  <c r="C47" i="8"/>
  <c r="B47" i="8"/>
  <c r="A47" i="8"/>
  <c r="H46" i="8"/>
  <c r="G46" i="8"/>
  <c r="F46" i="8"/>
  <c r="D46" i="8"/>
  <c r="C46" i="8"/>
  <c r="B46" i="8"/>
  <c r="A46" i="8"/>
  <c r="H45" i="8"/>
  <c r="G45" i="8"/>
  <c r="F45" i="8"/>
  <c r="D45" i="8"/>
  <c r="C45" i="8"/>
  <c r="B45" i="8"/>
  <c r="A45" i="8"/>
  <c r="H44" i="8"/>
  <c r="G44" i="8"/>
  <c r="F44" i="8"/>
  <c r="D44" i="8"/>
  <c r="C44" i="8"/>
  <c r="B44" i="8"/>
  <c r="A44" i="8"/>
  <c r="H43" i="8"/>
  <c r="G43" i="8"/>
  <c r="F43" i="8"/>
  <c r="D43" i="8"/>
  <c r="C43" i="8"/>
  <c r="B43" i="8"/>
  <c r="A43" i="8"/>
  <c r="H42" i="8"/>
  <c r="G42" i="8"/>
  <c r="F42" i="8"/>
  <c r="D42" i="8"/>
  <c r="C42" i="8"/>
  <c r="B42" i="8"/>
  <c r="A42" i="8"/>
  <c r="H41" i="8"/>
  <c r="G41" i="8"/>
  <c r="F41" i="8"/>
  <c r="D41" i="8"/>
  <c r="C41" i="8"/>
  <c r="B41" i="8"/>
  <c r="A41" i="8"/>
  <c r="H40" i="8"/>
  <c r="G40" i="8"/>
  <c r="F40" i="8"/>
  <c r="D40" i="8"/>
  <c r="C40" i="8"/>
  <c r="B40" i="8"/>
  <c r="A40" i="8"/>
  <c r="D39" i="8"/>
  <c r="C39" i="8"/>
  <c r="B39" i="8"/>
  <c r="A39" i="8"/>
  <c r="H50" i="2"/>
  <c r="G50" i="2"/>
  <c r="F50" i="2"/>
  <c r="D50" i="2"/>
  <c r="C50" i="2"/>
  <c r="B50" i="2"/>
  <c r="A50" i="2"/>
  <c r="H49" i="2"/>
  <c r="G49" i="2"/>
  <c r="F49" i="2"/>
  <c r="D49" i="2"/>
  <c r="C49" i="2"/>
  <c r="B49" i="2"/>
  <c r="A49" i="2"/>
  <c r="H48" i="2"/>
  <c r="G48" i="2"/>
  <c r="F48" i="2"/>
  <c r="D48" i="2"/>
  <c r="C48" i="2"/>
  <c r="B48" i="2"/>
  <c r="A48" i="2"/>
  <c r="H47" i="2"/>
  <c r="G47" i="2"/>
  <c r="F47" i="2"/>
  <c r="D47" i="2"/>
  <c r="C47" i="2"/>
  <c r="B47" i="2"/>
  <c r="A47" i="2"/>
  <c r="H46" i="2"/>
  <c r="G46" i="2"/>
  <c r="F46" i="2"/>
  <c r="D46" i="2"/>
  <c r="C46" i="2"/>
  <c r="B46" i="2"/>
  <c r="A46" i="2"/>
  <c r="H45" i="2"/>
  <c r="G45" i="2"/>
  <c r="D45" i="2"/>
  <c r="C45" i="2"/>
  <c r="B45" i="2"/>
  <c r="A45" i="2"/>
  <c r="H44" i="2"/>
  <c r="G44" i="2"/>
  <c r="F44" i="2"/>
  <c r="D44" i="2"/>
  <c r="C44" i="2"/>
  <c r="B44" i="2"/>
  <c r="A44" i="2"/>
  <c r="H43" i="2"/>
  <c r="G43" i="2"/>
  <c r="F43" i="2"/>
  <c r="D43" i="2"/>
  <c r="C43" i="2"/>
  <c r="B43" i="2"/>
  <c r="A43" i="2"/>
  <c r="H42" i="2"/>
  <c r="G42" i="2"/>
  <c r="D42" i="2"/>
  <c r="C42" i="2"/>
  <c r="B42" i="2"/>
  <c r="A42" i="2"/>
  <c r="H41" i="2"/>
  <c r="G41" i="2"/>
  <c r="F41" i="2"/>
  <c r="D41" i="2"/>
  <c r="C41" i="2"/>
  <c r="B41" i="2"/>
  <c r="A41" i="2"/>
  <c r="H40" i="2"/>
  <c r="G40" i="2"/>
  <c r="F40" i="2"/>
  <c r="D40" i="2"/>
  <c r="C40" i="2"/>
  <c r="B40" i="2"/>
  <c r="A40" i="2"/>
  <c r="D39" i="2"/>
  <c r="C39" i="2"/>
  <c r="B39" i="2"/>
  <c r="A39" i="2"/>
  <c r="C14" i="15" l="1"/>
  <c r="G14" i="15"/>
  <c r="M18" i="1"/>
  <c r="L18" i="1"/>
  <c r="K18" i="1"/>
  <c r="J18" i="1"/>
  <c r="I18" i="1"/>
  <c r="H18" i="1"/>
  <c r="G18" i="1"/>
  <c r="F18" i="1"/>
  <c r="E18" i="1"/>
  <c r="D18" i="1"/>
  <c r="C18" i="1"/>
  <c r="B18" i="1"/>
  <c r="M42" i="1"/>
  <c r="L42" i="1"/>
  <c r="K42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<sst xmlns="http://schemas.openxmlformats.org/spreadsheetml/2006/main" count="1756" uniqueCount="354">
  <si>
    <t>Exports</t>
  </si>
  <si>
    <t>Imports</t>
  </si>
  <si>
    <t>Balance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</si>
  <si>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</si>
  <si>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</si>
  <si>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</si>
  <si>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</si>
  <si>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</si>
  <si>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</si>
  <si>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</si>
  <si>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</si>
  <si>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</si>
  <si>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</si>
  <si>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</si>
  <si>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r>
      <t>Source:</t>
    </r>
    <r>
      <rPr>
        <sz val="9"/>
        <color theme="1"/>
        <rFont val="Arial"/>
        <family val="2"/>
      </rPr>
      <t xml:space="preserve"> Eurostat (online data code: bop_its6_det)</t>
    </r>
  </si>
  <si>
    <t>Million euro</t>
  </si>
  <si>
    <t>Extra-EU27 (from 2020)</t>
  </si>
  <si>
    <t>European Union - 27 countries (from 2020)</t>
  </si>
  <si>
    <t>Services: Transport</t>
  </si>
  <si>
    <t>Credit</t>
  </si>
  <si>
    <t>Debit</t>
  </si>
  <si>
    <t>TIME</t>
  </si>
  <si>
    <t>United States</t>
  </si>
  <si>
    <t>United Kingdom</t>
  </si>
  <si>
    <t>Switzerland</t>
  </si>
  <si>
    <t>Singapore</t>
  </si>
  <si>
    <t>Russia</t>
  </si>
  <si>
    <t>Hong Kong</t>
  </si>
  <si>
    <t>Norway</t>
  </si>
  <si>
    <t>Brazil</t>
  </si>
  <si>
    <t>India</t>
  </si>
  <si>
    <t>Canada</t>
  </si>
  <si>
    <t>Australia</t>
  </si>
  <si>
    <t>Japan</t>
  </si>
  <si>
    <t>Services: Sea transport</t>
  </si>
  <si>
    <t>Egypt</t>
  </si>
  <si>
    <t>(EUR 1 000 million)</t>
  </si>
  <si>
    <t>Services: Air transport</t>
  </si>
  <si>
    <t>Services: Other modes of transport</t>
  </si>
  <si>
    <t>Services: Postal and courier services</t>
  </si>
  <si>
    <t>Morocco</t>
  </si>
  <si>
    <t>South Korea</t>
  </si>
  <si>
    <t>Taiwan</t>
  </si>
  <si>
    <t>Data extracted on 08/02/2023 16:23:19 from [ESTAT]</t>
  </si>
  <si>
    <t xml:space="preserve">Dataset: </t>
  </si>
  <si>
    <t>International trade in services (since 2010) (BPM6) [BOP_ITS6_DET__custom_4882405]</t>
  </si>
  <si>
    <t xml:space="preserve">Last updated: </t>
  </si>
  <si>
    <t>07/02/2023 23:00</t>
  </si>
  <si>
    <t>Time frequency</t>
  </si>
  <si>
    <t>Annual</t>
  </si>
  <si>
    <t>Currency</t>
  </si>
  <si>
    <t>Stock or flow</t>
  </si>
  <si>
    <t>Geopolitical entity (partner)</t>
  </si>
  <si>
    <t>Geopolitical entity (reporting)</t>
  </si>
  <si>
    <t>2021</t>
  </si>
  <si>
    <t>BOP_ITEM (Labels)</t>
  </si>
  <si>
    <t/>
  </si>
  <si>
    <t>Special value</t>
  </si>
  <si>
    <t>:</t>
  </si>
  <si>
    <t>not available</t>
  </si>
  <si>
    <t>Data extracted on 08/02/2023 16:24:54 from [ESTAT]</t>
  </si>
  <si>
    <t>International trade in services (since 2010) (BPM6) [BOP_ITS6_DET__custom_4882458]</t>
  </si>
  <si>
    <t>Data extracted on 08/02/2023 16:32:06 from [ESTAT]</t>
  </si>
  <si>
    <t>Data extracted on 08/02/2023 16:33:42 from [ESTAT]</t>
  </si>
  <si>
    <t>International trade in services (since 2010) (BPM6) [BOP_ITS6_DET__custom_4882572]</t>
  </si>
  <si>
    <t>International trade in services (since 2010) (BPM6) [BOP_ITS6_DET__custom_4882651]</t>
  </si>
  <si>
    <t>Time</t>
  </si>
  <si>
    <t>PARTNER (Labels)</t>
  </si>
  <si>
    <t>Türkiye</t>
  </si>
  <si>
    <t>Mexico</t>
  </si>
  <si>
    <t>South Africa</t>
  </si>
  <si>
    <t>Malaysia</t>
  </si>
  <si>
    <t>Chile</t>
  </si>
  <si>
    <t>Thailand</t>
  </si>
  <si>
    <t>Indonesia</t>
  </si>
  <si>
    <t>Argentina</t>
  </si>
  <si>
    <t>Nigeria</t>
  </si>
  <si>
    <t>Philippines</t>
  </si>
  <si>
    <t>New Zealand</t>
  </si>
  <si>
    <t>Iceland</t>
  </si>
  <si>
    <t>Uruguay</t>
  </si>
  <si>
    <t>Venezuela</t>
  </si>
  <si>
    <t>Liechtenstein</t>
  </si>
  <si>
    <t>Montenegro</t>
  </si>
  <si>
    <t>Moldova</t>
  </si>
  <si>
    <t>North Macedonia</t>
  </si>
  <si>
    <t>Albania</t>
  </si>
  <si>
    <t>Serbia</t>
  </si>
  <si>
    <t>Ukraine</t>
  </si>
  <si>
    <t>Andorra</t>
  </si>
  <si>
    <t>Belarus</t>
  </si>
  <si>
    <t>Bosnia and Herzegovina</t>
  </si>
  <si>
    <t>Guernsey</t>
  </si>
  <si>
    <t>Jersey</t>
  </si>
  <si>
    <t>Faroes (DK)</t>
  </si>
  <si>
    <t>Gibraltar (UK)</t>
  </si>
  <si>
    <t>Holy See (the)/Vatican City State</t>
  </si>
  <si>
    <t>Isle of Man</t>
  </si>
  <si>
    <t>Kosovo (under United Nations Security Council Resolution 1244/99)</t>
  </si>
  <si>
    <t>San Marino</t>
  </si>
  <si>
    <t>Angola</t>
  </si>
  <si>
    <t>Cameroon</t>
  </si>
  <si>
    <t>Central African Republic</t>
  </si>
  <si>
    <t>Chad</t>
  </si>
  <si>
    <t>Congo</t>
  </si>
  <si>
    <t>Democratic Republic of the Congo</t>
  </si>
  <si>
    <t>Equatorial Guinea</t>
  </si>
  <si>
    <t>Gabon</t>
  </si>
  <si>
    <t>São Tomé and Príncipe</t>
  </si>
  <si>
    <t>Burundi</t>
  </si>
  <si>
    <t>Comoros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</si>
  <si>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</si>
  <si>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</si>
  <si>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</si>
  <si>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</si>
  <si>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</si>
  <si>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</si>
  <si>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</si>
  <si>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</si>
  <si>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</si>
  <si>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</si>
  <si>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</si>
  <si>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</si>
  <si>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</t>
  </si>
  <si>
    <t>Zambia</t>
  </si>
  <si>
    <t>Zimbabwe</t>
  </si>
  <si>
    <t>Algeria</t>
  </si>
  <si>
    <t>Libya</t>
  </si>
  <si>
    <t>South Sudan</t>
  </si>
  <si>
    <t>Sudan</t>
  </si>
  <si>
    <t>Tunisia</t>
  </si>
  <si>
    <t>Botswana</t>
  </si>
  <si>
    <t>Lesotho</t>
  </si>
  <si>
    <t>Namibia</t>
  </si>
  <si>
    <t>Eswatini</t>
  </si>
  <si>
    <t>Benin</t>
  </si>
  <si>
    <t>Burkina Faso</t>
  </si>
  <si>
    <t>Cabo Verde</t>
  </si>
  <si>
    <t>Côte d'Ivoire</t>
  </si>
  <si>
    <t>Gambia, The</t>
  </si>
  <si>
    <t>Ghana</t>
  </si>
  <si>
    <t>Guinea</t>
  </si>
  <si>
    <t>Guinea-Bissau</t>
  </si>
  <si>
    <t>Liberia</t>
  </si>
  <si>
    <t>Mali</t>
  </si>
  <si>
    <t>Mauritania</t>
  </si>
  <si>
    <t>Niger</t>
  </si>
  <si>
    <t>Saint Helena, Ascension and Tristan da Cunha (UK)</t>
  </si>
  <si>
    <t>Senegal</t>
  </si>
  <si>
    <t>Sierra Leone</t>
  </si>
  <si>
    <t>Togo</t>
  </si>
  <si>
    <t>Bermuda (UK)</t>
  </si>
  <si>
    <t>Greenland (DK)</t>
  </si>
  <si>
    <t>Anguilla (UK)</t>
  </si>
  <si>
    <t>Antigua and Barbuda</t>
  </si>
  <si>
    <t>Aruba (NL)</t>
  </si>
  <si>
    <t>Bahamas</t>
  </si>
  <si>
    <t>Barbados</t>
  </si>
  <si>
    <t>Bonaire, Saint Eustatius and Saba</t>
  </si>
  <si>
    <t>British Virgin Islands (UK)</t>
  </si>
  <si>
    <t>Cayman Islands (UK)</t>
  </si>
  <si>
    <t>Cuba</t>
  </si>
  <si>
    <t>Curaçao</t>
  </si>
  <si>
    <t>Dominica</t>
  </si>
  <si>
    <t>Dominican Republic</t>
  </si>
  <si>
    <t>Grenada</t>
  </si>
  <si>
    <t>Haiti</t>
  </si>
  <si>
    <t>Jamaica</t>
  </si>
  <si>
    <t>Montserrat (UK)</t>
  </si>
  <si>
    <t>Saint Kitts and Nevis</t>
  </si>
  <si>
    <t>Saint Lucia</t>
  </si>
  <si>
    <t>Saint Vincent and the Grenadines</t>
  </si>
  <si>
    <t>Sint Maarten</t>
  </si>
  <si>
    <t>Trinidad and Tobago</t>
  </si>
  <si>
    <t>Turks and Caicos Islands (UK)</t>
  </si>
  <si>
    <t>US Virgin Islands (US)</t>
  </si>
  <si>
    <t>Belize</t>
  </si>
  <si>
    <t>Costa Rica</t>
  </si>
  <si>
    <t>El Salvador</t>
  </si>
  <si>
    <t>Guatemala</t>
  </si>
  <si>
    <t>Honduras</t>
  </si>
  <si>
    <t>Nicaragua</t>
  </si>
  <si>
    <t>Panama</t>
  </si>
  <si>
    <t>Bolivia</t>
  </si>
  <si>
    <t>Colombia</t>
  </si>
  <si>
    <t>Ecuador</t>
  </si>
  <si>
    <t>Falkland Islands (UK)</t>
  </si>
  <si>
    <t>Guyana</t>
  </si>
  <si>
    <t>Paraguay</t>
  </si>
  <si>
    <t>Peru</t>
  </si>
  <si>
    <t>Suriname</t>
  </si>
  <si>
    <t>Kazakhstan</t>
  </si>
  <si>
    <t>Kyrgyzstan</t>
  </si>
  <si>
    <t>Tajikistan</t>
  </si>
  <si>
    <t>Turkmenistan</t>
  </si>
  <si>
    <t>Uzbekistan</t>
  </si>
  <si>
    <t>Macao</t>
  </si>
  <si>
    <t>Mongolia</t>
  </si>
  <si>
    <t>North Korea</t>
  </si>
  <si>
    <t>Afghanistan</t>
  </si>
  <si>
    <t>Bangladesh</t>
  </si>
  <si>
    <t>Bhutan</t>
  </si>
  <si>
    <t>British Indian Ocean Territory (UK)</t>
  </si>
  <si>
    <t>Iran</t>
  </si>
  <si>
    <t>Maldives</t>
  </si>
  <si>
    <t>Nepal</t>
  </si>
  <si>
    <t>Pakistan</t>
  </si>
  <si>
    <t>Sri Lanka</t>
  </si>
  <si>
    <t>Brunei Darussalam</t>
  </si>
  <si>
    <t>Cambodia</t>
  </si>
  <si>
    <t>Laos</t>
  </si>
  <si>
    <t>Myanmar/Burma</t>
  </si>
  <si>
    <t>Timor-Leste</t>
  </si>
  <si>
    <t>Vietnam</t>
  </si>
  <si>
    <t>Armenia</t>
  </si>
  <si>
    <t>Azerbaijan</t>
  </si>
  <si>
    <t>Bahrain</t>
  </si>
  <si>
    <t>Georgia</t>
  </si>
  <si>
    <t>Iraq</t>
  </si>
  <si>
    <t>Israel</t>
  </si>
  <si>
    <t>Jordan</t>
  </si>
  <si>
    <t>Kuwait</t>
  </si>
  <si>
    <t>Lebanon</t>
  </si>
  <si>
    <t>Palestine</t>
  </si>
  <si>
    <t>Oman</t>
  </si>
  <si>
    <t>Qatar</t>
  </si>
  <si>
    <t>Saudi Arabia</t>
  </si>
  <si>
    <t>Syria</t>
  </si>
  <si>
    <t>United Arab Emirates</t>
  </si>
  <si>
    <t>Yemen</t>
  </si>
  <si>
    <t>Christmas Island (AU)</t>
  </si>
  <si>
    <t>Cocos (Keeling) Islands (AU)</t>
  </si>
  <si>
    <t>Heard Island and McDonald Islands (AU)</t>
  </si>
  <si>
    <t>Norfolk Island (AU)</t>
  </si>
  <si>
    <t>Fiji</t>
  </si>
  <si>
    <t>New Caledonia (FR)</t>
  </si>
  <si>
    <t>Papua New Guinea</t>
  </si>
  <si>
    <t>Solomon Islands</t>
  </si>
  <si>
    <t>Vanuatu</t>
  </si>
  <si>
    <t>Guam (US)</t>
  </si>
  <si>
    <t>Kiribati</t>
  </si>
  <si>
    <t>Marshall Islands</t>
  </si>
  <si>
    <t>Federated States of Micronesia</t>
  </si>
  <si>
    <t>Nauru</t>
  </si>
  <si>
    <t>Northern Mariana Islands (US)</t>
  </si>
  <si>
    <t>Palau</t>
  </si>
  <si>
    <t>American Samoa (US)</t>
  </si>
  <si>
    <t>Cook Islands (NZ)</t>
  </si>
  <si>
    <t>French Polynesia (FR)</t>
  </si>
  <si>
    <t>Niue (NZ)</t>
  </si>
  <si>
    <t>Pitcairn Islands (UK)</t>
  </si>
  <si>
    <t>Samoa</t>
  </si>
  <si>
    <t>Tokelau (NZ)</t>
  </si>
  <si>
    <t>Tonga</t>
  </si>
  <si>
    <t>Tuvalu</t>
  </si>
  <si>
    <t>Wallis and Futuna (FR)</t>
  </si>
  <si>
    <t>United States Minor Outlying Islands (US)</t>
  </si>
  <si>
    <t>Antarctica</t>
  </si>
  <si>
    <t>Bouvet Island (NO)</t>
  </si>
  <si>
    <t>South Georgia and the South Sandwich Islands (UK)</t>
  </si>
  <si>
    <t>French Southern and Antarctic Lands (FR)</t>
  </si>
  <si>
    <t>Franc Zone</t>
  </si>
  <si>
    <t>Data extracted on 08/02/2023 16:38:11 from [ESTAT]</t>
  </si>
  <si>
    <t>International trade in services (since 2010) (BPM6) [BOP_ITS6_DET__custom_4514327]</t>
  </si>
  <si>
    <t>STK_FLOW (Labels)</t>
  </si>
  <si>
    <t>Services</t>
  </si>
  <si>
    <t>Services: Manufacturing services on physical inputs owned by others</t>
  </si>
  <si>
    <t>Services: Maintenance and repair services n.i.e.</t>
  </si>
  <si>
    <t>Services: Travel</t>
  </si>
  <si>
    <t>Services: Construction</t>
  </si>
  <si>
    <t>Services: Insurance and pension services</t>
  </si>
  <si>
    <t>Services: Financial services</t>
  </si>
  <si>
    <t>Services: Charges for the use of intellectual property n.i.e.</t>
  </si>
  <si>
    <t>Services: Telecommunications, computer, and information services</t>
  </si>
  <si>
    <t>Services: Other business services</t>
  </si>
  <si>
    <t>Services: Personal, cultural, and recreational services</t>
  </si>
  <si>
    <t>Services: Government goods and services n.i.e.</t>
  </si>
  <si>
    <t>Services: Commercial services</t>
  </si>
  <si>
    <t>Services: Services not allocated</t>
  </si>
  <si>
    <t>BOP_item</t>
  </si>
  <si>
    <t>In EUR 1 000 million</t>
  </si>
  <si>
    <t>Increase/Decrease from a year to another</t>
  </si>
  <si>
    <t>Data extracted on 08/02/2023 16:48:26 from [ESTAT]</t>
  </si>
  <si>
    <t>International trade in services (since 2010) (BPM6) [BOP_ITS6_DET__custom_4501729]</t>
  </si>
  <si>
    <t>EU trade in transport services with extra EU-27, 2010-2021</t>
  </si>
  <si>
    <t>Contributions of sea, air, other modes of transport and postal and courier services to imports of EU-27, 2010-2021</t>
  </si>
  <si>
    <t>Main trading partners’ share of EU exports and imports of transport services, 2021</t>
  </si>
  <si>
    <t>Evolution of sea transport services trade for EU-27, 2010-2021</t>
  </si>
  <si>
    <t>Evolution of air transport services trade for EU-27, 2010-2021</t>
  </si>
  <si>
    <t>Main trading partners’ share of EU exports and imports of air transport services, 2021</t>
  </si>
  <si>
    <t>Evolution of other modes of transport services trade for EU-27, 2010-2021</t>
  </si>
  <si>
    <t>Main trading partners’ share of EU exports and imports of other modes of transport services, 2021</t>
  </si>
  <si>
    <t>Evolution of postal and courier services trade for EU-27, 2010-2021</t>
  </si>
  <si>
    <t>Main trading partners’ share of EU exports and imports of postal and courier services, 2021</t>
  </si>
  <si>
    <t>Data extracted on 08/02/2023 16:49:57 from [ESTAT]</t>
  </si>
  <si>
    <t>International trade in services (since 2010) (BPM6) [BOP_ITS6_DET__custom_4883057]</t>
  </si>
  <si>
    <t>Data extracted on 08/02/2023 16:51:18 from [ESTAT]</t>
  </si>
  <si>
    <t>International trade in services (since 2010) (BPM6) [BOP_ITS6_DET__custom_4883079]</t>
  </si>
  <si>
    <t>Data extracted on 08/02/2023 16:52:26 from [ESTAT]</t>
  </si>
  <si>
    <t>International trade in services (since 2010) (BPM6) [BOP_ITS6_DET__custom_4883103]</t>
  </si>
  <si>
    <t>Data extracted on 08/02/2023 17:16:42 from [ESTAT]</t>
  </si>
  <si>
    <t>International trade in services (since 2010) (BPM6) [BOP_ITS6_DET__custom_4883480]</t>
  </si>
  <si>
    <t>Contributions of sea, air, other modes of transport and postal and courier services to exports of EU-27, 2010-2021</t>
  </si>
  <si>
    <t>Divided by 1000</t>
  </si>
  <si>
    <t>Data extracted on 09/02/2023 13:43:00 from [ESTAT]</t>
  </si>
  <si>
    <t>International trade in services (since 2010) (BPM6) [BOP_ITS6_DET__custom_4894939]</t>
  </si>
  <si>
    <t>Sea transport</t>
  </si>
  <si>
    <t>Air transport</t>
  </si>
  <si>
    <t>Other modes of transport</t>
  </si>
  <si>
    <t>Postal and courier services</t>
  </si>
  <si>
    <t>Percentage</t>
  </si>
  <si>
    <t>Sum</t>
  </si>
  <si>
    <t>% Sea transport</t>
  </si>
  <si>
    <t>% Air transport</t>
  </si>
  <si>
    <t>% Other modes of transport</t>
  </si>
  <si>
    <t>% Postal and courier services</t>
  </si>
  <si>
    <t>Data extracted on 09/02/2023 14:00:49 from [ESTAT]</t>
  </si>
  <si>
    <t>International trade in services (since 2010) (BPM6) [BOP_ITS6_DET__custom_4895209]</t>
  </si>
  <si>
    <t>Total</t>
  </si>
  <si>
    <t>Main trading partners’ share of EU exports and imports of sea transport services, 2021</t>
  </si>
  <si>
    <t>Data extracted on 09/02/2023 14:22:37 from [ESTAT]</t>
  </si>
  <si>
    <t>Data extracted on 09/02/2023 14:24:24 from [ESTAT]</t>
  </si>
  <si>
    <t>International trade in services (since 2010) (BPM6) [BOP_ITS6_DET__custom_4895813]</t>
  </si>
  <si>
    <t>International trade in services (since 2010) (BPM6) [BOP_ITS6_DET__custom_4895874]</t>
  </si>
  <si>
    <t>IMPORTS</t>
  </si>
  <si>
    <t>EXPORTS</t>
  </si>
  <si>
    <t>Extra EU</t>
  </si>
  <si>
    <t>Sum Top 10</t>
  </si>
  <si>
    <t>Others (=Extra EU-Sum top 10)</t>
  </si>
  <si>
    <t>Others</t>
  </si>
  <si>
    <t>Data extracted on 09/02/2023 14:30:05 from [ESTAT]</t>
  </si>
  <si>
    <t>Data extracted on 09/02/2023 14:28:36 from [ESTAT]</t>
  </si>
  <si>
    <t>International trade in services (since 2010) (BPM6) [BOP_ITS6_DET__custom_4896027]</t>
  </si>
  <si>
    <t>International trade in services (since 2010) (BPM6) [BOP_ITS6_DET__custom_4895989]</t>
  </si>
  <si>
    <t>Data extracted on 09/02/2023 14:31:38 from [ESTAT]</t>
  </si>
  <si>
    <t>Data extracted on 09/02/2023 14:32:55 from [ESTAT]</t>
  </si>
  <si>
    <t>International trade in services (since 2010) (BPM6) [BOP_ITS6_DET__custom_4896058]</t>
  </si>
  <si>
    <t>International trade in services (since 2010) (BPM6) [BOP_ITS6_DET__custom_4896088]</t>
  </si>
  <si>
    <t>Data extracted on 09/02/2023 14:35:38 from [ESTAT]</t>
  </si>
  <si>
    <t>Data extracted on 09/02/2023 14:34:22 from [ESTAT]</t>
  </si>
  <si>
    <t>International trade in services (since 2010) (BPM6) [BOP_ITS6_DET__custom_4896161]</t>
  </si>
  <si>
    <t>International trade in services (since 2010) (BPM6) [BOP_ITS6_DET__custom_4896126]</t>
  </si>
  <si>
    <t>Data extracted on 09/02/2023 14:36:59 from [ESTAT]</t>
  </si>
  <si>
    <t>Data extracted on 09/02/2023 14:38:15 from [ESTAT]</t>
  </si>
  <si>
    <t>International trade in services (since 2010) (BPM6) [BOP_ITS6_DET__custom_4896193]</t>
  </si>
  <si>
    <t>International trade in services (since 2010) (BPM6) [BOP_ITS6_DET__custom_4896228]</t>
  </si>
  <si>
    <t>average 53%</t>
  </si>
  <si>
    <t>average 29%</t>
  </si>
  <si>
    <t>average 12%</t>
  </si>
  <si>
    <t>average 2%</t>
  </si>
  <si>
    <t>Sum C+D</t>
  </si>
  <si>
    <t>others</t>
  </si>
  <si>
    <t>other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</si>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</sst>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%"/>
    <numFmt numFmtId="166" formatCode="dd\.mm\.yy"/>
    <numFmt numFmtId="167" formatCode="#,##0.##########"/>
    <numFmt numFmtId="168" formatCode="#,##0.0000000000"/>
    <numFmt numFmtId="169" formatCode="0.000%"/>
    <numFmt numFmtId="170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 Narrow"/>
      <family val="2"/>
    </font>
    <font>
      <b/>
      <sz val="9"/>
      <color rgb="FFFF0000"/>
      <name val="Arial"/>
      <family val="2"/>
    </font>
    <font>
      <b/>
      <sz val="9"/>
      <name val="Arial"/>
    </font>
    <font>
      <sz val="9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4" fillId="0" borderId="0" xfId="0" applyNumberFormat="1" applyFont="1" applyFill="1" applyBorder="1" applyAlignment="1"/>
    <xf numFmtId="0" fontId="4" fillId="0" borderId="0" xfId="0" applyFont="1"/>
    <xf numFmtId="0" fontId="4" fillId="0" borderId="0" xfId="2" applyFont="1"/>
    <xf numFmtId="0" fontId="5" fillId="0" borderId="0" xfId="0" applyFont="1" applyAlignment="1"/>
    <xf numFmtId="166" fontId="4" fillId="0" borderId="0" xfId="0" applyNumberFormat="1" applyFont="1" applyFill="1" applyBorder="1" applyAlignment="1"/>
    <xf numFmtId="0" fontId="4" fillId="0" borderId="0" xfId="2" applyNumberFormat="1" applyFont="1" applyFill="1" applyBorder="1" applyAlignment="1"/>
    <xf numFmtId="0" fontId="4" fillId="0" borderId="0" xfId="3" applyNumberFormat="1" applyFont="1" applyFill="1" applyBorder="1" applyAlignment="1"/>
    <xf numFmtId="0" fontId="4" fillId="0" borderId="0" xfId="3" applyFont="1"/>
    <xf numFmtId="0" fontId="6" fillId="0" borderId="0" xfId="3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right" vertical="center" shrinkToFit="1"/>
    </xf>
    <xf numFmtId="167" fontId="4" fillId="0" borderId="0" xfId="0" applyNumberFormat="1" applyFont="1" applyAlignment="1">
      <alignment horizontal="right" vertical="center" shrinkToFit="1"/>
    </xf>
    <xf numFmtId="0" fontId="7" fillId="2" borderId="1" xfId="0" applyFont="1" applyFill="1" applyBorder="1" applyAlignment="1">
      <alignment horizontal="left" vertical="center"/>
    </xf>
    <xf numFmtId="167" fontId="4" fillId="7" borderId="0" xfId="0" applyNumberFormat="1" applyFont="1" applyFill="1" applyAlignment="1">
      <alignment horizontal="right" vertical="center" shrinkToFit="1"/>
    </xf>
    <xf numFmtId="164" fontId="4" fillId="7" borderId="0" xfId="0" applyNumberFormat="1" applyFont="1" applyFill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7" borderId="0" xfId="0" applyNumberFormat="1" applyFont="1" applyFill="1" applyAlignment="1">
      <alignment horizontal="right" vertical="center" shrinkToFit="1"/>
    </xf>
    <xf numFmtId="167" fontId="4" fillId="2" borderId="0" xfId="0" applyNumberFormat="1" applyFont="1" applyFill="1" applyAlignment="1">
      <alignment horizontal="right" vertical="center" shrinkToFit="1"/>
    </xf>
    <xf numFmtId="164" fontId="4" fillId="2" borderId="0" xfId="0" applyNumberFormat="1" applyFont="1" applyFill="1" applyAlignment="1">
      <alignment horizontal="right" vertical="center" shrinkToFit="1"/>
    </xf>
    <xf numFmtId="0" fontId="10" fillId="0" borderId="2" xfId="2" applyFont="1" applyBorder="1"/>
    <xf numFmtId="0" fontId="7" fillId="0" borderId="2" xfId="2" applyFont="1" applyFill="1" applyBorder="1" applyAlignment="1">
      <alignment horizontal="left" vertical="center"/>
    </xf>
    <xf numFmtId="0" fontId="4" fillId="0" borderId="2" xfId="2" applyFont="1" applyBorder="1"/>
    <xf numFmtId="164" fontId="4" fillId="0" borderId="2" xfId="2" applyNumberFormat="1" applyFont="1" applyFill="1" applyBorder="1" applyAlignment="1"/>
    <xf numFmtId="0" fontId="4" fillId="0" borderId="2" xfId="2" applyFont="1" applyFill="1" applyBorder="1"/>
    <xf numFmtId="9" fontId="4" fillId="0" borderId="2" xfId="4" applyNumberFormat="1" applyFont="1" applyFill="1" applyBorder="1"/>
    <xf numFmtId="0" fontId="8" fillId="3" borderId="1" xfId="0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0" xfId="0" applyFont="1" applyFill="1"/>
    <xf numFmtId="0" fontId="11" fillId="2" borderId="2" xfId="2" applyFont="1" applyFill="1" applyBorder="1"/>
    <xf numFmtId="0" fontId="4" fillId="2" borderId="2" xfId="2" applyFont="1" applyFill="1" applyBorder="1" applyAlignment="1"/>
    <xf numFmtId="0" fontId="11" fillId="2" borderId="2" xfId="0" applyFont="1" applyFill="1" applyBorder="1"/>
    <xf numFmtId="164" fontId="11" fillId="0" borderId="2" xfId="0" applyNumberFormat="1" applyFont="1" applyBorder="1"/>
    <xf numFmtId="9" fontId="10" fillId="0" borderId="2" xfId="1" applyNumberFormat="1" applyFont="1" applyBorder="1"/>
    <xf numFmtId="9" fontId="11" fillId="0" borderId="2" xfId="1" applyFont="1" applyBorder="1"/>
    <xf numFmtId="167" fontId="11" fillId="2" borderId="0" xfId="0" applyNumberFormat="1" applyFont="1" applyFill="1"/>
    <xf numFmtId="0" fontId="11" fillId="2" borderId="0" xfId="0" quotePrefix="1" applyFont="1" applyFill="1"/>
    <xf numFmtId="164" fontId="11" fillId="2" borderId="0" xfId="0" applyNumberFormat="1" applyFont="1" applyFill="1"/>
    <xf numFmtId="0" fontId="2" fillId="5" borderId="0" xfId="0" applyFont="1" applyFill="1"/>
    <xf numFmtId="9" fontId="11" fillId="0" borderId="0" xfId="1" applyFont="1"/>
    <xf numFmtId="9" fontId="2" fillId="2" borderId="0" xfId="1" applyFont="1" applyFill="1"/>
    <xf numFmtId="4" fontId="2" fillId="0" borderId="0" xfId="0" applyNumberFormat="1" applyFont="1" applyFill="1" applyBorder="1"/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3" fillId="0" borderId="0" xfId="0" applyFont="1"/>
    <xf numFmtId="4" fontId="2" fillId="2" borderId="2" xfId="0" applyNumberFormat="1" applyFont="1" applyFill="1" applyBorder="1"/>
    <xf numFmtId="4" fontId="12" fillId="2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/>
    <xf numFmtId="4" fontId="12" fillId="0" borderId="2" xfId="0" applyNumberFormat="1" applyFont="1" applyFill="1" applyBorder="1"/>
    <xf numFmtId="0" fontId="11" fillId="0" borderId="2" xfId="2" applyFont="1" applyBorder="1"/>
    <xf numFmtId="0" fontId="13" fillId="0" borderId="0" xfId="0" applyFont="1" applyAlignment="1">
      <alignment horizontal="left"/>
    </xf>
    <xf numFmtId="1" fontId="4" fillId="0" borderId="2" xfId="2" applyNumberFormat="1" applyFont="1" applyFill="1" applyBorder="1" applyAlignment="1"/>
    <xf numFmtId="9" fontId="4" fillId="8" borderId="2" xfId="4" applyNumberFormat="1" applyFont="1" applyFill="1" applyBorder="1"/>
    <xf numFmtId="9" fontId="10" fillId="8" borderId="2" xfId="1" applyNumberFormat="1" applyFont="1" applyFill="1" applyBorder="1"/>
    <xf numFmtId="0" fontId="2" fillId="2" borderId="2" xfId="0" applyFont="1" applyFill="1" applyBorder="1"/>
    <xf numFmtId="9" fontId="4" fillId="0" borderId="2" xfId="1" applyFont="1" applyFill="1" applyBorder="1"/>
    <xf numFmtId="9" fontId="2" fillId="0" borderId="2" xfId="1" applyFont="1" applyBorder="1"/>
    <xf numFmtId="9" fontId="4" fillId="8" borderId="2" xfId="1" applyFont="1" applyFill="1" applyBorder="1"/>
    <xf numFmtId="9" fontId="2" fillId="0" borderId="0" xfId="1" applyFont="1"/>
    <xf numFmtId="0" fontId="4" fillId="8" borderId="6" xfId="2" applyFont="1" applyFill="1" applyBorder="1"/>
    <xf numFmtId="0" fontId="2" fillId="2" borderId="5" xfId="0" applyFont="1" applyFill="1" applyBorder="1"/>
    <xf numFmtId="0" fontId="4" fillId="2" borderId="6" xfId="2" applyFont="1" applyFill="1" applyBorder="1"/>
    <xf numFmtId="9" fontId="2" fillId="2" borderId="2" xfId="1" applyNumberFormat="1" applyFont="1" applyFill="1" applyBorder="1"/>
    <xf numFmtId="9" fontId="2" fillId="0" borderId="2" xfId="1" applyNumberFormat="1" applyFont="1" applyFill="1" applyBorder="1"/>
    <xf numFmtId="9" fontId="11" fillId="0" borderId="2" xfId="1" applyNumberFormat="1" applyFont="1" applyFill="1" applyBorder="1"/>
    <xf numFmtId="0" fontId="4" fillId="8" borderId="2" xfId="2" applyFont="1" applyFill="1" applyBorder="1"/>
    <xf numFmtId="0" fontId="4" fillId="8" borderId="0" xfId="0" applyFont="1" applyFill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9" fontId="4" fillId="2" borderId="2" xfId="4" applyNumberFormat="1" applyFont="1" applyFill="1" applyBorder="1"/>
    <xf numFmtId="4" fontId="12" fillId="8" borderId="2" xfId="0" applyNumberFormat="1" applyFont="1" applyFill="1" applyBorder="1" applyAlignment="1">
      <alignment horizontal="center"/>
    </xf>
    <xf numFmtId="164" fontId="4" fillId="8" borderId="2" xfId="2" applyNumberFormat="1" applyFont="1" applyFill="1" applyBorder="1" applyAlignment="1"/>
    <xf numFmtId="0" fontId="14" fillId="0" borderId="0" xfId="0" applyFont="1"/>
    <xf numFmtId="9" fontId="2" fillId="2" borderId="0" xfId="1" applyNumberFormat="1" applyFont="1" applyFill="1"/>
    <xf numFmtId="9" fontId="2" fillId="8" borderId="0" xfId="1" applyNumberFormat="1" applyFont="1" applyFill="1"/>
    <xf numFmtId="167" fontId="11" fillId="2" borderId="0" xfId="0" applyNumberFormat="1" applyFont="1" applyFill="1" applyAlignment="1">
      <alignment horizontal="right" vertical="center" shrinkToFit="1"/>
    </xf>
    <xf numFmtId="0" fontId="15" fillId="6" borderId="1" xfId="0" applyFont="1" applyFill="1" applyBorder="1" applyAlignment="1">
      <alignment horizontal="left" vertical="center"/>
    </xf>
    <xf numFmtId="167" fontId="4" fillId="0" borderId="0" xfId="3" applyNumberFormat="1" applyFont="1" applyFill="1" applyBorder="1" applyAlignment="1"/>
    <xf numFmtId="168" fontId="4" fillId="0" borderId="0" xfId="3" applyNumberFormat="1" applyFont="1" applyFill="1" applyBorder="1" applyAlignment="1"/>
    <xf numFmtId="167" fontId="2" fillId="0" borderId="0" xfId="0" applyNumberFormat="1" applyFont="1"/>
    <xf numFmtId="168" fontId="2" fillId="0" borderId="0" xfId="0" applyNumberFormat="1" applyFont="1"/>
    <xf numFmtId="164" fontId="2" fillId="0" borderId="0" xfId="0" applyNumberFormat="1" applyFont="1"/>
    <xf numFmtId="169" fontId="2" fillId="0" borderId="0" xfId="1" applyNumberFormat="1" applyFont="1"/>
    <xf numFmtId="0" fontId="16" fillId="6" borderId="1" xfId="0" applyFont="1" applyFill="1" applyBorder="1" applyAlignment="1">
      <alignment horizontal="left" vertical="center"/>
    </xf>
    <xf numFmtId="167" fontId="17" fillId="0" borderId="0" xfId="0" applyNumberFormat="1" applyFont="1" applyAlignment="1">
      <alignment horizontal="right" vertical="center" shrinkToFit="1"/>
    </xf>
    <xf numFmtId="167" fontId="17" fillId="7" borderId="0" xfId="0" applyNumberFormat="1" applyFont="1" applyFill="1" applyAlignment="1">
      <alignment horizontal="right" vertical="center" shrinkToFit="1"/>
    </xf>
    <xf numFmtId="164" fontId="17" fillId="7" borderId="0" xfId="0" applyNumberFormat="1" applyFont="1" applyFill="1" applyAlignment="1">
      <alignment horizontal="right" vertical="center" shrinkToFit="1"/>
    </xf>
    <xf numFmtId="164" fontId="17" fillId="0" borderId="0" xfId="0" applyNumberFormat="1" applyFont="1" applyAlignment="1">
      <alignment horizontal="right" vertical="center" shrinkToFit="1"/>
    </xf>
    <xf numFmtId="170" fontId="2" fillId="0" borderId="0" xfId="0" applyNumberFormat="1" applyFont="1"/>
    <xf numFmtId="3" fontId="2" fillId="0" borderId="0" xfId="0" applyNumberFormat="1" applyFont="1"/>
    <xf numFmtId="9" fontId="2" fillId="0" borderId="0" xfId="1" applyNumberFormat="1" applyFont="1"/>
    <xf numFmtId="0" fontId="2" fillId="0" borderId="0" xfId="0" applyFont="1" applyFill="1"/>
    <xf numFmtId="0" fontId="8" fillId="3" borderId="1" xfId="0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center"/>
    </xf>
    <xf numFmtId="0" fontId="11" fillId="2" borderId="4" xfId="2" applyFont="1" applyFill="1" applyBorder="1" applyAlignment="1">
      <alignment horizontal="center"/>
    </xf>
    <xf numFmtId="0" fontId="11" fillId="2" borderId="5" xfId="2" applyFont="1" applyFill="1" applyBorder="1" applyAlignment="1">
      <alignment horizontal="center"/>
    </xf>
    <xf numFmtId="0" fontId="11" fillId="2" borderId="3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</cellXfs>
  <cellStyles count="5">
    <cellStyle name="Normal" xfId="0" builtinId="0"/>
    <cellStyle name="Normal 2" xfId="2"/>
    <cellStyle name="Normal 2 2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 trade in transport services with extra-EU, 2010-2021</a:t>
            </a:r>
          </a:p>
          <a:p>
            <a:pPr algn="l">
              <a:defRPr sz="1800" b="1"/>
            </a:pPr>
            <a:r>
              <a:rPr lang="en-US" sz="1600" b="0"/>
              <a:t>(EUR 1 000 million)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220392810170453"/>
          <c:w val="0.97066666666666668"/>
          <c:h val="0.74885571636535631"/>
        </c:manualLayout>
      </c:layout>
      <c:lineChart>
        <c:grouping val="standard"/>
        <c:varyColors val="0"/>
        <c:ser>
          <c:idx val="0"/>
          <c:order val="0"/>
          <c:tx>
            <c:strRef>
              <c:f>'F1'!$B$38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'F1'!$A$39:$A$50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'F1'!$B$39:$B$50</c:f>
              <c:numCache>
                <c:formatCode>0</c:formatCode>
                <c:ptCount val="12"/>
                <c:pt idx="0">
                  <c:v>136.44710000000001</c:v>
                </c:pt>
                <c:pt idx="1">
                  <c:v>144.73479999999998</c:v>
                </c:pt>
                <c:pt idx="2">
                  <c:v>152.0351</c:v>
                </c:pt>
                <c:pt idx="3">
                  <c:v>147.5206</c:v>
                </c:pt>
                <c:pt idx="4">
                  <c:v>148.08770000000001</c:v>
                </c:pt>
                <c:pt idx="5">
                  <c:v>157.13139999999999</c:v>
                </c:pt>
                <c:pt idx="6">
                  <c:v>148.40679999999998</c:v>
                </c:pt>
                <c:pt idx="7">
                  <c:v>163.7972</c:v>
                </c:pt>
                <c:pt idx="8">
                  <c:v>176.1848</c:v>
                </c:pt>
                <c:pt idx="9">
                  <c:v>185.16629999999998</c:v>
                </c:pt>
                <c:pt idx="10">
                  <c:v>155.50739999999999</c:v>
                </c:pt>
                <c:pt idx="11">
                  <c:v>211.10160000000002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C-413C-ADE9-5E419088ECBA}"/>
            </c:ext>
          </c:extLst>
        </c:ser>
        <c:ser>
          <c:idx val="1"/>
          <c:order val="1"/>
          <c:tx>
            <c:strRef>
              <c:f>'F1'!$C$38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'F1'!$A$39:$A$50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'F1'!$C$39:$C$50</c:f>
              <c:numCache>
                <c:formatCode>0</c:formatCode>
                <c:ptCount val="12"/>
                <c:pt idx="0">
                  <c:v>113.2492</c:v>
                </c:pt>
                <c:pt idx="1">
                  <c:v>118.235</c:v>
                </c:pt>
                <c:pt idx="2">
                  <c:v>122.60289999999999</c:v>
                </c:pt>
                <c:pt idx="3">
                  <c:v>119.6583</c:v>
                </c:pt>
                <c:pt idx="4">
                  <c:v>119.03739999999999</c:v>
                </c:pt>
                <c:pt idx="5">
                  <c:v>128.2842</c:v>
                </c:pt>
                <c:pt idx="6">
                  <c:v>123.22030000000001</c:v>
                </c:pt>
                <c:pt idx="7">
                  <c:v>129.74600000000001</c:v>
                </c:pt>
                <c:pt idx="8">
                  <c:v>139.8169</c:v>
                </c:pt>
                <c:pt idx="9">
                  <c:v>144.88339999999999</c:v>
                </c:pt>
                <c:pt idx="10">
                  <c:v>127.89060000000001</c:v>
                </c:pt>
                <c:pt idx="11">
                  <c:v>166.13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C-413C-ADE9-5E419088ECBA}"/>
            </c:ext>
          </c:extLst>
        </c:ser>
        <c:ser>
          <c:idx val="2"/>
          <c:order val="2"/>
          <c:tx>
            <c:strRef>
              <c:f>'F1'!$D$38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'F1'!$A$39:$A$50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'F1'!$D$39:$D$50</c:f>
              <c:numCache>
                <c:formatCode>0</c:formatCode>
                <c:ptCount val="12"/>
                <c:pt idx="0">
                  <c:v>23.197900000000001</c:v>
                </c:pt>
                <c:pt idx="1">
                  <c:v>26.4998</c:v>
                </c:pt>
                <c:pt idx="2">
                  <c:v>29.432200000000002</c:v>
                </c:pt>
                <c:pt idx="3">
                  <c:v>27.862400000000001</c:v>
                </c:pt>
                <c:pt idx="4">
                  <c:v>29.0503</c:v>
                </c:pt>
                <c:pt idx="5">
                  <c:v>28.847200000000001</c:v>
                </c:pt>
                <c:pt idx="6">
                  <c:v>25.186400000000003</c:v>
                </c:pt>
                <c:pt idx="7">
                  <c:v>34.051199999999994</c:v>
                </c:pt>
                <c:pt idx="8">
                  <c:v>36.367899999999999</c:v>
                </c:pt>
                <c:pt idx="9">
                  <c:v>40.283000000000001</c:v>
                </c:pt>
                <c:pt idx="10">
                  <c:v>27.616799999999998</c:v>
                </c:pt>
                <c:pt idx="11">
                  <c:v>44.971499999999999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CC-413C-ADE9-5E419088E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4506648"/>
        <c:axId val="544504680"/>
      </c:lineChart>
      <c:catAx>
        <c:axId val="54450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04680"/>
        <c:crosses val="autoZero"/>
        <c:auto val="1"/>
        <c:lblAlgn val="ctr"/>
        <c:lblOffset val="100"/>
        <c:tickMarkSkip val="1"/>
        <c:noMultiLvlLbl val="0"/>
      </c:catAx>
      <c:valAx>
        <c:axId val="544504680"/>
        <c:scaling>
          <c:orientation val="minMax"/>
          <c:max val="22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0664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8194362431678608"/>
          <c:w val="0.33074477690288712"/>
          <c:h val="3.65961474812604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Contributions of sea, air, other modes of transport and postal and courier services to EU exports of transport</a:t>
            </a:r>
            <a:r>
              <a:rPr lang="en-US" baseline="0"/>
              <a:t> services</a:t>
            </a:r>
            <a:r>
              <a:rPr lang="en-US"/>
              <a:t>, 2010-2021</a:t>
            </a:r>
          </a:p>
          <a:p>
            <a:pPr algn="l">
              <a:defRPr sz="1800" b="1"/>
            </a:pPr>
            <a:r>
              <a:rPr lang="en-US" sz="1600" b="0"/>
              <a:t>(EUR 1 000 million)</a:t>
            </a:r>
          </a:p>
        </c:rich>
      </c:tx>
      <c:layout>
        <c:manualLayout>
          <c:xMode val="edge"/>
          <c:yMode val="edge"/>
          <c:x val="5.3333333333333332E-3"/>
          <c:y val="7.5941744908091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150378109164164"/>
          <c:w val="0.97066666666666668"/>
          <c:h val="0.70955586337541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'F2'!$B$38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'F2'!$A$39:$A$50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'F2'!$B$39:$B$50</c:f>
              <c:numCache>
                <c:formatCode>#,##0.0</c:formatCode>
                <c:ptCount val="12"/>
                <c:pt idx="0">
                  <c:v>72.4011</c:v>
                </c:pt>
                <c:pt idx="1">
                  <c:v>75.581199999999995</c:v>
                </c:pt>
                <c:pt idx="2">
                  <c:v>79.744500000000002</c:v>
                </c:pt>
                <c:pt idx="3">
                  <c:v>75.834299999999999</c:v>
                </c:pt>
                <c:pt idx="4">
                  <c:v>75.86460000000001</c:v>
                </c:pt>
                <c:pt idx="5">
                  <c:v>80.905699999999996</c:v>
                </c:pt>
                <c:pt idx="6">
                  <c:v>71.888899999999992</c:v>
                </c:pt>
                <c:pt idx="7">
                  <c:v>81.055300000000003</c:v>
                </c:pt>
                <c:pt idx="8">
                  <c:v>88.353499999999997</c:v>
                </c:pt>
                <c:pt idx="9">
                  <c:v>94.0959</c:v>
                </c:pt>
                <c:pt idx="10">
                  <c:v>91.1661</c:v>
                </c:pt>
                <c:pt idx="11">
                  <c:v>134.99970000000002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B-4113-908D-1B3748AA8C70}"/>
            </c:ext>
          </c:extLst>
        </c:ser>
        <c:ser>
          <c:idx val="1"/>
          <c:order val="1"/>
          <c:tx>
            <c:strRef>
              <c:f>'F2'!$C$38</c:f>
              <c:strCache>
                <c:ptCount val="1"/>
                <c:pt idx="0">
                  <c:v>Air transport</c:v>
                </c:pt>
              </c:strCache>
            </c:strRef>
          </c:tx>
          <c:spPr>
            <a:solidFill>
              <a:srgbClr val="D73C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'F2'!$A$39:$A$50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'F2'!$C$39:$C$50</c:f>
              <c:numCache>
                <c:formatCode>#,##0.0</c:formatCode>
                <c:ptCount val="12"/>
                <c:pt idx="0">
                  <c:v>39.896000000000001</c:v>
                </c:pt>
                <c:pt idx="1">
                  <c:v>44.868300000000005</c:v>
                </c:pt>
                <c:pt idx="2">
                  <c:v>46.094900000000003</c:v>
                </c:pt>
                <c:pt idx="3">
                  <c:v>44.561999999999998</c:v>
                </c:pt>
                <c:pt idx="4">
                  <c:v>46.112000000000002</c:v>
                </c:pt>
                <c:pt idx="5">
                  <c:v>48.721599999999995</c:v>
                </c:pt>
                <c:pt idx="6">
                  <c:v>48.779300000000006</c:v>
                </c:pt>
                <c:pt idx="7">
                  <c:v>52.976199999999999</c:v>
                </c:pt>
                <c:pt idx="8">
                  <c:v>57.075699999999998</c:v>
                </c:pt>
                <c:pt idx="9">
                  <c:v>60.015599999999999</c:v>
                </c:pt>
                <c:pt idx="10">
                  <c:v>30.5242</c:v>
                </c:pt>
                <c:pt idx="11">
                  <c:v>36.1312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B-4113-908D-1B3748AA8C70}"/>
            </c:ext>
          </c:extLst>
        </c:ser>
        <c:ser>
          <c:idx val="2"/>
          <c:order val="2"/>
          <c:tx>
            <c:strRef>
              <c:f>'F2'!$D$38</c:f>
              <c:strCache>
                <c:ptCount val="1"/>
                <c:pt idx="0">
                  <c:v>Other modes of transport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'F2'!$A$39:$A$50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'F2'!$D$39:$D$50</c:f>
              <c:numCache>
                <c:formatCode>#,##0.0</c:formatCode>
                <c:ptCount val="12"/>
                <c:pt idx="0">
                  <c:v>22.201599999999999</c:v>
                </c:pt>
                <c:pt idx="1">
                  <c:v>22.214299999999998</c:v>
                </c:pt>
                <c:pt idx="2">
                  <c:v>24.161300000000001</c:v>
                </c:pt>
                <c:pt idx="3">
                  <c:v>25.004000000000001</c:v>
                </c:pt>
                <c:pt idx="4">
                  <c:v>23.931099999999997</c:v>
                </c:pt>
                <c:pt idx="5">
                  <c:v>25.124700000000001</c:v>
                </c:pt>
                <c:pt idx="6">
                  <c:v>24.979900000000001</c:v>
                </c:pt>
                <c:pt idx="7">
                  <c:v>26.853099999999998</c:v>
                </c:pt>
                <c:pt idx="8">
                  <c:v>27.197900000000001</c:v>
                </c:pt>
                <c:pt idx="9">
                  <c:v>28.026799999999998</c:v>
                </c:pt>
                <c:pt idx="10">
                  <c:v>30.3706</c:v>
                </c:pt>
                <c:pt idx="11">
                  <c:v>35.909099999999995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9B-4113-908D-1B3748AA8C70}"/>
            </c:ext>
          </c:extLst>
        </c:ser>
        <c:ser>
          <c:idx val="3"/>
          <c:order val="3"/>
          <c:tx>
            <c:strRef>
              <c:f>'F2'!$E$38</c:f>
              <c:strCache>
                <c:ptCount val="1"/>
                <c:pt idx="0">
                  <c:v>Postal and courier services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'F2'!$A$39:$A$50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'F2'!$E$39:$E$50</c:f>
              <c:numCache>
                <c:formatCode>#,##0.0</c:formatCode>
                <c:ptCount val="12"/>
                <c:pt idx="0">
                  <c:v>1.9480999999999999</c:v>
                </c:pt>
                <c:pt idx="1">
                  <c:v>2.0751999999999997</c:v>
                </c:pt>
                <c:pt idx="2">
                  <c:v>2.0335999999999999</c:v>
                </c:pt>
                <c:pt idx="3">
                  <c:v>2.1231</c:v>
                </c:pt>
                <c:pt idx="4">
                  <c:v>2.1800000000000002</c:v>
                </c:pt>
                <c:pt idx="5">
                  <c:v>2.3801999999999999</c:v>
                </c:pt>
                <c:pt idx="6">
                  <c:v>2.7595000000000001</c:v>
                </c:pt>
                <c:pt idx="7">
                  <c:v>2.9156999999999997</c:v>
                </c:pt>
                <c:pt idx="8">
                  <c:v>3.5576999999999996</c:v>
                </c:pt>
                <c:pt idx="9">
                  <c:v>3.0261</c:v>
                </c:pt>
                <c:pt idx="10">
                  <c:v>3.4464000000000001</c:v>
                </c:pt>
                <c:pt idx="11">
                  <c:v>4.0632999999999999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9B-4113-908D-1B3748AA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87969680"/>
        <c:axId val="487970336"/>
      </c:barChart>
      <c:catAx>
        <c:axId val="48796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970336"/>
        <c:crosses val="autoZero"/>
        <c:auto val="1"/>
        <c:lblAlgn val="ctr"/>
        <c:lblOffset val="100"/>
        <c:tickMarkSkip val="1"/>
        <c:noMultiLvlLbl val="0"/>
      </c:catAx>
      <c:valAx>
        <c:axId val="487970336"/>
        <c:scaling>
          <c:orientation val="minMax"/>
          <c:max val="22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9696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72556430446195"/>
          <c:y val="0.88194362431678608"/>
          <c:w val="0.74304168750569011"/>
          <c:h val="4.07561162309445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Contributions of sea, air, other modes of transport and postal and courier services to EU imports of transport</a:t>
            </a:r>
            <a:r>
              <a:rPr lang="en-US" baseline="0"/>
              <a:t> services, 20</a:t>
            </a:r>
            <a:r>
              <a:rPr lang="en-US"/>
              <a:t>10-2021</a:t>
            </a:r>
          </a:p>
          <a:p>
            <a:pPr algn="l">
              <a:defRPr sz="1800" b="1"/>
            </a:pPr>
            <a:r>
              <a:rPr lang="en-US" sz="1600" b="0"/>
              <a:t>(EUR 1 000 million)</a:t>
            </a:r>
          </a:p>
        </c:rich>
      </c:tx>
      <c:layout>
        <c:manualLayout>
          <c:xMode val="edge"/>
          <c:yMode val="edge"/>
          <c:x val="5.3333333333333332E-3"/>
          <c:y val="7.5941744908091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150378109164164"/>
          <c:w val="0.97066666666666668"/>
          <c:h val="0.70955586337541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'F3'!$B$38</c:f>
              <c:strCache>
                <c:ptCount val="1"/>
                <c:pt idx="0">
                  <c:v>Sea transport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'F3'!$B$39:$B$50</c:f>
              <c:numCache>
                <c:formatCode>#,##0.0</c:formatCode>
                <c:ptCount val="12"/>
                <c:pt idx="0">
                  <c:v>53.389499999999998</c:v>
                </c:pt>
                <c:pt idx="1">
                  <c:v>57.594199999999994</c:v>
                </c:pt>
                <c:pt idx="2">
                  <c:v>59.039499999999997</c:v>
                </c:pt>
                <c:pt idx="3">
                  <c:v>53.935699999999997</c:v>
                </c:pt>
                <c:pt idx="4">
                  <c:v>52.908199999999994</c:v>
                </c:pt>
                <c:pt idx="5">
                  <c:v>60.261600000000001</c:v>
                </c:pt>
                <c:pt idx="6">
                  <c:v>56.454699999999995</c:v>
                </c:pt>
                <c:pt idx="7">
                  <c:v>60.050199999999997</c:v>
                </c:pt>
                <c:pt idx="8">
                  <c:v>64.596599999999995</c:v>
                </c:pt>
                <c:pt idx="9">
                  <c:v>67.998500000000007</c:v>
                </c:pt>
                <c:pt idx="10">
                  <c:v>65.926699999999997</c:v>
                </c:pt>
                <c:pt idx="11">
                  <c:v>90.540199999999999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BF4-AD39-96AD913C2CF8}"/>
            </c:ext>
          </c:extLst>
        </c:ser>
        <c:ser>
          <c:idx val="1"/>
          <c:order val="1"/>
          <c:tx>
            <c:strRef>
              <c:f>'F3'!$C$38</c:f>
              <c:strCache>
                <c:ptCount val="1"/>
                <c:pt idx="0">
                  <c:v>Air transport</c:v>
                </c:pt>
              </c:strCache>
            </c:strRef>
          </c:tx>
          <c:spPr>
            <a:solidFill>
              <a:srgbClr val="D73C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'F3'!$C$39:$C$50</c:f>
              <c:numCache>
                <c:formatCode>#,##0.0</c:formatCode>
                <c:ptCount val="12"/>
                <c:pt idx="0">
                  <c:v>34.040800000000004</c:v>
                </c:pt>
                <c:pt idx="1">
                  <c:v>38.018000000000001</c:v>
                </c:pt>
                <c:pt idx="2">
                  <c:v>39.724599999999995</c:v>
                </c:pt>
                <c:pt idx="3">
                  <c:v>41.642800000000001</c:v>
                </c:pt>
                <c:pt idx="4">
                  <c:v>40.671999999999997</c:v>
                </c:pt>
                <c:pt idx="5">
                  <c:v>41.4041</c:v>
                </c:pt>
                <c:pt idx="6">
                  <c:v>40.319400000000002</c:v>
                </c:pt>
                <c:pt idx="7">
                  <c:v>42.189300000000003</c:v>
                </c:pt>
                <c:pt idx="8">
                  <c:v>44.036699999999996</c:v>
                </c:pt>
                <c:pt idx="9">
                  <c:v>43.935000000000002</c:v>
                </c:pt>
                <c:pt idx="10">
                  <c:v>27.973500000000001</c:v>
                </c:pt>
                <c:pt idx="11">
                  <c:v>32.153599999999997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A-4BF4-AD39-96AD913C2CF8}"/>
            </c:ext>
          </c:extLst>
        </c:ser>
        <c:ser>
          <c:idx val="2"/>
          <c:order val="2"/>
          <c:tx>
            <c:strRef>
              <c:f>'F3'!$D$38</c:f>
              <c:strCache>
                <c:ptCount val="1"/>
                <c:pt idx="0">
                  <c:v>Other modes of transport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'F3'!$D$39:$D$50</c:f>
              <c:numCache>
                <c:formatCode>#,##0.0</c:formatCode>
                <c:ptCount val="12"/>
                <c:pt idx="0">
                  <c:v>23.483000000000001</c:v>
                </c:pt>
                <c:pt idx="1">
                  <c:v>20.1845</c:v>
                </c:pt>
                <c:pt idx="2">
                  <c:v>21.475999999999999</c:v>
                </c:pt>
                <c:pt idx="3">
                  <c:v>21.429299999999998</c:v>
                </c:pt>
                <c:pt idx="4">
                  <c:v>22.858799999999999</c:v>
                </c:pt>
                <c:pt idx="5">
                  <c:v>23.987200000000001</c:v>
                </c:pt>
                <c:pt idx="6">
                  <c:v>23.734599999999997</c:v>
                </c:pt>
                <c:pt idx="7">
                  <c:v>24.863400000000002</c:v>
                </c:pt>
                <c:pt idx="8">
                  <c:v>28.6435</c:v>
                </c:pt>
                <c:pt idx="9">
                  <c:v>30.459400000000002</c:v>
                </c:pt>
                <c:pt idx="10">
                  <c:v>31.4193</c:v>
                </c:pt>
                <c:pt idx="11">
                  <c:v>40.519400000000005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4A-4BF4-AD39-96AD913C2CF8}"/>
            </c:ext>
          </c:extLst>
        </c:ser>
        <c:ser>
          <c:idx val="3"/>
          <c:order val="3"/>
          <c:tx>
            <c:strRef>
              <c:f>'F3'!$E$38</c:f>
              <c:strCache>
                <c:ptCount val="1"/>
                <c:pt idx="0">
                  <c:v>Postal and courier services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'F3'!$E$39:$E$50</c:f>
              <c:numCache>
                <c:formatCode>#,##0.0</c:formatCode>
                <c:ptCount val="12"/>
                <c:pt idx="0">
                  <c:v>2.3384</c:v>
                </c:pt>
                <c:pt idx="1">
                  <c:v>2.4408000000000003</c:v>
                </c:pt>
                <c:pt idx="2">
                  <c:v>2.3666999999999998</c:v>
                </c:pt>
                <c:pt idx="3">
                  <c:v>2.6546999999999996</c:v>
                </c:pt>
                <c:pt idx="4">
                  <c:v>2.6025999999999998</c:v>
                </c:pt>
                <c:pt idx="5">
                  <c:v>2.6280000000000001</c:v>
                </c:pt>
                <c:pt idx="6">
                  <c:v>2.7151000000000001</c:v>
                </c:pt>
                <c:pt idx="7">
                  <c:v>2.6426999999999996</c:v>
                </c:pt>
                <c:pt idx="8">
                  <c:v>2.5390999999999999</c:v>
                </c:pt>
                <c:pt idx="9">
                  <c:v>2.4882</c:v>
                </c:pt>
                <c:pt idx="10">
                  <c:v>2.5710000000000002</c:v>
                </c:pt>
                <c:pt idx="11">
                  <c:v>2.9156999999999997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A-4BF4-AD39-96AD913C2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88039544"/>
        <c:axId val="488032656"/>
      </c:barChart>
      <c:catAx>
        <c:axId val="488039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032656"/>
        <c:crosses val="autoZero"/>
        <c:auto val="1"/>
        <c:lblAlgn val="ctr"/>
        <c:lblOffset val="100"/>
        <c:tickMarkSkip val="1"/>
        <c:noMultiLvlLbl val="0"/>
      </c:catAx>
      <c:valAx>
        <c:axId val="488032656"/>
        <c:scaling>
          <c:orientation val="minMax"/>
          <c:max val="1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0395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72556430446195"/>
          <c:y val="0.88194362431678608"/>
          <c:w val="0.74371230511535236"/>
          <c:h val="4.89073386047909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84515474877745"/>
          <c:y val="0.22953871893460023"/>
          <c:w val="0.4900868360553412"/>
          <c:h val="0.56812971251294508"/>
        </c:manualLayout>
      </c:layout>
      <c:pieChart>
        <c:varyColors val="1"/>
        <c:ser>
          <c:idx val="0"/>
          <c:order val="0"/>
          <c:tx>
            <c:strRef>
              <c:f>'F4'!$O$17</c:f>
              <c:strCache>
                <c:ptCount val="1"/>
                <c:pt idx="0">
                  <c:v>Imports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8CE6-4416-BC32-880D24DC0848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8CE6-4416-BC32-880D24DC0848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8CE6-4416-BC32-880D24DC0848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8CE6-4416-BC32-880D24DC0848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8CE6-4416-BC32-880D24DC0848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8CE6-4416-BC32-880D24DC0848}"/>
              </c:ext>
            </c:extLst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8CE6-4416-BC32-880D24DC0848}"/>
              </c:ext>
            </c:extLst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8CE6-4416-BC32-880D24DC0848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8CE6-4416-BC32-880D24DC0848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8CE6-4416-BC32-880D24DC0848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8CE6-4416-BC32-880D24DC0848}"/>
              </c:ext>
            </c:extLst>
          </c:dPt>
          <c:dLbls>
            <c:dLbl>
              <c:idx val="0"/>
              <c:layout>
                <c:manualLayout>
                  <c:x val="9.078161833545266E-2"/>
                  <c:y val="1.4674219614601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E6-4416-BC32-880D24DC0848}"/>
                </c:ext>
              </c:extLst>
            </c:dLbl>
            <c:dLbl>
              <c:idx val="1"/>
              <c:layout>
                <c:manualLayout>
                  <c:x val="5.1524702298500161E-2"/>
                  <c:y val="2.05439074604425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E6-4416-BC32-880D24DC0848}"/>
                </c:ext>
              </c:extLst>
            </c:dLbl>
            <c:dLbl>
              <c:idx val="2"/>
              <c:layout>
                <c:manualLayout>
                  <c:x val="5.152470229850007E-2"/>
                  <c:y val="2.93484392292026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E6-4416-BC32-880D24DC0848}"/>
                </c:ext>
              </c:extLst>
            </c:dLbl>
            <c:dLbl>
              <c:idx val="3"/>
              <c:layout>
                <c:manualLayout>
                  <c:x val="7.3606717569286037E-2"/>
                  <c:y val="-8.80453176876110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E6-4416-BC32-880D24DC0848}"/>
                </c:ext>
              </c:extLst>
            </c:dLbl>
            <c:dLbl>
              <c:idx val="4"/>
              <c:layout>
                <c:manualLayout>
                  <c:x val="0.11286363360623836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E6-4416-BC32-880D24DC0848}"/>
                </c:ext>
              </c:extLst>
            </c:dLbl>
            <c:dLbl>
              <c:idx val="5"/>
              <c:layout>
                <c:manualLayout>
                  <c:x val="9.8142290092381165E-2"/>
                  <c:y val="4.6957502766725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E6-4416-BC32-880D24DC0848}"/>
                </c:ext>
              </c:extLst>
            </c:dLbl>
            <c:dLbl>
              <c:idx val="6"/>
              <c:layout>
                <c:manualLayout>
                  <c:x val="5.397825955080969E-2"/>
                  <c:y val="9.0980161610531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E6-4416-BC32-880D24DC0848}"/>
                </c:ext>
              </c:extLst>
            </c:dLbl>
            <c:dLbl>
              <c:idx val="7"/>
              <c:layout>
                <c:manualLayout>
                  <c:x val="-3.1896244280023911E-2"/>
                  <c:y val="8.2175629841770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E6-4416-BC32-880D24DC0848}"/>
                </c:ext>
              </c:extLst>
            </c:dLbl>
            <c:dLbl>
              <c:idx val="8"/>
              <c:layout>
                <c:manualLayout>
                  <c:x val="-0.10795651910161944"/>
                  <c:y val="8.5110473764690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E6-4416-BC32-880D24DC0848}"/>
                </c:ext>
              </c:extLst>
            </c:dLbl>
            <c:dLbl>
              <c:idx val="9"/>
              <c:layout>
                <c:manualLayout>
                  <c:x val="-0.11777074811085755"/>
                  <c:y val="1.46742196146018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E6-4416-BC32-880D24DC0848}"/>
                </c:ext>
              </c:extLst>
            </c:dLbl>
            <c:dLbl>
              <c:idx val="10"/>
              <c:layout>
                <c:manualLayout>
                  <c:x val="-3.7297499812673279E-3"/>
                  <c:y val="-8.21756298417703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E6-4416-BC32-880D24DC084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'F4'!$N$18:$N$28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Singapore</c:v>
                </c:pt>
                <c:pt idx="4">
                  <c:v>Japan</c:v>
                </c:pt>
                <c:pt idx="5">
                  <c:v>Hong Kong</c:v>
                </c:pt>
                <c:pt idx="6">
                  <c:v>Russia</c:v>
                </c:pt>
                <c:pt idx="7">
                  <c:v>Türkiye</c:v>
                </c:pt>
                <c:pt idx="8">
                  <c:v>Norway</c:v>
                </c:pt>
                <c:pt idx="9">
                  <c:v>South Korea</c:v>
                </c:pt>
                <c:pt idx="10">
                  <c:v>Other</c:v>
                </c:pt>
              </c:strCache>
            </c:strRef>
          </c:cat>
          <c:val>
            <c:numRef>
              <c:f>'F4'!$O$18:$O$28</c:f>
              <c:numCache>
                <c:formatCode>0%</c:formatCode>
                <c:ptCount val="11"/>
                <c:pt idx="0">
                  <c:v>0.12607716848251369</c:v>
                </c:pt>
                <c:pt idx="1">
                  <c:v>0.10566845241678205</c:v>
                </c:pt>
                <c:pt idx="2">
                  <c:v>6.6624932281947866E-2</c:v>
                </c:pt>
                <c:pt idx="3">
                  <c:v>5.0018660085475231E-2</c:v>
                </c:pt>
                <c:pt idx="4">
                  <c:v>3.7285258532474566E-2</c:v>
                </c:pt>
                <c:pt idx="5">
                  <c:v>3.2850177571781131E-2</c:v>
                </c:pt>
                <c:pt idx="6">
                  <c:v>2.8983326310720519E-2</c:v>
                </c:pt>
                <c:pt idx="7">
                  <c:v>2.801601155721423E-2</c:v>
                </c:pt>
                <c:pt idx="8">
                  <c:v>2.4983446698368748E-2</c:v>
                </c:pt>
                <c:pt idx="9">
                  <c:v>2.2611208090049961E-2</c:v>
                </c:pt>
                <c:pt idx="10">
                  <c:v>0.476881357972672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6-4416-BC32-880D24DC084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467498666658439"/>
          <c:y val="0.22933143472263101"/>
          <c:w val="0.48975958974343153"/>
          <c:h val="0.56761666477833561"/>
        </c:manualLayout>
      </c:layout>
      <c:pieChart>
        <c:varyColors val="1"/>
        <c:ser>
          <c:idx val="0"/>
          <c:order val="0"/>
          <c:tx>
            <c:strRef>
              <c:f>'F4'!$G$17</c:f>
              <c:strCache>
                <c:ptCount val="1"/>
                <c:pt idx="0">
                  <c:v>Exports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D17-404E-8059-8A10F725A787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CD17-404E-8059-8A10F725A787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D17-404E-8059-8A10F725A787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CD17-404E-8059-8A10F725A787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D17-404E-8059-8A10F725A787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CD17-404E-8059-8A10F725A787}"/>
              </c:ext>
            </c:extLst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D17-404E-8059-8A10F725A787}"/>
              </c:ext>
            </c:extLst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CD17-404E-8059-8A10F725A787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D17-404E-8059-8A10F725A787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CD17-404E-8059-8A10F725A787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D17-404E-8059-8A10F725A787}"/>
              </c:ext>
            </c:extLst>
          </c:dPt>
          <c:dLbls>
            <c:dLbl>
              <c:idx val="0"/>
              <c:layout>
                <c:manualLayout>
                  <c:x val="7.862407862407853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17-404E-8059-8A10F725A787}"/>
                </c:ext>
              </c:extLst>
            </c:dLbl>
            <c:dLbl>
              <c:idx val="1"/>
              <c:layout>
                <c:manualLayout>
                  <c:x val="2.4570024570024569E-2"/>
                  <c:y val="-4.69673470614203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17-404E-8059-8A10F725A787}"/>
                </c:ext>
              </c:extLst>
            </c:dLbl>
            <c:dLbl>
              <c:idx val="2"/>
              <c:layout>
                <c:manualLayout>
                  <c:x val="5.405405405405396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17-404E-8059-8A10F725A787}"/>
                </c:ext>
              </c:extLst>
            </c:dLbl>
            <c:dLbl>
              <c:idx val="3"/>
              <c:layout>
                <c:manualLayout>
                  <c:x val="9.582309582309582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17-404E-8059-8A10F725A787}"/>
                </c:ext>
              </c:extLst>
            </c:dLbl>
            <c:dLbl>
              <c:idx val="4"/>
              <c:layout>
                <c:manualLayout>
                  <c:x val="5.1597051597051594E-2"/>
                  <c:y val="2.05482143393714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17-404E-8059-8A10F725A787}"/>
                </c:ext>
              </c:extLst>
            </c:dLbl>
            <c:dLbl>
              <c:idx val="5"/>
              <c:layout>
                <c:manualLayout>
                  <c:x val="6.3882063882063786E-2"/>
                  <c:y val="4.40318878700816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17-404E-8059-8A10F725A787}"/>
                </c:ext>
              </c:extLst>
            </c:dLbl>
            <c:dLbl>
              <c:idx val="6"/>
              <c:layout>
                <c:manualLayout>
                  <c:x val="1.7199017199017199E-2"/>
                  <c:y val="5.87091838267755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17-404E-8059-8A10F725A787}"/>
                </c:ext>
              </c:extLst>
            </c:dLbl>
            <c:dLbl>
              <c:idx val="7"/>
              <c:layout>
                <c:manualLayout>
                  <c:x val="-2.2113022113022157E-2"/>
                  <c:y val="6.16446430181143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17-404E-8059-8A10F725A787}"/>
                </c:ext>
              </c:extLst>
            </c:dLbl>
            <c:dLbl>
              <c:idx val="8"/>
              <c:layout>
                <c:manualLayout>
                  <c:x val="-5.896805896805897E-2"/>
                  <c:y val="4.40318878700816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17-404E-8059-8A10F725A787}"/>
                </c:ext>
              </c:extLst>
            </c:dLbl>
            <c:dLbl>
              <c:idx val="9"/>
              <c:layout>
                <c:manualLayout>
                  <c:x val="-0.11056511056511054"/>
                  <c:y val="2.93545919133877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17-404E-8059-8A10F725A787}"/>
                </c:ext>
              </c:extLst>
            </c:dLbl>
            <c:dLbl>
              <c:idx val="10"/>
              <c:layout>
                <c:manualLayout>
                  <c:x val="-3.6855036855036875E-2"/>
                  <c:y val="-2.64191327220489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17-404E-8059-8A10F725A787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'F4'!$F$18:$F$28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Singapore</c:v>
                </c:pt>
                <c:pt idx="4">
                  <c:v>Hong Kong</c:v>
                </c:pt>
                <c:pt idx="5">
                  <c:v>India</c:v>
                </c:pt>
                <c:pt idx="6">
                  <c:v>Russia</c:v>
                </c:pt>
                <c:pt idx="7">
                  <c:v>Brazil</c:v>
                </c:pt>
                <c:pt idx="8">
                  <c:v>Norway</c:v>
                </c:pt>
                <c:pt idx="9">
                  <c:v>Türkiye</c:v>
                </c:pt>
                <c:pt idx="10">
                  <c:v>Other</c:v>
                </c:pt>
              </c:strCache>
            </c:strRef>
          </c:cat>
          <c:val>
            <c:numRef>
              <c:f>'F4'!$G$18:$G$28</c:f>
              <c:numCache>
                <c:formatCode>0%</c:formatCode>
                <c:ptCount val="11"/>
                <c:pt idx="0">
                  <c:v>0.16489595531251303</c:v>
                </c:pt>
                <c:pt idx="1">
                  <c:v>0.12872285193480296</c:v>
                </c:pt>
                <c:pt idx="2">
                  <c:v>8.5172258287004934E-2</c:v>
                </c:pt>
                <c:pt idx="3">
                  <c:v>4.0980741027069431E-2</c:v>
                </c:pt>
                <c:pt idx="4">
                  <c:v>3.3624567506830835E-2</c:v>
                </c:pt>
                <c:pt idx="5">
                  <c:v>2.961607112404643E-2</c:v>
                </c:pt>
                <c:pt idx="6">
                  <c:v>2.7695195109842842E-2</c:v>
                </c:pt>
                <c:pt idx="7">
                  <c:v>2.5875218378259568E-2</c:v>
                </c:pt>
                <c:pt idx="8">
                  <c:v>2.1634606274893227E-2</c:v>
                </c:pt>
                <c:pt idx="9">
                  <c:v>2.1521864353467715E-2</c:v>
                </c:pt>
                <c:pt idx="10">
                  <c:v>0.42026067069126899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7-404E-8059-8A10F725A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partners’ share of EU exports and imports of transport services, 2021</a:t>
            </a:r>
          </a:p>
        </c:rich>
      </c:tx>
      <c:layout>
        <c:manualLayout>
          <c:xMode val="edge"/>
          <c:yMode val="edge"/>
          <c:x val="4.4279594960249915E-3"/>
          <c:y val="1.061399737411868E-2"/>
        </c:manualLayout>
      </c:layout>
      <c:overlay val="0"/>
    </c:title>
    <c:autoTitleDeleted val="0"/>
    <c:plotArea>
      <c:layout>
        <c:manualLayout>
          <c:xMode val="edge"/>
          <c:yMode val="edge"/>
          <c:x val="4.4279594960249915E-3"/>
          <c:y val="1.061399737411868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'F4'!$A$1:$A$2</c:f>
              <c:strCache>
                <c:ptCount val="2"/>
                <c:pt idx="0">
                  <c:v>Main trading partners’ share of EU exports and imports of transport services, 2021</c:v>
                </c:pt>
                <c:pt idx="1">
                  <c:v>Imports</c:v>
                </c:pt>
              </c:strCache>
            </c:strRef>
          </c:cat>
          <c:val>
            <c:numRef>
              <c:f>'F4'!$B$1:$B$2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400C-45E2-AFCA-F7514416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86184"/>
        <c:axId val="446787496"/>
      </c:barChart>
      <c:catAx>
        <c:axId val="446786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787496"/>
        <c:crosses val="autoZero"/>
        <c:auto val="1"/>
        <c:lblAlgn val="ctr"/>
        <c:lblOffset val="100"/>
        <c:noMultiLvlLbl val="0"/>
      </c:catAx>
      <c:valAx>
        <c:axId val="446787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6786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sea transport services trade for EU, 2010-2021</a:t>
            </a:r>
          </a:p>
          <a:p>
            <a:pPr algn="l">
              <a:defRPr sz="1800" b="1"/>
            </a:pPr>
            <a:r>
              <a:rPr lang="en-US" sz="1600" b="0"/>
              <a:t>(EUR 1 000 million)</a:t>
            </a:r>
          </a:p>
        </c:rich>
      </c:tx>
      <c:layout>
        <c:manualLayout>
          <c:xMode val="edge"/>
          <c:yMode val="edge"/>
          <c:x val="5.3333333333333332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220392810170453"/>
          <c:w val="0.97066666666666668"/>
          <c:h val="0.74885571636535631"/>
        </c:manualLayout>
      </c:layout>
      <c:lineChart>
        <c:grouping val="standard"/>
        <c:varyColors val="0"/>
        <c:ser>
          <c:idx val="0"/>
          <c:order val="0"/>
          <c:tx>
            <c:strRef>
              <c:f>'F5'!$B$38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'F5'!$A$39:$A$50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'F5'!$B$39:$B$50</c:f>
              <c:numCache>
                <c:formatCode>#,##0.0</c:formatCode>
                <c:ptCount val="12"/>
                <c:pt idx="0">
                  <c:v>72.4011</c:v>
                </c:pt>
                <c:pt idx="1">
                  <c:v>75.581199999999995</c:v>
                </c:pt>
                <c:pt idx="2">
                  <c:v>79.744500000000002</c:v>
                </c:pt>
                <c:pt idx="3">
                  <c:v>75.834299999999999</c:v>
                </c:pt>
                <c:pt idx="4">
                  <c:v>75.86460000000001</c:v>
                </c:pt>
                <c:pt idx="5">
                  <c:v>80.905699999999996</c:v>
                </c:pt>
                <c:pt idx="6">
                  <c:v>71.888899999999992</c:v>
                </c:pt>
                <c:pt idx="7">
                  <c:v>81.055300000000003</c:v>
                </c:pt>
                <c:pt idx="8">
                  <c:v>88.353499999999997</c:v>
                </c:pt>
                <c:pt idx="9">
                  <c:v>94.0959</c:v>
                </c:pt>
                <c:pt idx="10">
                  <c:v>91.1661</c:v>
                </c:pt>
                <c:pt idx="11">
                  <c:v>134.99970000000002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B-441B-B199-74CDAFDF3541}"/>
            </c:ext>
          </c:extLst>
        </c:ser>
        <c:ser>
          <c:idx val="1"/>
          <c:order val="1"/>
          <c:tx>
            <c:strRef>
              <c:f>'F5'!$C$38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'F5'!$A$39:$A$50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'F5'!$C$39:$C$50</c:f>
              <c:numCache>
                <c:formatCode>#,##0.0</c:formatCode>
                <c:ptCount val="12"/>
                <c:pt idx="0">
                  <c:v>53.389499999999998</c:v>
                </c:pt>
                <c:pt idx="1">
                  <c:v>57.594199999999994</c:v>
                </c:pt>
                <c:pt idx="2">
                  <c:v>59.039499999999997</c:v>
                </c:pt>
                <c:pt idx="3">
                  <c:v>53.935699999999997</c:v>
                </c:pt>
                <c:pt idx="4">
                  <c:v>52.908199999999994</c:v>
                </c:pt>
                <c:pt idx="5">
                  <c:v>60.261600000000001</c:v>
                </c:pt>
                <c:pt idx="6">
                  <c:v>56.454699999999995</c:v>
                </c:pt>
                <c:pt idx="7">
                  <c:v>60.050199999999997</c:v>
                </c:pt>
                <c:pt idx="8">
                  <c:v>64.596599999999995</c:v>
                </c:pt>
                <c:pt idx="9">
                  <c:v>67.998500000000007</c:v>
                </c:pt>
                <c:pt idx="10">
                  <c:v>65.926699999999997</c:v>
                </c:pt>
                <c:pt idx="11">
                  <c:v>90.540199999999999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B-441B-B199-74CDAFDF3541}"/>
            </c:ext>
          </c:extLst>
        </c:ser>
        <c:ser>
          <c:idx val="2"/>
          <c:order val="2"/>
          <c:tx>
            <c:strRef>
              <c:f>'F5'!$D$38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'F5'!$A$39:$A$50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'F5'!$D$39:$D$50</c:f>
              <c:numCache>
                <c:formatCode>#,##0.0</c:formatCode>
                <c:ptCount val="12"/>
                <c:pt idx="0">
                  <c:v>19.011599999999998</c:v>
                </c:pt>
                <c:pt idx="1">
                  <c:v>17.986900000000002</c:v>
                </c:pt>
                <c:pt idx="2">
                  <c:v>20.704999999999998</c:v>
                </c:pt>
                <c:pt idx="3">
                  <c:v>21.898599999999998</c:v>
                </c:pt>
                <c:pt idx="4">
                  <c:v>22.956400000000002</c:v>
                </c:pt>
                <c:pt idx="5">
                  <c:v>20.644099999999998</c:v>
                </c:pt>
                <c:pt idx="6">
                  <c:v>15.434200000000001</c:v>
                </c:pt>
                <c:pt idx="7">
                  <c:v>21.004999999999999</c:v>
                </c:pt>
                <c:pt idx="8">
                  <c:v>23.757000000000001</c:v>
                </c:pt>
                <c:pt idx="9">
                  <c:v>26.0974</c:v>
                </c:pt>
                <c:pt idx="10">
                  <c:v>25.2394</c:v>
                </c:pt>
                <c:pt idx="11">
                  <c:v>44.459600000000002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B-441B-B199-74CDAFDF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752928"/>
        <c:axId val="525757848"/>
      </c:lineChart>
      <c:catAx>
        <c:axId val="52575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757848"/>
        <c:crosses val="autoZero"/>
        <c:auto val="1"/>
        <c:lblAlgn val="ctr"/>
        <c:lblOffset val="100"/>
        <c:tickMarkSkip val="1"/>
        <c:noMultiLvlLbl val="0"/>
      </c:catAx>
      <c:valAx>
        <c:axId val="525757848"/>
        <c:scaling>
          <c:orientation val="minMax"/>
          <c:max val="14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57529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8194362431678608"/>
          <c:w val="0.33074477690288712"/>
          <c:h val="3.65961474812604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75006820711804"/>
          <c:y val="0.23055436671485688"/>
          <c:w val="0.49182705424445777"/>
          <c:h val="0.57064353538383084"/>
        </c:manualLayout>
      </c:layout>
      <c:pieChart>
        <c:varyColors val="1"/>
        <c:ser>
          <c:idx val="0"/>
          <c:order val="0"/>
          <c:tx>
            <c:strRef>
              <c:f>'F6'!$O$17</c:f>
              <c:strCache>
                <c:ptCount val="1"/>
                <c:pt idx="0">
                  <c:v>Imports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EC2E-45EF-8627-3118F2B725EA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EC2E-45EF-8627-3118F2B725EA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EC2E-45EF-8627-3118F2B725EA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EC2E-45EF-8627-3118F2B725EA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EC2E-45EF-8627-3118F2B725EA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EC2E-45EF-8627-3118F2B725EA}"/>
              </c:ext>
            </c:extLst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EC2E-45EF-8627-3118F2B725EA}"/>
              </c:ext>
            </c:extLst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EC2E-45EF-8627-3118F2B725EA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EC2E-45EF-8627-3118F2B725EA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EC2E-45EF-8627-3118F2B725EA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EC2E-45EF-8627-3118F2B725EA}"/>
              </c:ext>
            </c:extLst>
          </c:dPt>
          <c:dLbls>
            <c:dLbl>
              <c:idx val="0"/>
              <c:layout>
                <c:manualLayout>
                  <c:x val="-4.9071145046190633E-3"/>
                  <c:y val="-4.40226588438055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2E-45EF-8627-3118F2B725EA}"/>
                </c:ext>
              </c:extLst>
            </c:dLbl>
            <c:dLbl>
              <c:idx val="1"/>
              <c:layout>
                <c:manualLayout>
                  <c:x val="4.9071145046190541E-2"/>
                  <c:y val="-3.52181270750444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2E-45EF-8627-3118F2B725EA}"/>
                </c:ext>
              </c:extLst>
            </c:dLbl>
            <c:dLbl>
              <c:idx val="2"/>
              <c:layout>
                <c:manualLayout>
                  <c:x val="5.397825955080969E-2"/>
                  <c:y val="-1.4674219614601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2E-45EF-8627-3118F2B725EA}"/>
                </c:ext>
              </c:extLst>
            </c:dLbl>
            <c:dLbl>
              <c:idx val="3"/>
              <c:layout>
                <c:manualLayout>
                  <c:x val="1.2267786261547658E-2"/>
                  <c:y val="-5.8696878458407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2E-45EF-8627-3118F2B725EA}"/>
                </c:ext>
              </c:extLst>
            </c:dLbl>
            <c:dLbl>
              <c:idx val="4"/>
              <c:layout>
                <c:manualLayout>
                  <c:x val="9.078161833545266E-2"/>
                  <c:y val="-1.76090635375222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2E-45EF-8627-3118F2B725EA}"/>
                </c:ext>
              </c:extLst>
            </c:dLbl>
            <c:dLbl>
              <c:idx val="5"/>
              <c:layout>
                <c:manualLayout>
                  <c:x val="6.8699603064666798E-2"/>
                  <c:y val="-1.76090635375222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C2E-45EF-8627-3118F2B725EA}"/>
                </c:ext>
              </c:extLst>
            </c:dLbl>
            <c:dLbl>
              <c:idx val="6"/>
              <c:layout>
                <c:manualLayout>
                  <c:x val="8.0967389326214542E-2"/>
                  <c:y val="8.8045317687609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2E-45EF-8627-3118F2B725EA}"/>
                </c:ext>
              </c:extLst>
            </c:dLbl>
            <c:dLbl>
              <c:idx val="7"/>
              <c:layout>
                <c:manualLayout>
                  <c:x val="6.6246045812357351E-2"/>
                  <c:y val="4.98923466896462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C2E-45EF-8627-3118F2B725EA}"/>
                </c:ext>
              </c:extLst>
            </c:dLbl>
            <c:dLbl>
              <c:idx val="8"/>
              <c:layout>
                <c:manualLayout>
                  <c:x val="3.1896244280023911E-2"/>
                  <c:y val="7.92407859188499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2E-45EF-8627-3118F2B725EA}"/>
                </c:ext>
              </c:extLst>
            </c:dLbl>
            <c:dLbl>
              <c:idx val="9"/>
              <c:layout>
                <c:manualLayout>
                  <c:x val="-8.8328061083143131E-2"/>
                  <c:y val="6.75014102271685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C2E-45EF-8627-3118F2B725EA}"/>
                </c:ext>
              </c:extLst>
            </c:dLbl>
            <c:dLbl>
              <c:idx val="10"/>
              <c:layout>
                <c:manualLayout>
                  <c:x val="-1.9911649262264814E-2"/>
                  <c:y val="-9.88919287628914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2E-45EF-8627-3118F2B725EA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'F6'!$N$18:$N$28</c:f>
              <c:strCache>
                <c:ptCount val="11"/>
                <c:pt idx="0">
                  <c:v>United States</c:v>
                </c:pt>
                <c:pt idx="1">
                  <c:v>Singapore</c:v>
                </c:pt>
                <c:pt idx="2">
                  <c:v>Switzerland</c:v>
                </c:pt>
                <c:pt idx="3">
                  <c:v>United Kingdom</c:v>
                </c:pt>
                <c:pt idx="4">
                  <c:v>Japan</c:v>
                </c:pt>
                <c:pt idx="5">
                  <c:v>Hong Kong</c:v>
                </c:pt>
                <c:pt idx="6">
                  <c:v>Norway</c:v>
                </c:pt>
                <c:pt idx="7">
                  <c:v>Türkiye</c:v>
                </c:pt>
                <c:pt idx="8">
                  <c:v>Taiwan</c:v>
                </c:pt>
                <c:pt idx="9">
                  <c:v>Canada</c:v>
                </c:pt>
                <c:pt idx="10">
                  <c:v>Other</c:v>
                </c:pt>
              </c:strCache>
            </c:strRef>
          </c:cat>
          <c:val>
            <c:numRef>
              <c:f>'F6'!$O$18:$O$28</c:f>
              <c:numCache>
                <c:formatCode>0%</c:formatCode>
                <c:ptCount val="11"/>
                <c:pt idx="0">
                  <c:v>0.10642454953711171</c:v>
                </c:pt>
                <c:pt idx="1">
                  <c:v>6.6271114930163619E-2</c:v>
                </c:pt>
                <c:pt idx="2">
                  <c:v>6.1507485072928927E-2</c:v>
                </c:pt>
                <c:pt idx="3">
                  <c:v>5.6592541213737101E-2</c:v>
                </c:pt>
                <c:pt idx="4">
                  <c:v>4.9105259321273867E-2</c:v>
                </c:pt>
                <c:pt idx="5">
                  <c:v>3.4044545958590772E-2</c:v>
                </c:pt>
                <c:pt idx="6">
                  <c:v>2.4696212290231303E-2</c:v>
                </c:pt>
                <c:pt idx="7">
                  <c:v>2.4042359084693873E-2</c:v>
                </c:pt>
                <c:pt idx="8">
                  <c:v>2.1616917126315163E-2</c:v>
                </c:pt>
                <c:pt idx="9">
                  <c:v>1.9289774045120289E-2</c:v>
                </c:pt>
                <c:pt idx="10">
                  <c:v>0.53640924141983337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5EF-8627-3118F2B725E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71303143268415"/>
          <c:y val="0.23038035666139933"/>
          <c:w val="0.49175582967823872"/>
          <c:h val="0.57021284429126018"/>
        </c:manualLayout>
      </c:layout>
      <c:pieChart>
        <c:varyColors val="1"/>
        <c:ser>
          <c:idx val="0"/>
          <c:order val="0"/>
          <c:tx>
            <c:strRef>
              <c:f>'F6'!$G$17</c:f>
              <c:strCache>
                <c:ptCount val="1"/>
                <c:pt idx="0">
                  <c:v>Exports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4EB-4710-B746-CD0867F8B1CB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44EB-4710-B746-CD0867F8B1CB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44EB-4710-B746-CD0867F8B1CB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44EB-4710-B746-CD0867F8B1CB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44EB-4710-B746-CD0867F8B1CB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44EB-4710-B746-CD0867F8B1CB}"/>
              </c:ext>
            </c:extLst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4EB-4710-B746-CD0867F8B1CB}"/>
              </c:ext>
            </c:extLst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44EB-4710-B746-CD0867F8B1CB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4EB-4710-B746-CD0867F8B1CB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44EB-4710-B746-CD0867F8B1CB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44EB-4710-B746-CD0867F8B1CB}"/>
              </c:ext>
            </c:extLst>
          </c:dPt>
          <c:dLbls>
            <c:dLbl>
              <c:idx val="0"/>
              <c:layout>
                <c:manualLayout>
                  <c:x val="-8.0809451948601081E-3"/>
                  <c:y val="-7.3386479783469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EB-4710-B746-CD0867F8B1CB}"/>
                </c:ext>
              </c:extLst>
            </c:dLbl>
            <c:dLbl>
              <c:idx val="1"/>
              <c:layout>
                <c:manualLayout>
                  <c:x val="1.069907849313899E-2"/>
                  <c:y val="-2.93545919133877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56905973642544"/>
                      <c:h val="0.110079719675204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4EB-4710-B746-CD0867F8B1CB}"/>
                </c:ext>
              </c:extLst>
            </c:dLbl>
            <c:dLbl>
              <c:idx val="2"/>
              <c:layout>
                <c:manualLayout>
                  <c:x val="3.2851975287195918E-2"/>
                  <c:y val="-1.17418367653551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EB-4710-B746-CD0867F8B1CB}"/>
                </c:ext>
              </c:extLst>
            </c:dLbl>
            <c:dLbl>
              <c:idx val="3"/>
              <c:layout>
                <c:manualLayout>
                  <c:x val="6.823102559648412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EB-4710-B746-CD0867F8B1CB}"/>
                </c:ext>
              </c:extLst>
            </c:dLbl>
            <c:dLbl>
              <c:idx val="4"/>
              <c:layout>
                <c:manualLayout>
                  <c:x val="0.12635375110460031"/>
                  <c:y val="-8.806377574016331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EB-4710-B746-CD0867F8B1CB}"/>
                </c:ext>
              </c:extLst>
            </c:dLbl>
            <c:dLbl>
              <c:idx val="5"/>
              <c:layout>
                <c:manualLayout>
                  <c:x val="9.6028850839496319E-2"/>
                  <c:y val="2.3483673530710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4EB-4710-B746-CD0867F8B1CB}"/>
                </c:ext>
              </c:extLst>
            </c:dLbl>
            <c:dLbl>
              <c:idx val="6"/>
              <c:layout>
                <c:manualLayout>
                  <c:x val="9.0974700795312391E-2"/>
                  <c:y val="5.57737246354367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EB-4710-B746-CD0867F8B1CB}"/>
                </c:ext>
              </c:extLst>
            </c:dLbl>
            <c:dLbl>
              <c:idx val="7"/>
              <c:layout>
                <c:manualLayout>
                  <c:x val="1.010830008836794E-2"/>
                  <c:y val="8.806377574016331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4EB-4710-B746-CD0867F8B1CB}"/>
                </c:ext>
              </c:extLst>
            </c:dLbl>
            <c:dLbl>
              <c:idx val="8"/>
              <c:layout>
                <c:manualLayout>
                  <c:x val="-5.306857546393217E-2"/>
                  <c:y val="6.75155614007916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EB-4710-B746-CD0867F8B1CB}"/>
                </c:ext>
              </c:extLst>
            </c:dLbl>
            <c:dLbl>
              <c:idx val="9"/>
              <c:layout>
                <c:manualLayout>
                  <c:x val="-0.1061371509278644"/>
                  <c:y val="3.22900511047264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4EB-4710-B746-CD0867F8B1CB}"/>
                </c:ext>
              </c:extLst>
            </c:dLbl>
            <c:dLbl>
              <c:idx val="10"/>
              <c:layout>
                <c:manualLayout>
                  <c:x val="-2.2482589049045657E-2"/>
                  <c:y val="-2.64192003517215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4EB-4710-B746-CD0867F8B1CB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'F6'!$F$18:$F$28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Singapore</c:v>
                </c:pt>
                <c:pt idx="4">
                  <c:v>India</c:v>
                </c:pt>
                <c:pt idx="5">
                  <c:v>Hong Kong</c:v>
                </c:pt>
                <c:pt idx="6">
                  <c:v>Brazil</c:v>
                </c:pt>
                <c:pt idx="7">
                  <c:v>South Korea</c:v>
                </c:pt>
                <c:pt idx="8">
                  <c:v>Japan</c:v>
                </c:pt>
                <c:pt idx="9">
                  <c:v>Australia</c:v>
                </c:pt>
                <c:pt idx="10">
                  <c:v>Other</c:v>
                </c:pt>
              </c:strCache>
            </c:strRef>
          </c:cat>
          <c:val>
            <c:numRef>
              <c:f>'F6'!$G$18:$G$28</c:f>
              <c:numCache>
                <c:formatCode>0%</c:formatCode>
                <c:ptCount val="11"/>
                <c:pt idx="0">
                  <c:v>0.17353001525188572</c:v>
                </c:pt>
                <c:pt idx="1">
                  <c:v>6.1007542979725132E-2</c:v>
                </c:pt>
                <c:pt idx="2">
                  <c:v>5.6739385346782245E-2</c:v>
                </c:pt>
                <c:pt idx="3">
                  <c:v>5.6217902706450454E-2</c:v>
                </c:pt>
                <c:pt idx="4">
                  <c:v>4.0819349968925854E-2</c:v>
                </c:pt>
                <c:pt idx="5">
                  <c:v>3.4983040703053407E-2</c:v>
                </c:pt>
                <c:pt idx="6">
                  <c:v>3.343266688740789E-2</c:v>
                </c:pt>
                <c:pt idx="7">
                  <c:v>2.4849684851151518E-2</c:v>
                </c:pt>
                <c:pt idx="8">
                  <c:v>2.1945974694758577E-2</c:v>
                </c:pt>
                <c:pt idx="9">
                  <c:v>2.1849678184470037E-2</c:v>
                </c:pt>
                <c:pt idx="10">
                  <c:v>0.47462475842538915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B-4710-B746-CD0867F8B1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partners’ share of EU exports and imports of </a:t>
            </a:r>
            <a:br>
              <a:rPr lang="en-US"/>
            </a:br>
            <a:r>
              <a:rPr lang="en-US"/>
              <a:t>sea transport services, 2021</a:t>
            </a:r>
          </a:p>
        </c:rich>
      </c:tx>
      <c:layout>
        <c:manualLayout>
          <c:xMode val="edge"/>
          <c:yMode val="edge"/>
          <c:x val="4.3246976159508465E-3"/>
          <c:y val="1.0382594976423975E-2"/>
        </c:manualLayout>
      </c:layout>
      <c:overlay val="0"/>
    </c:title>
    <c:autoTitleDeleted val="0"/>
    <c:plotArea>
      <c:layout>
        <c:manualLayout>
          <c:xMode val="edge"/>
          <c:yMode val="edge"/>
          <c:x val="4.3246976159508465E-3"/>
          <c:y val="1.0382594976423975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'F6'!$A$1:$A$2</c:f>
              <c:strCache>
                <c:ptCount val="2"/>
                <c:pt idx="0">
                  <c:v>Main trading partners’ share of EU exports and imports of sea transport services, 2021</c:v>
                </c:pt>
                <c:pt idx="1">
                  <c:v>Imports</c:v>
                </c:pt>
              </c:strCache>
            </c:strRef>
          </c:cat>
          <c:val>
            <c:numRef>
              <c:f>'F6'!$B$1:$B$2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37E-414A-9018-06A1120BD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967752"/>
        <c:axId val="503971688"/>
      </c:barChart>
      <c:catAx>
        <c:axId val="503967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3971688"/>
        <c:crosses val="autoZero"/>
        <c:auto val="1"/>
        <c:lblAlgn val="ctr"/>
        <c:lblOffset val="100"/>
        <c:noMultiLvlLbl val="0"/>
      </c:catAx>
      <c:valAx>
        <c:axId val="503971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03967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air transport services trade for EU, 2010-2021</a:t>
            </a:r>
          </a:p>
          <a:p>
            <a:pPr algn="l">
              <a:defRPr sz="1800" b="1"/>
            </a:pPr>
            <a:r>
              <a:rPr lang="en-US" sz="1600" b="0"/>
              <a:t>(EUR 1 000 million)</a:t>
            </a:r>
          </a:p>
        </c:rich>
      </c:tx>
      <c:layout>
        <c:manualLayout>
          <c:xMode val="edge"/>
          <c:yMode val="edge"/>
          <c:x val="5.3333333333333332E-3"/>
          <c:y val="7.5941744908091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220392810170453"/>
          <c:w val="0.97066666666666668"/>
          <c:h val="0.74885571636535631"/>
        </c:manualLayout>
      </c:layout>
      <c:lineChart>
        <c:grouping val="standard"/>
        <c:varyColors val="0"/>
        <c:ser>
          <c:idx val="0"/>
          <c:order val="0"/>
          <c:tx>
            <c:strRef>
              <c:f>'F7'!$B$38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'F7'!$A$39:$A$50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'F7'!$B$39:$B$50</c:f>
              <c:numCache>
                <c:formatCode>#,##0.0</c:formatCode>
                <c:ptCount val="12"/>
                <c:pt idx="0">
                  <c:v>39.896000000000001</c:v>
                </c:pt>
                <c:pt idx="1">
                  <c:v>44.868300000000005</c:v>
                </c:pt>
                <c:pt idx="2">
                  <c:v>46.094900000000003</c:v>
                </c:pt>
                <c:pt idx="3">
                  <c:v>44.561999999999998</c:v>
                </c:pt>
                <c:pt idx="4">
                  <c:v>46.112000000000002</c:v>
                </c:pt>
                <c:pt idx="5">
                  <c:v>48.721599999999995</c:v>
                </c:pt>
                <c:pt idx="6">
                  <c:v>48.779300000000006</c:v>
                </c:pt>
                <c:pt idx="7">
                  <c:v>52.976199999999999</c:v>
                </c:pt>
                <c:pt idx="8">
                  <c:v>57.075699999999998</c:v>
                </c:pt>
                <c:pt idx="9">
                  <c:v>60.015599999999999</c:v>
                </c:pt>
                <c:pt idx="10">
                  <c:v>30.5242</c:v>
                </c:pt>
                <c:pt idx="11">
                  <c:v>36.1312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09-4B2A-89F7-3EE279CE8B86}"/>
            </c:ext>
          </c:extLst>
        </c:ser>
        <c:ser>
          <c:idx val="1"/>
          <c:order val="1"/>
          <c:tx>
            <c:strRef>
              <c:f>'F7'!$C$38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'F7'!$A$39:$A$50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'F7'!$C$39:$C$50</c:f>
              <c:numCache>
                <c:formatCode>#,##0.0</c:formatCode>
                <c:ptCount val="12"/>
                <c:pt idx="0">
                  <c:v>34.040800000000004</c:v>
                </c:pt>
                <c:pt idx="1">
                  <c:v>38.018000000000001</c:v>
                </c:pt>
                <c:pt idx="2">
                  <c:v>39.724599999999995</c:v>
                </c:pt>
                <c:pt idx="3">
                  <c:v>41.642800000000001</c:v>
                </c:pt>
                <c:pt idx="4">
                  <c:v>40.671999999999997</c:v>
                </c:pt>
                <c:pt idx="5">
                  <c:v>41.4041</c:v>
                </c:pt>
                <c:pt idx="6">
                  <c:v>40.319400000000002</c:v>
                </c:pt>
                <c:pt idx="7">
                  <c:v>42.189300000000003</c:v>
                </c:pt>
                <c:pt idx="8">
                  <c:v>44.036699999999996</c:v>
                </c:pt>
                <c:pt idx="9">
                  <c:v>43.935000000000002</c:v>
                </c:pt>
                <c:pt idx="10">
                  <c:v>27.973500000000001</c:v>
                </c:pt>
                <c:pt idx="11">
                  <c:v>32.153599999999997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9-4B2A-89F7-3EE279CE8B86}"/>
            </c:ext>
          </c:extLst>
        </c:ser>
        <c:ser>
          <c:idx val="2"/>
          <c:order val="2"/>
          <c:tx>
            <c:strRef>
              <c:f>'F7'!$D$38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'F7'!$A$39:$A$50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'F7'!$D$39:$D$50</c:f>
              <c:numCache>
                <c:formatCode>#,##0.0</c:formatCode>
                <c:ptCount val="12"/>
                <c:pt idx="0">
                  <c:v>5.8552</c:v>
                </c:pt>
                <c:pt idx="1">
                  <c:v>6.8502999999999998</c:v>
                </c:pt>
                <c:pt idx="2">
                  <c:v>6.3703000000000003</c:v>
                </c:pt>
                <c:pt idx="3">
                  <c:v>2.9192</c:v>
                </c:pt>
                <c:pt idx="4">
                  <c:v>5.4398999999999997</c:v>
                </c:pt>
                <c:pt idx="5">
                  <c:v>7.3173999999999992</c:v>
                </c:pt>
                <c:pt idx="6">
                  <c:v>8.4598999999999993</c:v>
                </c:pt>
                <c:pt idx="7">
                  <c:v>10.786899999999999</c:v>
                </c:pt>
                <c:pt idx="8">
                  <c:v>13.039</c:v>
                </c:pt>
                <c:pt idx="9">
                  <c:v>16.0807</c:v>
                </c:pt>
                <c:pt idx="10">
                  <c:v>2.5507</c:v>
                </c:pt>
                <c:pt idx="11">
                  <c:v>3.9775999999999998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09-4B2A-89F7-3EE279CE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044880"/>
        <c:axId val="556045208"/>
      </c:lineChart>
      <c:catAx>
        <c:axId val="55604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045208"/>
        <c:crosses val="autoZero"/>
        <c:auto val="1"/>
        <c:lblAlgn val="ctr"/>
        <c:lblOffset val="100"/>
        <c:tickMarkSkip val="1"/>
        <c:noMultiLvlLbl val="0"/>
      </c:catAx>
      <c:valAx>
        <c:axId val="556045208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604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8194362431678608"/>
          <c:w val="0.33074477690288712"/>
          <c:h val="3.65961474812604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854568054692356"/>
          <c:y val="0.2408100904154804"/>
          <c:w val="0.49720323182100684"/>
          <c:h val="0.59602740693583478"/>
        </c:manualLayout>
      </c:layout>
      <c:pieChart>
        <c:varyColors val="1"/>
        <c:ser>
          <c:idx val="0"/>
          <c:order val="0"/>
          <c:tx>
            <c:strRef>
              <c:f>'F8'!$O$17</c:f>
              <c:strCache>
                <c:ptCount val="1"/>
                <c:pt idx="0">
                  <c:v>Imports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7C5-4A1A-BF78-82051EA76339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17C5-4A1A-BF78-82051EA76339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17C5-4A1A-BF78-82051EA76339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17C5-4A1A-BF78-82051EA76339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17C5-4A1A-BF78-82051EA76339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17C5-4A1A-BF78-82051EA76339}"/>
              </c:ext>
            </c:extLst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17C5-4A1A-BF78-82051EA76339}"/>
              </c:ext>
            </c:extLst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17C5-4A1A-BF78-82051EA76339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17C5-4A1A-BF78-82051EA76339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17C5-4A1A-BF78-82051EA76339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17C5-4A1A-BF78-82051EA76339}"/>
              </c:ext>
            </c:extLst>
          </c:dPt>
          <c:dLbls>
            <c:dLbl>
              <c:idx val="0"/>
              <c:layout>
                <c:manualLayout>
                  <c:x val="5.394989919633178E-2"/>
                  <c:y val="-2.6888332675518512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C5-4A1A-BF78-82051EA76339}"/>
                </c:ext>
              </c:extLst>
            </c:dLbl>
            <c:dLbl>
              <c:idx val="1"/>
              <c:layout>
                <c:manualLayout>
                  <c:x val="2.2070413307590131E-2"/>
                  <c:y val="-1.466653270463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C5-4A1A-BF78-82051EA76339}"/>
                </c:ext>
              </c:extLst>
            </c:dLbl>
            <c:dLbl>
              <c:idx val="2"/>
              <c:layout>
                <c:manualLayout>
                  <c:x val="3.6784022179317095E-2"/>
                  <c:y val="2.933306540927132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C5-4A1A-BF78-82051EA76339}"/>
                </c:ext>
              </c:extLst>
            </c:dLbl>
            <c:dLbl>
              <c:idx val="3"/>
              <c:layout>
                <c:manualLayout>
                  <c:x val="6.3758971777483117E-2"/>
                  <c:y val="5.8666130818542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C5-4A1A-BF78-82051EA76339}"/>
                </c:ext>
              </c:extLst>
            </c:dLbl>
            <c:dLbl>
              <c:idx val="4"/>
              <c:layout>
                <c:manualLayout>
                  <c:x val="6.3758971777483117E-2"/>
                  <c:y val="5.86661308185415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C5-4A1A-BF78-82051EA76339}"/>
                </c:ext>
              </c:extLst>
            </c:dLbl>
            <c:dLbl>
              <c:idx val="5"/>
              <c:layout>
                <c:manualLayout>
                  <c:x val="2.2070413307590311E-2"/>
                  <c:y val="4.98662111957612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C5-4A1A-BF78-82051EA76339}"/>
                </c:ext>
              </c:extLst>
            </c:dLbl>
            <c:dLbl>
              <c:idx val="6"/>
              <c:layout>
                <c:manualLayout>
                  <c:x val="-1.2261340726439061E-2"/>
                  <c:y val="5.57328242776154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7C5-4A1A-BF78-82051EA76339}"/>
                </c:ext>
              </c:extLst>
            </c:dLbl>
            <c:dLbl>
              <c:idx val="7"/>
              <c:layout>
                <c:manualLayout>
                  <c:x val="-2.9427217743453749E-2"/>
                  <c:y val="4.98662111957613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7C5-4A1A-BF78-82051EA76339}"/>
                </c:ext>
              </c:extLst>
            </c:dLbl>
            <c:dLbl>
              <c:idx val="8"/>
              <c:layout>
                <c:manualLayout>
                  <c:x val="-2.9427217743453749E-2"/>
                  <c:y val="3.81329850320526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7C5-4A1A-BF78-82051EA76339}"/>
                </c:ext>
              </c:extLst>
            </c:dLbl>
            <c:dLbl>
              <c:idx val="9"/>
              <c:layout>
                <c:manualLayout>
                  <c:x val="-6.8663508068058737E-2"/>
                  <c:y val="1.46665327046357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7C5-4A1A-BF78-82051EA76339}"/>
                </c:ext>
              </c:extLst>
            </c:dLbl>
            <c:dLbl>
              <c:idx val="10"/>
              <c:layout>
                <c:manualLayout>
                  <c:x val="-2.4522681452878121E-2"/>
                  <c:y val="-7.33326635231783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7C5-4A1A-BF78-82051EA76339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'F8'!$N$18:$N$28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South Korea</c:v>
                </c:pt>
                <c:pt idx="3">
                  <c:v>Hong Kong</c:v>
                </c:pt>
                <c:pt idx="4">
                  <c:v>Taiwan</c:v>
                </c:pt>
                <c:pt idx="5">
                  <c:v>Switzerland</c:v>
                </c:pt>
                <c:pt idx="6">
                  <c:v>Singapore</c:v>
                </c:pt>
                <c:pt idx="7">
                  <c:v>Japan</c:v>
                </c:pt>
                <c:pt idx="8">
                  <c:v>Canada</c:v>
                </c:pt>
                <c:pt idx="9">
                  <c:v>Türkiye</c:v>
                </c:pt>
                <c:pt idx="10">
                  <c:v>Other</c:v>
                </c:pt>
              </c:strCache>
            </c:strRef>
          </c:cat>
          <c:val>
            <c:numRef>
              <c:f>'F8'!$O$18:$O$28</c:f>
              <c:numCache>
                <c:formatCode>0%</c:formatCode>
                <c:ptCount val="11"/>
                <c:pt idx="0">
                  <c:v>0.18062985171178345</c:v>
                </c:pt>
                <c:pt idx="1">
                  <c:v>8.9159534235668803E-2</c:v>
                </c:pt>
                <c:pt idx="2">
                  <c:v>5.0523114052547773E-2</c:v>
                </c:pt>
                <c:pt idx="3">
                  <c:v>4.4660628980891723E-2</c:v>
                </c:pt>
                <c:pt idx="4">
                  <c:v>4.42749800955414E-2</c:v>
                </c:pt>
                <c:pt idx="5">
                  <c:v>4.1460365246815283E-2</c:v>
                </c:pt>
                <c:pt idx="6">
                  <c:v>4.052734375E-2</c:v>
                </c:pt>
                <c:pt idx="7">
                  <c:v>3.8250771297770707E-2</c:v>
                </c:pt>
                <c:pt idx="8">
                  <c:v>3.0450711584394906E-2</c:v>
                </c:pt>
                <c:pt idx="9">
                  <c:v>2.7197576632165606E-2</c:v>
                </c:pt>
                <c:pt idx="10">
                  <c:v>0.41286512241242035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5-4A1A-BF78-82051EA7633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902864259028641"/>
          <c:y val="0.24098963595024769"/>
          <c:w val="0.49813200498132004"/>
          <c:h val="0.5964717988603162"/>
        </c:manualLayout>
      </c:layout>
      <c:pieChart>
        <c:varyColors val="1"/>
        <c:ser>
          <c:idx val="0"/>
          <c:order val="0"/>
          <c:tx>
            <c:strRef>
              <c:f>'F8'!$G$17</c:f>
              <c:strCache>
                <c:ptCount val="1"/>
                <c:pt idx="0">
                  <c:v>Exports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41B-4524-A0DA-335AD6D08CB1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A41B-4524-A0DA-335AD6D08CB1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41B-4524-A0DA-335AD6D08CB1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41B-4524-A0DA-335AD6D08CB1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41B-4524-A0DA-335AD6D08CB1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41B-4524-A0DA-335AD6D08CB1}"/>
              </c:ext>
            </c:extLst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41B-4524-A0DA-335AD6D08CB1}"/>
              </c:ext>
            </c:extLst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41B-4524-A0DA-335AD6D08CB1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41B-4524-A0DA-335AD6D08CB1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41B-4524-A0DA-335AD6D08CB1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41B-4524-A0DA-335AD6D08CB1}"/>
              </c:ext>
            </c:extLst>
          </c:dPt>
          <c:dLbls>
            <c:dLbl>
              <c:idx val="0"/>
              <c:layout>
                <c:manualLayout>
                  <c:x val="9.1118793008755205E-3"/>
                  <c:y val="-2.87135363523544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1B-4524-A0DA-335AD6D08CB1}"/>
                </c:ext>
              </c:extLst>
            </c:dLbl>
            <c:dLbl>
              <c:idx val="1"/>
              <c:layout>
                <c:manualLayout>
                  <c:x val="3.6900369003690037E-2"/>
                  <c:y val="-1.46772993491832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41B-4524-A0DA-335AD6D08CB1}"/>
                </c:ext>
              </c:extLst>
            </c:dLbl>
            <c:dLbl>
              <c:idx val="2"/>
              <c:layout>
                <c:manualLayout>
                  <c:x val="7.4378020131904962E-2"/>
                  <c:y val="2.61627795245807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1B-4524-A0DA-335AD6D08CB1}"/>
                </c:ext>
              </c:extLst>
            </c:dLbl>
            <c:dLbl>
              <c:idx val="3"/>
              <c:layout>
                <c:manualLayout>
                  <c:x val="8.7868150329301106E-2"/>
                  <c:y val="6.12599906714919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41B-4524-A0DA-335AD6D08CB1}"/>
                </c:ext>
              </c:extLst>
            </c:dLbl>
            <c:dLbl>
              <c:idx val="4"/>
              <c:layout>
                <c:manualLayout>
                  <c:x val="4.3045908312602979E-2"/>
                  <c:y val="7.8616305987721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1B-4524-A0DA-335AD6D08CB1}"/>
                </c:ext>
              </c:extLst>
            </c:dLbl>
            <c:dLbl>
              <c:idx val="5"/>
              <c:layout>
                <c:manualLayout>
                  <c:x val="-1.2495627010536713E-2"/>
                  <c:y val="7.880870929036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41B-4524-A0DA-335AD6D08CB1}"/>
                </c:ext>
              </c:extLst>
            </c:dLbl>
            <c:dLbl>
              <c:idx val="6"/>
              <c:layout>
                <c:manualLayout>
                  <c:x val="-5.8614212331137991E-2"/>
                  <c:y val="5.45557190694733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1B-4524-A0DA-335AD6D08CB1}"/>
                </c:ext>
              </c:extLst>
            </c:dLbl>
            <c:dLbl>
              <c:idx val="7"/>
              <c:layout>
                <c:manualLayout>
                  <c:x val="-9.6980029630176601E-2"/>
                  <c:y val="2.70601340583011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41B-4524-A0DA-335AD6D08CB1}"/>
                </c:ext>
              </c:extLst>
            </c:dLbl>
            <c:dLbl>
              <c:idx val="8"/>
              <c:layout>
                <c:manualLayout>
                  <c:x val="-0.12300123001230012"/>
                  <c:y val="-3.52255184380394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1B-4524-A0DA-335AD6D08CB1}"/>
                </c:ext>
              </c:extLst>
            </c:dLbl>
            <c:dLbl>
              <c:idx val="9"/>
              <c:layout>
                <c:manualLayout>
                  <c:x val="-0.12380946227229303"/>
                  <c:y val="-0.1204180148274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41B-4524-A0DA-335AD6D08CB1}"/>
                </c:ext>
              </c:extLst>
            </c:dLbl>
            <c:dLbl>
              <c:idx val="10"/>
              <c:layout>
                <c:manualLayout>
                  <c:x val="-5.3427731445371093E-2"/>
                  <c:y val="-3.76481940655224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41B-4524-A0DA-335AD6D08CB1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'F8'!$F$18:$F$28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Hong Kong</c:v>
                </c:pt>
                <c:pt idx="4">
                  <c:v>Norway</c:v>
                </c:pt>
                <c:pt idx="5">
                  <c:v>Canada</c:v>
                </c:pt>
                <c:pt idx="6">
                  <c:v>Japan</c:v>
                </c:pt>
                <c:pt idx="7">
                  <c:v>Türkiye</c:v>
                </c:pt>
                <c:pt idx="8">
                  <c:v>Brazil</c:v>
                </c:pt>
                <c:pt idx="9">
                  <c:v>India</c:v>
                </c:pt>
                <c:pt idx="10">
                  <c:v>Other</c:v>
                </c:pt>
              </c:strCache>
            </c:strRef>
          </c:cat>
          <c:val>
            <c:numRef>
              <c:f>'F8'!$G$18:$G$28</c:f>
              <c:numCache>
                <c:formatCode>0%</c:formatCode>
                <c:ptCount val="11"/>
                <c:pt idx="0">
                  <c:v>0.24334370294925162</c:v>
                </c:pt>
                <c:pt idx="1">
                  <c:v>0.17957056505181121</c:v>
                </c:pt>
                <c:pt idx="2">
                  <c:v>5.0446705340536718E-2</c:v>
                </c:pt>
                <c:pt idx="3">
                  <c:v>3.558420423346028E-2</c:v>
                </c:pt>
                <c:pt idx="4">
                  <c:v>2.6234943760517229E-2</c:v>
                </c:pt>
                <c:pt idx="5">
                  <c:v>2.3029957488264991E-2</c:v>
                </c:pt>
                <c:pt idx="6">
                  <c:v>2.0276104862279695E-2</c:v>
                </c:pt>
                <c:pt idx="7">
                  <c:v>1.9885860419803385E-2</c:v>
                </c:pt>
                <c:pt idx="8">
                  <c:v>1.7984456646886901E-2</c:v>
                </c:pt>
                <c:pt idx="9">
                  <c:v>1.640133734833053E-2</c:v>
                </c:pt>
                <c:pt idx="10">
                  <c:v>0.36724216189885756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B-4524-A0DA-335AD6D08CB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partners’ share of EU exports and imports of </a:t>
            </a:r>
            <a:br>
              <a:rPr lang="en-US"/>
            </a:br>
            <a:r>
              <a:rPr lang="en-US"/>
              <a:t>air transport services, 2021</a:t>
            </a:r>
          </a:p>
        </c:rich>
      </c:tx>
      <c:layout>
        <c:manualLayout>
          <c:xMode val="edge"/>
          <c:yMode val="edge"/>
          <c:x val="4.4562040667774456E-3"/>
          <c:y val="1.0450548039850623E-2"/>
        </c:manualLayout>
      </c:layout>
      <c:overlay val="0"/>
    </c:title>
    <c:autoTitleDeleted val="0"/>
    <c:plotArea>
      <c:layout>
        <c:manualLayout>
          <c:xMode val="edge"/>
          <c:yMode val="edge"/>
          <c:x val="4.4562040667774456E-3"/>
          <c:y val="1.0450548039850623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'F8'!$A$1:$A$2</c:f>
              <c:strCache>
                <c:ptCount val="2"/>
                <c:pt idx="0">
                  <c:v>Main trading partners’ share of EU exports and imports of air transport services, 2021</c:v>
                </c:pt>
                <c:pt idx="1">
                  <c:v>Imports</c:v>
                </c:pt>
              </c:strCache>
            </c:strRef>
          </c:cat>
          <c:val>
            <c:numRef>
              <c:f>'F8'!$B$1:$B$2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43CD-4CB7-8859-F83E120B6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882160"/>
        <c:axId val="506881176"/>
      </c:barChart>
      <c:catAx>
        <c:axId val="50688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881176"/>
        <c:crosses val="autoZero"/>
        <c:auto val="1"/>
        <c:lblAlgn val="ctr"/>
        <c:lblOffset val="100"/>
        <c:noMultiLvlLbl val="0"/>
      </c:catAx>
      <c:valAx>
        <c:axId val="506881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0688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other modes of transport services trade for EU, 2010-2021</a:t>
            </a:r>
          </a:p>
          <a:p>
            <a:pPr algn="l">
              <a:defRPr sz="1800" b="1"/>
            </a:pPr>
            <a:r>
              <a:rPr lang="en-US" sz="1600" b="0"/>
              <a:t>(EUR 1 000 million)</a:t>
            </a:r>
          </a:p>
        </c:rich>
      </c:tx>
      <c:layout>
        <c:manualLayout>
          <c:xMode val="edge"/>
          <c:yMode val="edge"/>
          <c:x val="5.3333333333333332E-3"/>
          <c:y val="7.5941744908091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150378109164164"/>
          <c:w val="0.97066666666666668"/>
          <c:h val="0.7095558633754192"/>
        </c:manualLayout>
      </c:layout>
      <c:lineChart>
        <c:grouping val="standard"/>
        <c:varyColors val="0"/>
        <c:ser>
          <c:idx val="0"/>
          <c:order val="0"/>
          <c:tx>
            <c:strRef>
              <c:f>'F9'!$B$37:$B$38</c:f>
              <c:strCache>
                <c:ptCount val="2"/>
                <c:pt idx="0">
                  <c:v>In EUR 1 000 million</c:v>
                </c:pt>
                <c:pt idx="1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'F9'!$A$39:$A$50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'F9'!$B$39:$B$50</c:f>
              <c:numCache>
                <c:formatCode>#,##0.0</c:formatCode>
                <c:ptCount val="12"/>
                <c:pt idx="0">
                  <c:v>22.201599999999999</c:v>
                </c:pt>
                <c:pt idx="1">
                  <c:v>22.214299999999998</c:v>
                </c:pt>
                <c:pt idx="2">
                  <c:v>24.161300000000001</c:v>
                </c:pt>
                <c:pt idx="3">
                  <c:v>25.004000000000001</c:v>
                </c:pt>
                <c:pt idx="4">
                  <c:v>23.931099999999997</c:v>
                </c:pt>
                <c:pt idx="5">
                  <c:v>25.124700000000001</c:v>
                </c:pt>
                <c:pt idx="6">
                  <c:v>24.979900000000001</c:v>
                </c:pt>
                <c:pt idx="7">
                  <c:v>26.853099999999998</c:v>
                </c:pt>
                <c:pt idx="8">
                  <c:v>27.197900000000001</c:v>
                </c:pt>
                <c:pt idx="9">
                  <c:v>28.026799999999998</c:v>
                </c:pt>
                <c:pt idx="10">
                  <c:v>30.3706</c:v>
                </c:pt>
                <c:pt idx="11">
                  <c:v>35.909099999999995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F-4B21-8184-2423DC6E6BAE}"/>
            </c:ext>
          </c:extLst>
        </c:ser>
        <c:ser>
          <c:idx val="1"/>
          <c:order val="1"/>
          <c:tx>
            <c:strRef>
              <c:f>'F9'!$C$37:$C$38</c:f>
              <c:strCache>
                <c:ptCount val="2"/>
                <c:pt idx="0">
                  <c:v>In EUR 1 000 million</c:v>
                </c:pt>
                <c:pt idx="1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'F9'!$A$39:$A$50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'F9'!$C$39:$C$50</c:f>
              <c:numCache>
                <c:formatCode>#,##0.0</c:formatCode>
                <c:ptCount val="12"/>
                <c:pt idx="0">
                  <c:v>23.483000000000001</c:v>
                </c:pt>
                <c:pt idx="1">
                  <c:v>20.1845</c:v>
                </c:pt>
                <c:pt idx="2">
                  <c:v>21.475999999999999</c:v>
                </c:pt>
                <c:pt idx="3">
                  <c:v>21.429299999999998</c:v>
                </c:pt>
                <c:pt idx="4">
                  <c:v>22.858799999999999</c:v>
                </c:pt>
                <c:pt idx="5">
                  <c:v>23.987200000000001</c:v>
                </c:pt>
                <c:pt idx="6">
                  <c:v>23.734599999999997</c:v>
                </c:pt>
                <c:pt idx="7">
                  <c:v>24.863400000000002</c:v>
                </c:pt>
                <c:pt idx="8">
                  <c:v>28.6435</c:v>
                </c:pt>
                <c:pt idx="9">
                  <c:v>30.459400000000002</c:v>
                </c:pt>
                <c:pt idx="10">
                  <c:v>31.4193</c:v>
                </c:pt>
                <c:pt idx="11">
                  <c:v>40.519400000000005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F-4B21-8184-2423DC6E6BAE}"/>
            </c:ext>
          </c:extLst>
        </c:ser>
        <c:ser>
          <c:idx val="2"/>
          <c:order val="2"/>
          <c:tx>
            <c:strRef>
              <c:f>'F9'!$D$37:$D$38</c:f>
              <c:strCache>
                <c:ptCount val="2"/>
                <c:pt idx="0">
                  <c:v>In EUR 1 000 million</c:v>
                </c:pt>
                <c:pt idx="1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'F9'!$A$39:$A$50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'F9'!$D$39:$D$50</c:f>
              <c:numCache>
                <c:formatCode>#,##0.0</c:formatCode>
                <c:ptCount val="12"/>
                <c:pt idx="0">
                  <c:v>-1.2814000000000001</c:v>
                </c:pt>
                <c:pt idx="1">
                  <c:v>2.0299</c:v>
                </c:pt>
                <c:pt idx="2">
                  <c:v>2.6853000000000002</c:v>
                </c:pt>
                <c:pt idx="3">
                  <c:v>3.5747</c:v>
                </c:pt>
                <c:pt idx="4">
                  <c:v>1.0723</c:v>
                </c:pt>
                <c:pt idx="5">
                  <c:v>1.1375</c:v>
                </c:pt>
                <c:pt idx="6">
                  <c:v>1.2454000000000001</c:v>
                </c:pt>
                <c:pt idx="7">
                  <c:v>1.9895999999999998</c:v>
                </c:pt>
                <c:pt idx="8">
                  <c:v>-1.4455</c:v>
                </c:pt>
                <c:pt idx="9">
                  <c:v>-2.4326999999999996</c:v>
                </c:pt>
                <c:pt idx="10">
                  <c:v>-1.0487</c:v>
                </c:pt>
                <c:pt idx="11">
                  <c:v>-4.6103000000000005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F-4B21-8184-2423DC6E6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923208"/>
        <c:axId val="546923864"/>
      </c:lineChart>
      <c:catAx>
        <c:axId val="54692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923864"/>
        <c:crosses val="autoZero"/>
        <c:auto val="1"/>
        <c:lblAlgn val="ctr"/>
        <c:lblOffset val="100"/>
        <c:tickMarkSkip val="1"/>
        <c:noMultiLvlLbl val="0"/>
      </c:catAx>
      <c:valAx>
        <c:axId val="546923864"/>
        <c:scaling>
          <c:orientation val="minMax"/>
          <c:max val="45"/>
          <c:min val="-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923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31800524934383E-2"/>
          <c:y val="0.88194362431678608"/>
          <c:w val="0.80335553558198025"/>
          <c:h val="3.246387359028794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75001868555181"/>
          <c:y val="0.23055436671485688"/>
          <c:w val="0.49182695901067652"/>
          <c:h val="0.57064353538383084"/>
        </c:manualLayout>
      </c:layout>
      <c:pieChart>
        <c:varyColors val="1"/>
        <c:ser>
          <c:idx val="0"/>
          <c:order val="0"/>
          <c:tx>
            <c:strRef>
              <c:f>'F10'!$O$17</c:f>
              <c:strCache>
                <c:ptCount val="1"/>
                <c:pt idx="0">
                  <c:v>Imports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8A9-423F-9B49-B6220861BD8A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C8A9-423F-9B49-B6220861BD8A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8A9-423F-9B49-B6220861BD8A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C8A9-423F-9B49-B6220861BD8A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8A9-423F-9B49-B6220861BD8A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C8A9-423F-9B49-B6220861BD8A}"/>
              </c:ext>
            </c:extLst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8A9-423F-9B49-B6220861BD8A}"/>
              </c:ext>
            </c:extLst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C8A9-423F-9B49-B6220861BD8A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8A9-423F-9B49-B6220861BD8A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C8A9-423F-9B49-B6220861BD8A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8A9-423F-9B49-B6220861BD8A}"/>
              </c:ext>
            </c:extLst>
          </c:dPt>
          <c:dLbls>
            <c:dLbl>
              <c:idx val="0"/>
              <c:layout>
                <c:manualLayout>
                  <c:x val="4.6723561106014361E-2"/>
                  <c:y val="-2.85321767691915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A9-423F-9B49-B6220861BD8A}"/>
                </c:ext>
              </c:extLst>
            </c:dLbl>
            <c:dLbl>
              <c:idx val="1"/>
              <c:layout>
                <c:manualLayout>
                  <c:x val="4.1805291515907506E-2"/>
                  <c:y val="2.85321767691915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A9-423F-9B49-B6220861BD8A}"/>
                </c:ext>
              </c:extLst>
            </c:dLbl>
            <c:dLbl>
              <c:idx val="2"/>
              <c:layout>
                <c:manualLayout>
                  <c:x val="4.918269590106765E-2"/>
                  <c:y val="8.55965303075746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A9-423F-9B49-B6220861BD8A}"/>
                </c:ext>
              </c:extLst>
            </c:dLbl>
            <c:dLbl>
              <c:idx val="3"/>
              <c:layout>
                <c:manualLayout>
                  <c:x val="6.3937504671387854E-2"/>
                  <c:y val="5.70643535383831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8A9-423F-9B49-B6220861BD8A}"/>
                </c:ext>
              </c:extLst>
            </c:dLbl>
            <c:dLbl>
              <c:idx val="4"/>
              <c:layout>
                <c:manualLayout>
                  <c:x val="6.639663946644124E-2"/>
                  <c:y val="6.27707888922214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8A9-423F-9B49-B6220861BD8A}"/>
                </c:ext>
              </c:extLst>
            </c:dLbl>
            <c:dLbl>
              <c:idx val="5"/>
              <c:layout>
                <c:manualLayout>
                  <c:x val="9.8365391802134848E-3"/>
                  <c:y val="8.27433126306553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8A9-423F-9B49-B6220861BD8A}"/>
                </c:ext>
              </c:extLst>
            </c:dLbl>
            <c:dLbl>
              <c:idx val="6"/>
              <c:layout>
                <c:manualLayout>
                  <c:x val="-2.7050482745587207E-2"/>
                  <c:y val="4.850470050762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8A9-423F-9B49-B6220861BD8A}"/>
                </c:ext>
              </c:extLst>
            </c:dLbl>
            <c:dLbl>
              <c:idx val="7"/>
              <c:layout>
                <c:manualLayout>
                  <c:x val="-7.6233178646654881E-2"/>
                  <c:y val="2.282574141535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8A9-423F-9B49-B6220861BD8A}"/>
                </c:ext>
              </c:extLst>
            </c:dLbl>
            <c:dLbl>
              <c:idx val="8"/>
              <c:layout>
                <c:manualLayout>
                  <c:x val="-9.5906257007081927E-2"/>
                  <c:y val="-3.13853944461106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8A9-423F-9B49-B6220861BD8A}"/>
                </c:ext>
              </c:extLst>
            </c:dLbl>
            <c:dLbl>
              <c:idx val="9"/>
              <c:layout>
                <c:manualLayout>
                  <c:x val="-8.3610583031815011E-2"/>
                  <c:y val="-9.7009401015251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8A9-423F-9B49-B6220861BD8A}"/>
                </c:ext>
              </c:extLst>
            </c:dLbl>
            <c:dLbl>
              <c:idx val="10"/>
              <c:layout>
                <c:manualLayout>
                  <c:x val="-1.4754808770320317E-2"/>
                  <c:y val="-2.56789590922723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8A9-423F-9B49-B6220861BD8A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'F10'!$N$18:$N$28</c:f>
              <c:strCache>
                <c:ptCount val="11"/>
                <c:pt idx="0">
                  <c:v>United Kingdom</c:v>
                </c:pt>
                <c:pt idx="1">
                  <c:v>Switzerland</c:v>
                </c:pt>
                <c:pt idx="2">
                  <c:v>United States</c:v>
                </c:pt>
                <c:pt idx="3">
                  <c:v>Russia</c:v>
                </c:pt>
                <c:pt idx="4">
                  <c:v>Türkiye</c:v>
                </c:pt>
                <c:pt idx="5">
                  <c:v>Norway</c:v>
                </c:pt>
                <c:pt idx="6">
                  <c:v>Singapore</c:v>
                </c:pt>
                <c:pt idx="7">
                  <c:v>Hong Kong</c:v>
                </c:pt>
                <c:pt idx="8">
                  <c:v>South Korea</c:v>
                </c:pt>
                <c:pt idx="9">
                  <c:v>Japan</c:v>
                </c:pt>
                <c:pt idx="10">
                  <c:v>Other</c:v>
                </c:pt>
              </c:strCache>
            </c:strRef>
          </c:cat>
          <c:val>
            <c:numRef>
              <c:f>'F10'!$O$18:$O$28</c:f>
              <c:numCache>
                <c:formatCode>0%</c:formatCode>
                <c:ptCount val="11"/>
                <c:pt idx="0">
                  <c:v>0.22999353396150982</c:v>
                </c:pt>
                <c:pt idx="1">
                  <c:v>9.6904198976292835E-2</c:v>
                </c:pt>
                <c:pt idx="2">
                  <c:v>9.5334580472563754E-2</c:v>
                </c:pt>
                <c:pt idx="3">
                  <c:v>6.6805036599752218E-2</c:v>
                </c:pt>
                <c:pt idx="4">
                  <c:v>3.9334244830871133E-2</c:v>
                </c:pt>
                <c:pt idx="5">
                  <c:v>3.5916129064102624E-2</c:v>
                </c:pt>
                <c:pt idx="6">
                  <c:v>2.466966440766645E-2</c:v>
                </c:pt>
                <c:pt idx="7">
                  <c:v>2.158225442627482E-2</c:v>
                </c:pt>
                <c:pt idx="8">
                  <c:v>1.5582659170668863E-2</c:v>
                </c:pt>
                <c:pt idx="9">
                  <c:v>1.2043613676411793E-2</c:v>
                </c:pt>
                <c:pt idx="10">
                  <c:v>0.36183408441388565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9-423F-9B49-B6220861BD8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71303143268415"/>
          <c:y val="0.23055436671485688"/>
          <c:w val="0.49175582967823872"/>
          <c:h val="0.57064353538383084"/>
        </c:manualLayout>
      </c:layout>
      <c:pieChart>
        <c:varyColors val="1"/>
        <c:ser>
          <c:idx val="0"/>
          <c:order val="0"/>
          <c:tx>
            <c:strRef>
              <c:f>'F10'!$G$17</c:f>
              <c:strCache>
                <c:ptCount val="1"/>
                <c:pt idx="0">
                  <c:v>Exports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C84-4729-848A-3BD97C203E36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4C84-4729-848A-3BD97C203E36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4C84-4729-848A-3BD97C203E36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4C84-4729-848A-3BD97C203E36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4C84-4729-848A-3BD97C203E36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4C84-4729-848A-3BD97C203E36}"/>
              </c:ext>
            </c:extLst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C84-4729-848A-3BD97C203E36}"/>
              </c:ext>
            </c:extLst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4C84-4729-848A-3BD97C203E36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C84-4729-848A-3BD97C203E36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4C84-4729-848A-3BD97C203E36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4C84-4729-848A-3BD97C203E36}"/>
              </c:ext>
            </c:extLst>
          </c:dPt>
          <c:dLbls>
            <c:dLbl>
              <c:idx val="0"/>
              <c:layout>
                <c:manualLayout>
                  <c:x val="-1.4752674890347253E-2"/>
                  <c:y val="-7.98900949537363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84-4729-848A-3BD97C203E36}"/>
                </c:ext>
              </c:extLst>
            </c:dLbl>
            <c:dLbl>
              <c:idx val="1"/>
              <c:layout>
                <c:manualLayout>
                  <c:x val="4.179924552265029E-2"/>
                  <c:y val="8.55965303075746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84-4729-848A-3BD97C203E36}"/>
                </c:ext>
              </c:extLst>
            </c:dLbl>
            <c:dLbl>
              <c:idx val="2"/>
              <c:layout>
                <c:manualLayout>
                  <c:x val="-3.4422908077476715E-2"/>
                  <c:y val="3.70918297999490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84-4729-848A-3BD97C203E36}"/>
                </c:ext>
              </c:extLst>
            </c:dLbl>
            <c:dLbl>
              <c:idx val="3"/>
              <c:layout>
                <c:manualLayout>
                  <c:x val="-4.91755829678239E-2"/>
                  <c:y val="5.70643535383829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84-4729-848A-3BD97C203E36}"/>
                </c:ext>
              </c:extLst>
            </c:dLbl>
            <c:dLbl>
              <c:idx val="4"/>
              <c:layout>
                <c:manualLayout>
                  <c:x val="-2.9505349780694336E-2"/>
                  <c:y val="5.70643535383830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84-4729-848A-3BD97C203E36}"/>
                </c:ext>
              </c:extLst>
            </c:dLbl>
            <c:dLbl>
              <c:idx val="5"/>
              <c:layout>
                <c:manualLayout>
                  <c:x val="-8.359849104530058E-2"/>
                  <c:y val="5.991757121530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4-4729-848A-3BD97C203E36}"/>
                </c:ext>
              </c:extLst>
            </c:dLbl>
            <c:dLbl>
              <c:idx val="6"/>
              <c:layout>
                <c:manualLayout>
                  <c:x val="-5.6551920412997468E-2"/>
                  <c:y val="2.85321767691914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C84-4729-848A-3BD97C203E36}"/>
                </c:ext>
              </c:extLst>
            </c:dLbl>
            <c:dLbl>
              <c:idx val="7"/>
              <c:layout>
                <c:manualLayout>
                  <c:x val="-5.1634362116215068E-2"/>
                  <c:y val="-3.13853944461107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C84-4729-848A-3BD97C203E36}"/>
                </c:ext>
              </c:extLst>
            </c:dLbl>
            <c:dLbl>
              <c:idx val="8"/>
              <c:layout>
                <c:manualLayout>
                  <c:x val="-6.146947870977984E-2"/>
                  <c:y val="-0.102715836369089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C84-4729-848A-3BD97C203E36}"/>
                </c:ext>
              </c:extLst>
            </c:dLbl>
            <c:dLbl>
              <c:idx val="9"/>
              <c:layout>
                <c:manualLayout>
                  <c:x val="-1.2293895741955968E-2"/>
                  <c:y val="-0.1711930606151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C84-4729-848A-3BD97C203E36}"/>
                </c:ext>
              </c:extLst>
            </c:dLbl>
            <c:dLbl>
              <c:idx val="10"/>
              <c:layout>
                <c:manualLayout>
                  <c:x val="-9.8351165935648202E-3"/>
                  <c:y val="-3.7091829799949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C84-4729-848A-3BD97C203E36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'F10'!$F$18:$F$28</c:f>
              <c:strCache>
                <c:ptCount val="11"/>
                <c:pt idx="0">
                  <c:v>United Kingdom</c:v>
                </c:pt>
                <c:pt idx="1">
                  <c:v>Switzerland</c:v>
                </c:pt>
                <c:pt idx="2">
                  <c:v>Russia</c:v>
                </c:pt>
                <c:pt idx="3">
                  <c:v>Norway</c:v>
                </c:pt>
                <c:pt idx="4">
                  <c:v>United States</c:v>
                </c:pt>
                <c:pt idx="5">
                  <c:v>Türkiye</c:v>
                </c:pt>
                <c:pt idx="6">
                  <c:v>Singapore</c:v>
                </c:pt>
                <c:pt idx="7">
                  <c:v>Hong Kong</c:v>
                </c:pt>
                <c:pt idx="8">
                  <c:v>South Korea</c:v>
                </c:pt>
                <c:pt idx="9">
                  <c:v>Morocco</c:v>
                </c:pt>
                <c:pt idx="10">
                  <c:v>Other</c:v>
                </c:pt>
              </c:strCache>
            </c:strRef>
          </c:cat>
          <c:val>
            <c:numRef>
              <c:f>'F10'!$G$18:$G$28</c:f>
              <c:numCache>
                <c:formatCode>0%</c:formatCode>
                <c:ptCount val="11"/>
                <c:pt idx="0">
                  <c:v>0.32309358909023062</c:v>
                </c:pt>
                <c:pt idx="1">
                  <c:v>0.22441665204641723</c:v>
                </c:pt>
                <c:pt idx="2">
                  <c:v>9.3731115511110005E-2</c:v>
                </c:pt>
                <c:pt idx="3">
                  <c:v>5.4576695043874676E-2</c:v>
                </c:pt>
                <c:pt idx="4">
                  <c:v>5.174175905271923E-2</c:v>
                </c:pt>
                <c:pt idx="5">
                  <c:v>2.5494930254448038E-2</c:v>
                </c:pt>
                <c:pt idx="6">
                  <c:v>1.3447844696748179E-2</c:v>
                </c:pt>
                <c:pt idx="7">
                  <c:v>9.3458204187796424E-3</c:v>
                </c:pt>
                <c:pt idx="8">
                  <c:v>5.9901250657911223E-3</c:v>
                </c:pt>
                <c:pt idx="9">
                  <c:v>5.5974669373501425E-3</c:v>
                </c:pt>
                <c:pt idx="10">
                  <c:v>0.19256400188253125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4-4729-848A-3BD97C203E3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partners’ share of EU exports and imports of </a:t>
            </a:r>
            <a:br>
              <a:rPr lang="en-US"/>
            </a:br>
            <a:r>
              <a:rPr lang="en-US"/>
              <a:t>other modes of transport services, 2021</a:t>
            </a:r>
          </a:p>
        </c:rich>
      </c:tx>
      <c:layout>
        <c:manualLayout>
          <c:xMode val="edge"/>
          <c:yMode val="edge"/>
          <c:x val="4.6645825409817546E-3"/>
          <c:y val="1.0646396610566367E-2"/>
        </c:manualLayout>
      </c:layout>
      <c:overlay val="0"/>
    </c:title>
    <c:autoTitleDeleted val="0"/>
    <c:plotArea>
      <c:layout>
        <c:manualLayout>
          <c:xMode val="edge"/>
          <c:yMode val="edge"/>
          <c:x val="4.6645825409817546E-3"/>
          <c:y val="1.0646396610566367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'F10'!$A$1:$A$2</c:f>
              <c:strCache>
                <c:ptCount val="2"/>
                <c:pt idx="0">
                  <c:v>Main trading partners’ share of EU exports and imports of other modes of transport services, 2021</c:v>
                </c:pt>
                <c:pt idx="1">
                  <c:v>Imports</c:v>
                </c:pt>
              </c:strCache>
            </c:strRef>
          </c:cat>
          <c:val>
            <c:numRef>
              <c:f>'F10'!$B$1:$B$2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E0D0-4582-9308-B8F09FCB0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797664"/>
        <c:axId val="446799960"/>
      </c:barChart>
      <c:catAx>
        <c:axId val="44679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6799960"/>
        <c:crosses val="autoZero"/>
        <c:auto val="1"/>
        <c:lblAlgn val="ctr"/>
        <c:lblOffset val="100"/>
        <c:noMultiLvlLbl val="0"/>
      </c:catAx>
      <c:valAx>
        <c:axId val="446799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46797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postal and courier services trade for EU, 2010-2021</a:t>
            </a:r>
          </a:p>
          <a:p>
            <a:pPr algn="l">
              <a:defRPr sz="1800" b="1"/>
            </a:pPr>
            <a:r>
              <a:rPr lang="en-US" sz="1600" b="0"/>
              <a:t>(EUR 1 000 million)</a:t>
            </a:r>
          </a:p>
        </c:rich>
      </c:tx>
      <c:layout>
        <c:manualLayout>
          <c:xMode val="edge"/>
          <c:yMode val="edge"/>
          <c:x val="5.3333333333333332E-3"/>
          <c:y val="7.59417449080910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220392810170453"/>
          <c:w val="0.97066666666666668"/>
          <c:h val="0.74885571636535631"/>
        </c:manualLayout>
      </c:layout>
      <c:lineChart>
        <c:grouping val="standard"/>
        <c:varyColors val="0"/>
        <c:ser>
          <c:idx val="0"/>
          <c:order val="0"/>
          <c:tx>
            <c:strRef>
              <c:f>'F11'!$B$38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 cmpd="sng" algn="ctr">
              <a:solidFill>
                <a:srgbClr val="D73C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'F11'!$A$39:$A$50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'F11'!$B$39:$B$50</c:f>
              <c:numCache>
                <c:formatCode>#,##0.0</c:formatCode>
                <c:ptCount val="12"/>
                <c:pt idx="0">
                  <c:v>1.9480999999999999</c:v>
                </c:pt>
                <c:pt idx="1">
                  <c:v>2.0751999999999997</c:v>
                </c:pt>
                <c:pt idx="2">
                  <c:v>2.0335999999999999</c:v>
                </c:pt>
                <c:pt idx="3">
                  <c:v>2.1231</c:v>
                </c:pt>
                <c:pt idx="4">
                  <c:v>2.1800000000000002</c:v>
                </c:pt>
                <c:pt idx="5">
                  <c:v>2.3801999999999999</c:v>
                </c:pt>
                <c:pt idx="6">
                  <c:v>2.7595000000000001</c:v>
                </c:pt>
                <c:pt idx="7">
                  <c:v>2.9156999999999997</c:v>
                </c:pt>
                <c:pt idx="8">
                  <c:v>3.5576999999999996</c:v>
                </c:pt>
                <c:pt idx="9">
                  <c:v>3.0261</c:v>
                </c:pt>
                <c:pt idx="10">
                  <c:v>3.4464000000000001</c:v>
                </c:pt>
                <c:pt idx="11">
                  <c:v>4.0632999999999999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3-475F-A40E-8B444B94B01A}"/>
            </c:ext>
          </c:extLst>
        </c:ser>
        <c:ser>
          <c:idx val="1"/>
          <c:order val="1"/>
          <c:tx>
            <c:strRef>
              <c:f>'F11'!$C$38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'F11'!$A$39:$A$50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'F11'!$C$39:$C$50</c:f>
              <c:numCache>
                <c:formatCode>#,##0.0</c:formatCode>
                <c:ptCount val="12"/>
                <c:pt idx="0">
                  <c:v>2.3384</c:v>
                </c:pt>
                <c:pt idx="1">
                  <c:v>2.4408000000000003</c:v>
                </c:pt>
                <c:pt idx="2">
                  <c:v>2.3666999999999998</c:v>
                </c:pt>
                <c:pt idx="3">
                  <c:v>2.6546999999999996</c:v>
                </c:pt>
                <c:pt idx="4">
                  <c:v>2.6025999999999998</c:v>
                </c:pt>
                <c:pt idx="5">
                  <c:v>2.6280000000000001</c:v>
                </c:pt>
                <c:pt idx="6">
                  <c:v>2.7151000000000001</c:v>
                </c:pt>
                <c:pt idx="7">
                  <c:v>2.6426999999999996</c:v>
                </c:pt>
                <c:pt idx="8">
                  <c:v>2.5390999999999999</c:v>
                </c:pt>
                <c:pt idx="9">
                  <c:v>2.4882</c:v>
                </c:pt>
                <c:pt idx="10">
                  <c:v>2.5710000000000002</c:v>
                </c:pt>
                <c:pt idx="11">
                  <c:v>2.9156999999999997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3-475F-A40E-8B444B94B01A}"/>
            </c:ext>
          </c:extLst>
        </c:ser>
        <c:ser>
          <c:idx val="2"/>
          <c:order val="2"/>
          <c:tx>
            <c:strRef>
              <c:f>'F11'!$D$38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 cmpd="sng" algn="ctr">
              <a:solidFill>
                <a:srgbClr val="B9C31E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'F11'!$A$39:$A$50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'F11'!$D$39:$D$50</c:f>
              <c:numCache>
                <c:formatCode>#,##0.0</c:formatCode>
                <c:ptCount val="12"/>
                <c:pt idx="0">
                  <c:v>-0.39030000000000004</c:v>
                </c:pt>
                <c:pt idx="1">
                  <c:v>-0.36560000000000004</c:v>
                </c:pt>
                <c:pt idx="2">
                  <c:v>-0.33310000000000001</c:v>
                </c:pt>
                <c:pt idx="3">
                  <c:v>-0.53149999999999997</c:v>
                </c:pt>
                <c:pt idx="4">
                  <c:v>-0.42249999999999999</c:v>
                </c:pt>
                <c:pt idx="5">
                  <c:v>-0.24780000000000002</c:v>
                </c:pt>
                <c:pt idx="6">
                  <c:v>4.4400000000000002E-2</c:v>
                </c:pt>
                <c:pt idx="7">
                  <c:v>0.27300000000000002</c:v>
                </c:pt>
                <c:pt idx="8">
                  <c:v>1.0185999999999999</c:v>
                </c:pt>
                <c:pt idx="9">
                  <c:v>0.53789999999999993</c:v>
                </c:pt>
                <c:pt idx="10">
                  <c:v>0.87539999999999996</c:v>
                </c:pt>
                <c:pt idx="11">
                  <c:v>1.1476999999999999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3-475F-A40E-8B444B94B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95080"/>
        <c:axId val="329895408"/>
      </c:lineChart>
      <c:catAx>
        <c:axId val="32989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895408"/>
        <c:crosses val="autoZero"/>
        <c:auto val="1"/>
        <c:lblAlgn val="ctr"/>
        <c:lblOffset val="100"/>
        <c:tickMarkSkip val="1"/>
        <c:noMultiLvlLbl val="0"/>
      </c:catAx>
      <c:valAx>
        <c:axId val="329895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89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2761154855641"/>
          <c:y val="0.88194362431678608"/>
          <c:w val="0.33074477690288712"/>
          <c:h val="3.659614748126047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65759535139854"/>
          <c:y val="0.23055436671485688"/>
          <c:w val="0.49164922182961257"/>
          <c:h val="0.57064353538383084"/>
        </c:manualLayout>
      </c:layout>
      <c:pieChart>
        <c:varyColors val="1"/>
        <c:ser>
          <c:idx val="0"/>
          <c:order val="0"/>
          <c:tx>
            <c:strRef>
              <c:f>'F12'!$G$17</c:f>
              <c:strCache>
                <c:ptCount val="1"/>
                <c:pt idx="0">
                  <c:v>Exports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ADB-4049-A761-B84B3422D5FB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AADB-4049-A761-B84B3422D5FB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ADB-4049-A761-B84B3422D5FB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ADB-4049-A761-B84B3422D5FB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ADB-4049-A761-B84B3422D5FB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ADB-4049-A761-B84B3422D5FB}"/>
              </c:ext>
            </c:extLst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ADB-4049-A761-B84B3422D5FB}"/>
              </c:ext>
            </c:extLst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ADB-4049-A761-B84B3422D5FB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ADB-4049-A761-B84B3422D5FB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ADB-4049-A761-B84B3422D5FB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ADB-4049-A761-B84B3422D5FB}"/>
              </c:ext>
            </c:extLst>
          </c:dPt>
          <c:dLbls>
            <c:dLbl>
              <c:idx val="0"/>
              <c:layout>
                <c:manualLayout>
                  <c:x val="4.1695442122323109E-2"/>
                  <c:y val="8.80453176876110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DB-4049-A761-B84B3422D5FB}"/>
                </c:ext>
              </c:extLst>
            </c:dLbl>
            <c:dLbl>
              <c:idx val="1"/>
              <c:layout>
                <c:manualLayout>
                  <c:x val="3.6790095990285099E-2"/>
                  <c:y val="2.934843922920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DB-4049-A761-B84B3422D5FB}"/>
                </c:ext>
              </c:extLst>
            </c:dLbl>
            <c:dLbl>
              <c:idx val="2"/>
              <c:layout>
                <c:manualLayout>
                  <c:x val="7.6032865046589196E-2"/>
                  <c:y val="-5.86968784584084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DB-4049-A761-B84B3422D5FB}"/>
                </c:ext>
              </c:extLst>
            </c:dLbl>
            <c:dLbl>
              <c:idx val="3"/>
              <c:layout>
                <c:manualLayout>
                  <c:x val="-2.2482576717862802E-17"/>
                  <c:y val="2.93484392292035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DB-4049-A761-B84B3422D5FB}"/>
                </c:ext>
              </c:extLst>
            </c:dLbl>
            <c:dLbl>
              <c:idx val="4"/>
              <c:layout>
                <c:manualLayout>
                  <c:x val="-5.3958807452418142E-2"/>
                  <c:y val="9.39150055334517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DB-4049-A761-B84B3422D5FB}"/>
                </c:ext>
              </c:extLst>
            </c:dLbl>
            <c:dLbl>
              <c:idx val="5"/>
              <c:layout>
                <c:manualLayout>
                  <c:x val="-3.6790095990285099E-2"/>
                  <c:y val="8.5110473764690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DB-4049-A761-B84B3422D5FB}"/>
                </c:ext>
              </c:extLst>
            </c:dLbl>
            <c:dLbl>
              <c:idx val="6"/>
              <c:layout>
                <c:manualLayout>
                  <c:x val="-8.093821117862722E-2"/>
                  <c:y val="5.57620345354869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DB-4049-A761-B84B3422D5FB}"/>
                </c:ext>
              </c:extLst>
            </c:dLbl>
            <c:dLbl>
              <c:idx val="7"/>
              <c:layout>
                <c:manualLayout>
                  <c:x val="-8.5843557310665231E-2"/>
                  <c:y val="2.934843922920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ADB-4049-A761-B84B3422D5FB}"/>
                </c:ext>
              </c:extLst>
            </c:dLbl>
            <c:dLbl>
              <c:idx val="8"/>
              <c:layout>
                <c:manualLayout>
                  <c:x val="-6.8674845848532187E-2"/>
                  <c:y val="-6.75014102271684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ADB-4049-A761-B84B3422D5FB}"/>
                </c:ext>
              </c:extLst>
            </c:dLbl>
            <c:dLbl>
              <c:idx val="9"/>
              <c:layout>
                <c:manualLayout>
                  <c:x val="-1.2263365330095033E-2"/>
                  <c:y val="-0.143807352223098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ADB-4049-A761-B84B3422D5FB}"/>
                </c:ext>
              </c:extLst>
            </c:dLbl>
            <c:dLbl>
              <c:idx val="10"/>
              <c:layout>
                <c:manualLayout>
                  <c:x val="-4.4965153435725603E-17"/>
                  <c:y val="-2.0543907460442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ADB-4049-A761-B84B3422D5FB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'F12'!$F$18:$F$28</c:f>
              <c:strCache>
                <c:ptCount val="11"/>
                <c:pt idx="0">
                  <c:v>United Kingdom</c:v>
                </c:pt>
                <c:pt idx="1">
                  <c:v>Hong Kong</c:v>
                </c:pt>
                <c:pt idx="2">
                  <c:v>United States</c:v>
                </c:pt>
                <c:pt idx="3">
                  <c:v>Switzerland</c:v>
                </c:pt>
                <c:pt idx="4">
                  <c:v>Brazil</c:v>
                </c:pt>
                <c:pt idx="5">
                  <c:v>Singapore</c:v>
                </c:pt>
                <c:pt idx="6">
                  <c:v>Norway</c:v>
                </c:pt>
                <c:pt idx="7">
                  <c:v>Japan</c:v>
                </c:pt>
                <c:pt idx="8">
                  <c:v>Canada</c:v>
                </c:pt>
                <c:pt idx="9">
                  <c:v>Australia</c:v>
                </c:pt>
                <c:pt idx="10">
                  <c:v>Others</c:v>
                </c:pt>
              </c:strCache>
            </c:strRef>
          </c:cat>
          <c:val>
            <c:numRef>
              <c:f>'F12'!$G$18:$G$28</c:f>
              <c:numCache>
                <c:formatCode>0%</c:formatCode>
                <c:ptCount val="11"/>
                <c:pt idx="0">
                  <c:v>0.20874658528782025</c:v>
                </c:pt>
                <c:pt idx="1">
                  <c:v>0.18467747889646347</c:v>
                </c:pt>
                <c:pt idx="2">
                  <c:v>0.17987842394113157</c:v>
                </c:pt>
                <c:pt idx="3">
                  <c:v>0.10870474737282504</c:v>
                </c:pt>
                <c:pt idx="4">
                  <c:v>3.6103659587035167E-2</c:v>
                </c:pt>
                <c:pt idx="5">
                  <c:v>2.884355080845618E-2</c:v>
                </c:pt>
                <c:pt idx="6">
                  <c:v>1.7424261068589568E-2</c:v>
                </c:pt>
                <c:pt idx="7">
                  <c:v>8.6382989195973713E-3</c:v>
                </c:pt>
                <c:pt idx="8">
                  <c:v>7.8015406196933522E-3</c:v>
                </c:pt>
                <c:pt idx="9">
                  <c:v>7.629266852066054E-3</c:v>
                </c:pt>
                <c:pt idx="10">
                  <c:v>0.21155218664632214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B-4049-A761-B84B3422D5F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565759535139854"/>
          <c:y val="0.23055436671485688"/>
          <c:w val="0.49164922182961257"/>
          <c:h val="0.57064353538383084"/>
        </c:manualLayout>
      </c:layout>
      <c:pieChart>
        <c:varyColors val="1"/>
        <c:ser>
          <c:idx val="0"/>
          <c:order val="0"/>
          <c:tx>
            <c:strRef>
              <c:f>'F12'!$O$17</c:f>
              <c:strCache>
                <c:ptCount val="1"/>
                <c:pt idx="0">
                  <c:v>Imports</c:v>
                </c:pt>
              </c:strCache>
            </c:strRef>
          </c:tx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9F9A-4656-953D-A52AFA44AF3B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F9A-4656-953D-A52AFA44AF3B}"/>
              </c:ext>
            </c:extLst>
          </c:dPt>
          <c:dPt>
            <c:idx val="2"/>
            <c:bubble3D val="0"/>
            <c:spPr>
              <a:solidFill>
                <a:srgbClr val="D73C41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9F9A-4656-953D-A52AFA44AF3B}"/>
              </c:ext>
            </c:extLst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F9A-4656-953D-A52AFA44AF3B}"/>
              </c:ext>
            </c:extLst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9F9A-4656-953D-A52AFA44AF3B}"/>
              </c:ext>
            </c:extLst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F9A-4656-953D-A52AFA44AF3B}"/>
              </c:ext>
            </c:extLst>
          </c:dPt>
          <c:dPt>
            <c:idx val="6"/>
            <c:bubble3D val="0"/>
            <c:spPr>
              <a:solidFill>
                <a:srgbClr val="B9C31E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9F9A-4656-953D-A52AFA44AF3B}"/>
              </c:ext>
            </c:extLst>
          </c:dPt>
          <c:dPt>
            <c:idx val="7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9F9A-4656-953D-A52AFA44AF3B}"/>
              </c:ext>
            </c:extLst>
          </c:dPt>
          <c:dPt>
            <c:idx val="8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9F9A-4656-953D-A52AFA44AF3B}"/>
              </c:ext>
            </c:extLst>
          </c:dPt>
          <c:dPt>
            <c:idx val="9"/>
            <c:bubble3D val="0"/>
            <c:spPr>
              <a:solidFill>
                <a:srgbClr val="C84B96">
                  <a:lumMod val="10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9F9A-4656-953D-A52AFA44AF3B}"/>
              </c:ext>
            </c:extLst>
          </c:dPt>
          <c:dPt>
            <c:idx val="10"/>
            <c:bubble3D val="0"/>
            <c:spPr>
              <a:solidFill>
                <a:srgbClr val="C84B96">
                  <a:lumMod val="60000"/>
                  <a:lumOff val="40000"/>
                </a:srgbClr>
              </a:solidFill>
              <a:ln w="19050">
                <a:noFill/>
              </a:ln>
              <a:effectLst/>
              <a:extLst>
                <a:ext uri="{91240B29-F687-4F45-9708-019B960494DF}">
                  <a14:hiddenLine xmlns:a14="http://schemas.microsoft.com/office/drawing/2010/main" w="19050">
                    <a:solidFill>
                      <a:sysClr val="window" lastClr="FFFFFF"/>
                    </a:solidFill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F9A-4656-953D-A52AFA44AF3B}"/>
              </c:ext>
            </c:extLst>
          </c:dPt>
          <c:dLbls>
            <c:dLbl>
              <c:idx val="0"/>
              <c:layout>
                <c:manualLayout>
                  <c:x val="1.9617342116599226E-2"/>
                  <c:y val="-5.28271906125666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9A-4656-953D-A52AFA44AF3B}"/>
                </c:ext>
              </c:extLst>
            </c:dLbl>
            <c:dLbl>
              <c:idx val="1"/>
              <c:layout>
                <c:manualLayout>
                  <c:x val="2.942601317489886E-2"/>
                  <c:y val="5.86968784584073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9A-4656-953D-A52AFA44AF3B}"/>
                </c:ext>
              </c:extLst>
            </c:dLbl>
            <c:dLbl>
              <c:idx val="2"/>
              <c:layout>
                <c:manualLayout>
                  <c:x val="-1.2260838822874516E-2"/>
                  <c:y val="0.123263444762655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9A-4656-953D-A52AFA44AF3B}"/>
                </c:ext>
              </c:extLst>
            </c:dLbl>
            <c:dLbl>
              <c:idx val="3"/>
              <c:layout>
                <c:manualLayout>
                  <c:x val="-5.3947690820647883E-2"/>
                  <c:y val="0.135002820454336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9A-4656-953D-A52AFA44AF3B}"/>
                </c:ext>
              </c:extLst>
            </c:dLbl>
            <c:dLbl>
              <c:idx val="4"/>
              <c:layout>
                <c:manualLayout>
                  <c:x val="-9.0730207289271433E-2"/>
                  <c:y val="8.51104737646906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9A-4656-953D-A52AFA44AF3B}"/>
                </c:ext>
              </c:extLst>
            </c:dLbl>
            <c:dLbl>
              <c:idx val="5"/>
              <c:layout>
                <c:manualLayout>
                  <c:x val="-9.073020728927142E-2"/>
                  <c:y val="4.6957502766725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9A-4656-953D-A52AFA44AF3B}"/>
                </c:ext>
              </c:extLst>
            </c:dLbl>
            <c:dLbl>
              <c:idx val="6"/>
              <c:layout>
                <c:manualLayout>
                  <c:x val="-0.10789538164129574"/>
                  <c:y val="-5.8696878458407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9A-4656-953D-A52AFA44AF3B}"/>
                </c:ext>
              </c:extLst>
            </c:dLbl>
            <c:dLbl>
              <c:idx val="7"/>
              <c:layout>
                <c:manualLayout>
                  <c:x val="-8.0921536230971813E-2"/>
                  <c:y val="-6.75014102271684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9A-4656-953D-A52AFA44AF3B}"/>
                </c:ext>
              </c:extLst>
            </c:dLbl>
            <c:dLbl>
              <c:idx val="8"/>
              <c:layout>
                <c:manualLayout>
                  <c:x val="-5.3947690820647848E-2"/>
                  <c:y val="-0.1496770400689388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9A-4656-953D-A52AFA44AF3B}"/>
                </c:ext>
              </c:extLst>
            </c:dLbl>
            <c:dLbl>
              <c:idx val="9"/>
              <c:layout>
                <c:manualLayout>
                  <c:x val="7.3565032937247098E-3"/>
                  <c:y val="-0.1936996989127443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F9A-4656-953D-A52AFA44AF3B}"/>
                </c:ext>
              </c:extLst>
            </c:dLbl>
            <c:dLbl>
              <c:idx val="10"/>
              <c:layout>
                <c:manualLayout>
                  <c:x val="1.2260838822874516E-2"/>
                  <c:y val="-6.4566566304248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F9A-4656-953D-A52AFA44AF3B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'F12'!$N$18:$N$28</c:f>
              <c:strCache>
                <c:ptCount val="11"/>
                <c:pt idx="0">
                  <c:v>United States</c:v>
                </c:pt>
                <c:pt idx="1">
                  <c:v>United Kingdom</c:v>
                </c:pt>
                <c:pt idx="2">
                  <c:v>Switzerland</c:v>
                </c:pt>
                <c:pt idx="3">
                  <c:v>Hong Kong</c:v>
                </c:pt>
                <c:pt idx="4">
                  <c:v>Russia</c:v>
                </c:pt>
                <c:pt idx="5">
                  <c:v>Norway</c:v>
                </c:pt>
                <c:pt idx="6">
                  <c:v>Japan</c:v>
                </c:pt>
                <c:pt idx="7">
                  <c:v>Canada</c:v>
                </c:pt>
                <c:pt idx="8">
                  <c:v>Taiwan</c:v>
                </c:pt>
                <c:pt idx="9">
                  <c:v>India</c:v>
                </c:pt>
                <c:pt idx="10">
                  <c:v>Others</c:v>
                </c:pt>
              </c:strCache>
            </c:strRef>
          </c:cat>
          <c:val>
            <c:numRef>
              <c:f>'F12'!$O$18:$O$28</c:f>
              <c:numCache>
                <c:formatCode>0%</c:formatCode>
                <c:ptCount val="11"/>
                <c:pt idx="0">
                  <c:v>0.56332956065438833</c:v>
                </c:pt>
                <c:pt idx="1">
                  <c:v>8.323901635970779E-2</c:v>
                </c:pt>
                <c:pt idx="2">
                  <c:v>8.1558459375107181E-2</c:v>
                </c:pt>
                <c:pt idx="3">
                  <c:v>2.0681140034983024E-2</c:v>
                </c:pt>
                <c:pt idx="4">
                  <c:v>1.8589018074561856E-2</c:v>
                </c:pt>
                <c:pt idx="5">
                  <c:v>1.6119628219638509E-2</c:v>
                </c:pt>
                <c:pt idx="6">
                  <c:v>9.5345886065095874E-3</c:v>
                </c:pt>
                <c:pt idx="7">
                  <c:v>8.7114586548684703E-3</c:v>
                </c:pt>
                <c:pt idx="8">
                  <c:v>5.933395068079707E-3</c:v>
                </c:pt>
                <c:pt idx="9">
                  <c:v>5.7962067428061871E-3</c:v>
                </c:pt>
                <c:pt idx="10">
                  <c:v>0.18650752820934915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A-4656-953D-A52AFA44AF3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Main trading partners’ share of EU exports and imports of </a:t>
            </a:r>
            <a:br>
              <a:rPr lang="en-US"/>
            </a:br>
            <a:r>
              <a:rPr lang="en-US"/>
              <a:t>postal and courier services, 2021</a:t>
            </a:r>
          </a:p>
        </c:rich>
      </c:tx>
      <c:layout>
        <c:manualLayout>
          <c:xMode val="edge"/>
          <c:yMode val="edge"/>
          <c:x val="4.475892385449755E-3"/>
          <c:y val="1.0664951593843354E-2"/>
        </c:manualLayout>
      </c:layout>
      <c:overlay val="0"/>
    </c:title>
    <c:autoTitleDeleted val="0"/>
    <c:plotArea>
      <c:layout>
        <c:manualLayout>
          <c:xMode val="edge"/>
          <c:yMode val="edge"/>
          <c:x val="4.475892385449755E-3"/>
          <c:y val="1.0664951593843354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'F12'!$A$1:$A$2</c:f>
              <c:strCache>
                <c:ptCount val="2"/>
                <c:pt idx="0">
                  <c:v>Main trading partners’ share of EU exports and imports of postal and courier services, 2021</c:v>
                </c:pt>
                <c:pt idx="1">
                  <c:v>Imports</c:v>
                </c:pt>
              </c:strCache>
            </c:strRef>
          </c:cat>
          <c:val>
            <c:numRef>
              <c:f>'F12'!$B$1:$B$2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0F98-457A-B715-7AA67CFB1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578368"/>
        <c:axId val="508576072"/>
      </c:barChart>
      <c:catAx>
        <c:axId val="50857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8576072"/>
        <c:crosses val="autoZero"/>
        <c:auto val="1"/>
        <c:lblAlgn val="ctr"/>
        <c:lblOffset val="100"/>
        <c:noMultiLvlLbl val="0"/>
      </c:catAx>
      <c:valAx>
        <c:axId val="508576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0857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412181" y="190210"/>
    <xdr:ext cx="9525000" cy="6689338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0.95973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19970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0.83933</cdr:x>
      <cdr:y>0.93753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7142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0708820" y="449035"/>
    <xdr:ext cx="13532304" cy="9276669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0.95973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19970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0.83933</cdr:x>
      <cdr:y>0.93753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7142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406075" y="1078853"/>
    <xdr:ext cx="9581373" cy="8067092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0.95973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19970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0.83933</cdr:x>
      <cdr:y>0.93753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7142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435428</xdr:colOff>
      <xdr:row>32</xdr:row>
      <xdr:rowOff>17152</xdr:rowOff>
    </xdr:from>
    <xdr:to>
      <xdr:col>13</xdr:col>
      <xdr:colOff>423553</xdr:colOff>
      <xdr:row>61</xdr:row>
      <xdr:rowOff>135326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17152</xdr:rowOff>
    </xdr:from>
    <xdr:to>
      <xdr:col>7</xdr:col>
      <xdr:colOff>9071</xdr:colOff>
      <xdr:row>61</xdr:row>
      <xdr:rowOff>135081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85</xdr:row>
      <xdr:rowOff>0</xdr:rowOff>
    </xdr:from>
    <xdr:to>
      <xdr:col>14</xdr:col>
      <xdr:colOff>36203</xdr:colOff>
      <xdr:row>120</xdr:row>
      <xdr:rowOff>75080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0.00775</cdr:x>
      <cdr:y>0.09231</cdr:y>
    </cdr:from>
    <cdr:to>
      <cdr:x>0.98731</cdr:x>
      <cdr:y>0.93143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478790"/>
          <a:ext cx="11238095" cy="435238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0.00443</cdr:x>
      <cdr:y>0.94807</cdr:y>
    </cdr:from>
    <cdr:ext cx="9942203" cy="26936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4917461"/>
          <a:ext cx="9942203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0.86661</cdr:x>
      <cdr:y>0.91943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942195" y="476891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753030" y="283156"/>
    <xdr:ext cx="9525000" cy="6689338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0.95973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19970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0.83933</cdr:x>
      <cdr:y>0.93753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7142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353787</xdr:colOff>
      <xdr:row>34</xdr:row>
      <xdr:rowOff>113981</xdr:rowOff>
    </xdr:from>
    <xdr:to>
      <xdr:col>16</xdr:col>
      <xdr:colOff>56136</xdr:colOff>
      <xdr:row>65</xdr:row>
      <xdr:rowOff>54428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100374</xdr:rowOff>
    </xdr:from>
    <xdr:to>
      <xdr:col>7</xdr:col>
      <xdr:colOff>371929</xdr:colOff>
      <xdr:row>65</xdr:row>
      <xdr:rowOff>40821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66</xdr:row>
      <xdr:rowOff>0</xdr:rowOff>
    </xdr:from>
    <xdr:to>
      <xdr:col>17</xdr:col>
      <xdr:colOff>158750</xdr:colOff>
      <xdr:row>108</xdr:row>
      <xdr:rowOff>63500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0.00757</cdr:x>
      <cdr:y>0.13297</cdr:y>
    </cdr:from>
    <cdr:to>
      <cdr:x>0.9878</cdr:x>
      <cdr:y>0.93549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1514286" cy="4476190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0.00432</cdr:x>
      <cdr:y>0.95171</cdr:y>
    </cdr:from>
    <cdr:ext cx="10216136" cy="26936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308331"/>
          <a:ext cx="10216136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0.86972</cdr:x>
      <cdr:y>0.92507</cdr:y>
    </cdr:from>
    <cdr:ext cx="1530357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10216128" y="5159784"/>
          <a:ext cx="1530357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819569" y="1826985"/>
    <xdr:ext cx="9978573" cy="6689338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0.95973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19970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0.83933</cdr:x>
      <cdr:y>0.93753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7142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420687</xdr:colOff>
      <xdr:row>37</xdr:row>
      <xdr:rowOff>31070</xdr:rowOff>
    </xdr:from>
    <xdr:to>
      <xdr:col>15</xdr:col>
      <xdr:colOff>446994</xdr:colOff>
      <xdr:row>67</xdr:row>
      <xdr:rowOff>6370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45357</xdr:colOff>
      <xdr:row>37</xdr:row>
      <xdr:rowOff>31070</xdr:rowOff>
    </xdr:from>
    <xdr:to>
      <xdr:col>8</xdr:col>
      <xdr:colOff>10203</xdr:colOff>
      <xdr:row>67</xdr:row>
      <xdr:rowOff>99786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25399</xdr:colOff>
      <xdr:row>68</xdr:row>
      <xdr:rowOff>0</xdr:rowOff>
    </xdr:from>
    <xdr:to>
      <xdr:col>17</xdr:col>
      <xdr:colOff>380999</xdr:colOff>
      <xdr:row>112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0.0078</cdr:x>
      <cdr:y>0.13372</cdr:y>
    </cdr:from>
    <cdr:to>
      <cdr:x>0.98776</cdr:x>
      <cdr:y>0.93563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1171428" cy="4447619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0.00446</cdr:x>
      <cdr:y>0.95143</cdr:y>
    </cdr:from>
    <cdr:ext cx="9869485" cy="26936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276943"/>
          <a:ext cx="9869485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0.86576</cdr:x>
      <cdr:y>0.92465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869479" y="51283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6970057" y="9709"/>
    <xdr:ext cx="9978669" cy="6363382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0.95973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19970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0.83933</cdr:x>
      <cdr:y>0.93753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7142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554804</xdr:colOff>
      <xdr:row>41</xdr:row>
      <xdr:rowOff>78813</xdr:rowOff>
    </xdr:from>
    <xdr:to>
      <xdr:col>14</xdr:col>
      <xdr:colOff>608486</xdr:colOff>
      <xdr:row>71</xdr:row>
      <xdr:rowOff>47574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176358</xdr:colOff>
      <xdr:row>41</xdr:row>
      <xdr:rowOff>90359</xdr:rowOff>
    </xdr:from>
    <xdr:to>
      <xdr:col>7</xdr:col>
      <xdr:colOff>515256</xdr:colOff>
      <xdr:row>71</xdr:row>
      <xdr:rowOff>59120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72</xdr:row>
      <xdr:rowOff>0</xdr:rowOff>
    </xdr:from>
    <xdr:to>
      <xdr:col>15</xdr:col>
      <xdr:colOff>44778</xdr:colOff>
      <xdr:row>109</xdr:row>
      <xdr:rowOff>54053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0.00816</cdr:x>
      <cdr:y>0.13589</cdr:y>
    </cdr:from>
    <cdr:to>
      <cdr:x>0.98673</cdr:x>
      <cdr:y>0.93508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0657143" cy="4361905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0.00466</cdr:x>
      <cdr:y>0.95065</cdr:y>
    </cdr:from>
    <cdr:ext cx="9360228" cy="26936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188535"/>
          <a:ext cx="9360228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0.85948</cdr:x>
      <cdr:y>0.92343</cdr:y>
    </cdr:from>
    <cdr:ext cx="1530357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360220" y="5039987"/>
          <a:ext cx="1530357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531099" y="2025649"/>
    <xdr:ext cx="9525000" cy="6689338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0.95973</cdr:y>
    </cdr:from>
    <cdr:ext cx="7994650" cy="26936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419970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0.83933</cdr:x>
      <cdr:y>0.93753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27142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63498</xdr:colOff>
      <xdr:row>32</xdr:row>
      <xdr:rowOff>1922</xdr:rowOff>
    </xdr:from>
    <xdr:to>
      <xdr:col>7</xdr:col>
      <xdr:colOff>433665</xdr:colOff>
      <xdr:row>61</xdr:row>
      <xdr:rowOff>120096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388471</xdr:colOff>
      <xdr:row>32</xdr:row>
      <xdr:rowOff>1922</xdr:rowOff>
    </xdr:from>
    <xdr:to>
      <xdr:col>15</xdr:col>
      <xdr:colOff>414990</xdr:colOff>
      <xdr:row>61</xdr:row>
      <xdr:rowOff>120096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62</xdr:row>
      <xdr:rowOff>0</xdr:rowOff>
    </xdr:from>
    <xdr:to>
      <xdr:col>15</xdr:col>
      <xdr:colOff>605492</xdr:colOff>
      <xdr:row>99</xdr:row>
      <xdr:rowOff>45870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0.00783</cdr:x>
      <cdr:y>0.1361</cdr:y>
    </cdr:from>
    <cdr:to>
      <cdr:x>0.98709</cdr:x>
      <cdr:y>0.93474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741680"/>
          <a:ext cx="11114286" cy="435238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0.00448</cdr:x>
      <cdr:y>0.95057</cdr:y>
    </cdr:from>
    <cdr:ext cx="9819342" cy="26936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180351"/>
          <a:ext cx="9819342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bop_its6_det)</a:t>
          </a:r>
        </a:p>
      </cdr:txBody>
    </cdr:sp>
  </cdr:absSizeAnchor>
  <cdr:absSizeAnchor xmlns:cdr="http://schemas.openxmlformats.org/drawingml/2006/chartDrawing">
    <cdr:from>
      <cdr:x>0.86516</cdr:x>
      <cdr:y>0.92331</cdr:y>
    </cdr:from>
    <cdr:ext cx="1530357" cy="417915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819334" y="5031805"/>
          <a:ext cx="1530357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85" zoomScaleNormal="85" workbookViewId="0">
      <selection activeCell="D23" sqref="D23"/>
    </sheetView>
  </sheetViews>
  <sheetFormatPr defaultColWidth="9.1796875" defaultRowHeight="11.5" x14ac:dyDescent="0.25"/>
  <cols>
    <col min="1" max="1" width="17.54296875" style="1" customWidth="1"/>
    <col min="2" max="16384" width="9.1796875" style="1"/>
  </cols>
  <sheetData>
    <row r="1" spans="1:13" ht="11.5" customHeight="1" x14ac:dyDescent="0.25">
      <c r="A1" s="13" t="s">
        <v>60</v>
      </c>
    </row>
    <row r="2" spans="1:13" ht="11.5" customHeight="1" x14ac:dyDescent="0.25">
      <c r="A2" s="13" t="s">
        <v>44</v>
      </c>
      <c r="B2" s="14" t="s">
        <v>61</v>
      </c>
    </row>
    <row r="3" spans="1:13" ht="11.5" customHeight="1" x14ac:dyDescent="0.25">
      <c r="A3" s="13" t="s">
        <v>46</v>
      </c>
      <c r="B3" s="13" t="s">
        <v>47</v>
      </c>
    </row>
    <row r="4" spans="1:13" ht="11.5" customHeight="1" x14ac:dyDescent="0.25"/>
    <row r="5" spans="1:13" ht="11.5" customHeight="1" x14ac:dyDescent="0.25">
      <c r="A5" s="14" t="s">
        <v>48</v>
      </c>
      <c r="C5" s="13" t="s">
        <v>49</v>
      </c>
    </row>
    <row r="6" spans="1:13" ht="11.5" customHeight="1" x14ac:dyDescent="0.25">
      <c r="A6" s="14" t="s">
        <v>50</v>
      </c>
      <c r="C6" s="13" t="s">
        <v>15</v>
      </c>
    </row>
    <row r="7" spans="1:13" ht="11.5" customHeight="1" x14ac:dyDescent="0.25">
      <c r="A7" s="14" t="s">
        <v>51</v>
      </c>
      <c r="C7" s="15" t="s">
        <v>19</v>
      </c>
    </row>
    <row r="8" spans="1:13" ht="11.5" customHeight="1" x14ac:dyDescent="0.25">
      <c r="A8" s="14" t="s">
        <v>52</v>
      </c>
      <c r="C8" s="13" t="s">
        <v>16</v>
      </c>
    </row>
    <row r="9" spans="1:13" ht="11.5" customHeight="1" x14ac:dyDescent="0.25">
      <c r="A9" s="14" t="s">
        <v>53</v>
      </c>
      <c r="C9" s="13" t="s">
        <v>17</v>
      </c>
    </row>
    <row r="10" spans="1:13" ht="11.5" customHeight="1" x14ac:dyDescent="0.25"/>
    <row r="11" spans="1:13" ht="11.5" customHeight="1" x14ac:dyDescent="0.25">
      <c r="A11" s="16" t="s">
        <v>21</v>
      </c>
      <c r="B11" s="17" t="s">
        <v>3</v>
      </c>
      <c r="C11" s="17" t="s">
        <v>4</v>
      </c>
      <c r="D11" s="17" t="s">
        <v>5</v>
      </c>
      <c r="E11" s="17" t="s">
        <v>6</v>
      </c>
      <c r="F11" s="17" t="s">
        <v>7</v>
      </c>
      <c r="G11" s="17" t="s">
        <v>8</v>
      </c>
      <c r="H11" s="17" t="s">
        <v>9</v>
      </c>
      <c r="I11" s="17" t="s">
        <v>10</v>
      </c>
      <c r="J11" s="17" t="s">
        <v>11</v>
      </c>
      <c r="K11" s="17" t="s">
        <v>12</v>
      </c>
      <c r="L11" s="17" t="s">
        <v>13</v>
      </c>
      <c r="M11" s="17" t="s">
        <v>54</v>
      </c>
    </row>
    <row r="12" spans="1:13" ht="11.5" customHeight="1" x14ac:dyDescent="0.25">
      <c r="A12" s="18" t="s">
        <v>55</v>
      </c>
      <c r="B12" s="47" t="s">
        <v>56</v>
      </c>
      <c r="C12" s="47" t="s">
        <v>56</v>
      </c>
      <c r="D12" s="47" t="s">
        <v>56</v>
      </c>
      <c r="E12" s="47" t="s">
        <v>56</v>
      </c>
      <c r="F12" s="47" t="s">
        <v>56</v>
      </c>
      <c r="G12" s="47" t="s">
        <v>56</v>
      </c>
      <c r="H12" s="47" t="s">
        <v>56</v>
      </c>
      <c r="I12" s="47" t="s">
        <v>56</v>
      </c>
      <c r="J12" s="47" t="s">
        <v>56</v>
      </c>
      <c r="K12" s="47" t="s">
        <v>56</v>
      </c>
      <c r="L12" s="47" t="s">
        <v>56</v>
      </c>
      <c r="M12" s="47" t="s">
        <v>56</v>
      </c>
    </row>
    <row r="13" spans="1:13" ht="11.5" customHeight="1" x14ac:dyDescent="0.25">
      <c r="A13" s="19" t="s">
        <v>18</v>
      </c>
      <c r="B13" s="21">
        <v>136447.1</v>
      </c>
      <c r="C13" s="21">
        <v>144734.79999999999</v>
      </c>
      <c r="D13" s="21">
        <v>152035.1</v>
      </c>
      <c r="E13" s="21">
        <v>147520.6</v>
      </c>
      <c r="F13" s="21">
        <v>148087.70000000001</v>
      </c>
      <c r="G13" s="21">
        <v>157131.4</v>
      </c>
      <c r="H13" s="21">
        <v>148406.79999999999</v>
      </c>
      <c r="I13" s="21">
        <v>163797.20000000001</v>
      </c>
      <c r="J13" s="21">
        <v>176184.8</v>
      </c>
      <c r="K13" s="21">
        <v>185166.3</v>
      </c>
      <c r="L13" s="21">
        <v>155507.4</v>
      </c>
      <c r="M13" s="21">
        <v>211101.6</v>
      </c>
    </row>
    <row r="14" spans="1:13" ht="11.5" customHeight="1" x14ac:dyDescent="0.25">
      <c r="A14" s="19" t="s">
        <v>34</v>
      </c>
      <c r="B14" s="27">
        <v>72401.100000000006</v>
      </c>
      <c r="C14" s="27">
        <v>75581.2</v>
      </c>
      <c r="D14" s="27">
        <v>79744.5</v>
      </c>
      <c r="E14" s="27">
        <v>75834.3</v>
      </c>
      <c r="F14" s="27">
        <v>75864.600000000006</v>
      </c>
      <c r="G14" s="27">
        <v>80905.7</v>
      </c>
      <c r="H14" s="27">
        <v>71888.899999999994</v>
      </c>
      <c r="I14" s="27">
        <v>81055.3</v>
      </c>
      <c r="J14" s="27">
        <v>88353.5</v>
      </c>
      <c r="K14" s="27">
        <v>94095.9</v>
      </c>
      <c r="L14" s="27">
        <v>91166.1</v>
      </c>
      <c r="M14" s="27">
        <v>134999.70000000001</v>
      </c>
    </row>
    <row r="15" spans="1:13" ht="11.5" customHeight="1" x14ac:dyDescent="0.25">
      <c r="A15" s="19" t="s">
        <v>37</v>
      </c>
      <c r="B15" s="20">
        <v>39896</v>
      </c>
      <c r="C15" s="21">
        <v>44868.3</v>
      </c>
      <c r="D15" s="21">
        <v>46094.9</v>
      </c>
      <c r="E15" s="20">
        <v>44562</v>
      </c>
      <c r="F15" s="20">
        <v>46112</v>
      </c>
      <c r="G15" s="21">
        <v>48721.599999999999</v>
      </c>
      <c r="H15" s="21">
        <v>48779.3</v>
      </c>
      <c r="I15" s="21">
        <v>52976.2</v>
      </c>
      <c r="J15" s="21">
        <v>57075.7</v>
      </c>
      <c r="K15" s="21">
        <v>60015.6</v>
      </c>
      <c r="L15" s="21">
        <v>30524.2</v>
      </c>
      <c r="M15" s="21">
        <v>36131.199999999997</v>
      </c>
    </row>
    <row r="16" spans="1:13" ht="11.5" customHeight="1" x14ac:dyDescent="0.25">
      <c r="A16" s="19" t="s">
        <v>38</v>
      </c>
      <c r="B16" s="23">
        <v>22201.599999999999</v>
      </c>
      <c r="C16" s="23">
        <v>22214.3</v>
      </c>
      <c r="D16" s="23">
        <v>24161.3</v>
      </c>
      <c r="E16" s="24">
        <v>25004</v>
      </c>
      <c r="F16" s="23">
        <v>23931.1</v>
      </c>
      <c r="G16" s="23">
        <v>25124.7</v>
      </c>
      <c r="H16" s="23">
        <v>24979.9</v>
      </c>
      <c r="I16" s="23">
        <v>26853.1</v>
      </c>
      <c r="J16" s="23">
        <v>27197.9</v>
      </c>
      <c r="K16" s="23">
        <v>28026.799999999999</v>
      </c>
      <c r="L16" s="23">
        <v>30370.6</v>
      </c>
      <c r="M16" s="23">
        <v>35909.1</v>
      </c>
    </row>
    <row r="17" spans="1:13" ht="11.5" customHeight="1" x14ac:dyDescent="0.25">
      <c r="A17" s="19" t="s">
        <v>39</v>
      </c>
      <c r="B17" s="21">
        <v>1948.1</v>
      </c>
      <c r="C17" s="21">
        <v>2075.1999999999998</v>
      </c>
      <c r="D17" s="21">
        <v>2033.6</v>
      </c>
      <c r="E17" s="21">
        <v>2123.1</v>
      </c>
      <c r="F17" s="20">
        <v>2180</v>
      </c>
      <c r="G17" s="21">
        <v>2380.1999999999998</v>
      </c>
      <c r="H17" s="21">
        <v>2759.5</v>
      </c>
      <c r="I17" s="21">
        <v>2915.7</v>
      </c>
      <c r="J17" s="21">
        <v>3557.7</v>
      </c>
      <c r="K17" s="21">
        <v>3026.1</v>
      </c>
      <c r="L17" s="21">
        <v>3446.4</v>
      </c>
      <c r="M17" s="21">
        <v>4063.3</v>
      </c>
    </row>
    <row r="18" spans="1:13" ht="11.5" customHeight="1" x14ac:dyDescent="0.25">
      <c r="B18" s="48">
        <f>B14/B13</f>
        <v>0.53061662724968139</v>
      </c>
      <c r="C18" s="48">
        <f t="shared" ref="C18:M18" si="0">C14/C13</f>
        <v>0.52220474965246788</v>
      </c>
      <c r="D18" s="48">
        <f t="shared" si="0"/>
        <v>0.52451374715443999</v>
      </c>
      <c r="E18" s="48">
        <f t="shared" si="0"/>
        <v>0.51405905344745073</v>
      </c>
      <c r="F18" s="48">
        <f t="shared" si="0"/>
        <v>0.51229507919969042</v>
      </c>
      <c r="G18" s="48">
        <f t="shared" si="0"/>
        <v>0.51489199485271564</v>
      </c>
      <c r="H18" s="48">
        <f t="shared" si="0"/>
        <v>0.48440435343933025</v>
      </c>
      <c r="I18" s="48">
        <f t="shared" si="0"/>
        <v>0.49485156034413286</v>
      </c>
      <c r="J18" s="48">
        <f t="shared" si="0"/>
        <v>0.5014819666622774</v>
      </c>
      <c r="K18" s="48">
        <f t="shared" si="0"/>
        <v>0.50816968314428701</v>
      </c>
      <c r="L18" s="48">
        <f t="shared" si="0"/>
        <v>0.5862492717388369</v>
      </c>
      <c r="M18" s="48">
        <f t="shared" si="0"/>
        <v>0.63950107436419246</v>
      </c>
    </row>
    <row r="19" spans="1:13" ht="11.5" customHeight="1" x14ac:dyDescent="0.25">
      <c r="A19" s="14" t="s">
        <v>57</v>
      </c>
    </row>
    <row r="20" spans="1:13" ht="11.5" customHeight="1" x14ac:dyDescent="0.25">
      <c r="A20" s="14" t="s">
        <v>58</v>
      </c>
      <c r="B20" s="13" t="s">
        <v>59</v>
      </c>
    </row>
    <row r="25" spans="1:13" x14ac:dyDescent="0.25">
      <c r="A25" s="13" t="s">
        <v>43</v>
      </c>
    </row>
    <row r="26" spans="1:13" x14ac:dyDescent="0.25">
      <c r="A26" s="13" t="s">
        <v>44</v>
      </c>
      <c r="B26" s="14" t="s">
        <v>45</v>
      </c>
    </row>
    <row r="27" spans="1:13" x14ac:dyDescent="0.25">
      <c r="A27" s="13" t="s">
        <v>46</v>
      </c>
      <c r="B27" s="13" t="s">
        <v>47</v>
      </c>
    </row>
    <row r="29" spans="1:13" x14ac:dyDescent="0.25">
      <c r="A29" s="14" t="s">
        <v>48</v>
      </c>
      <c r="C29" s="13" t="s">
        <v>49</v>
      </c>
    </row>
    <row r="30" spans="1:13" x14ac:dyDescent="0.25">
      <c r="A30" s="14" t="s">
        <v>50</v>
      </c>
      <c r="C30" s="13" t="s">
        <v>15</v>
      </c>
    </row>
    <row r="31" spans="1:13" x14ac:dyDescent="0.25">
      <c r="A31" s="14" t="s">
        <v>51</v>
      </c>
      <c r="C31" s="15" t="s">
        <v>20</v>
      </c>
    </row>
    <row r="32" spans="1:13" x14ac:dyDescent="0.25">
      <c r="A32" s="14" t="s">
        <v>52</v>
      </c>
      <c r="C32" s="13" t="s">
        <v>16</v>
      </c>
    </row>
    <row r="33" spans="1:13" x14ac:dyDescent="0.25">
      <c r="A33" s="14" t="s">
        <v>53</v>
      </c>
      <c r="C33" s="13" t="s">
        <v>17</v>
      </c>
    </row>
    <row r="35" spans="1:13" x14ac:dyDescent="0.25">
      <c r="A35" s="16" t="s">
        <v>21</v>
      </c>
      <c r="B35" s="17" t="s">
        <v>3</v>
      </c>
      <c r="C35" s="17" t="s">
        <v>4</v>
      </c>
      <c r="D35" s="17" t="s">
        <v>5</v>
      </c>
      <c r="E35" s="17" t="s">
        <v>6</v>
      </c>
      <c r="F35" s="17" t="s">
        <v>7</v>
      </c>
      <c r="G35" s="17" t="s">
        <v>8</v>
      </c>
      <c r="H35" s="17" t="s">
        <v>9</v>
      </c>
      <c r="I35" s="17" t="s">
        <v>10</v>
      </c>
      <c r="J35" s="17" t="s">
        <v>11</v>
      </c>
      <c r="K35" s="17" t="s">
        <v>12</v>
      </c>
      <c r="L35" s="17" t="s">
        <v>13</v>
      </c>
      <c r="M35" s="17" t="s">
        <v>54</v>
      </c>
    </row>
    <row r="36" spans="1:13" x14ac:dyDescent="0.25">
      <c r="A36" s="18" t="s">
        <v>55</v>
      </c>
      <c r="B36" s="47" t="s">
        <v>56</v>
      </c>
      <c r="C36" s="47" t="s">
        <v>56</v>
      </c>
      <c r="D36" s="47" t="s">
        <v>56</v>
      </c>
      <c r="E36" s="47" t="s">
        <v>56</v>
      </c>
      <c r="F36" s="47" t="s">
        <v>56</v>
      </c>
      <c r="G36" s="47" t="s">
        <v>56</v>
      </c>
      <c r="H36" s="47" t="s">
        <v>56</v>
      </c>
      <c r="I36" s="47" t="s">
        <v>56</v>
      </c>
      <c r="J36" s="47" t="s">
        <v>56</v>
      </c>
      <c r="K36" s="47" t="s">
        <v>56</v>
      </c>
      <c r="L36" s="47" t="s">
        <v>56</v>
      </c>
      <c r="M36" s="47" t="s">
        <v>56</v>
      </c>
    </row>
    <row r="37" spans="1:13" x14ac:dyDescent="0.25">
      <c r="A37" s="19" t="s">
        <v>18</v>
      </c>
      <c r="B37" s="21">
        <v>113249.2</v>
      </c>
      <c r="C37" s="20">
        <v>118235</v>
      </c>
      <c r="D37" s="21">
        <v>122602.9</v>
      </c>
      <c r="E37" s="21">
        <v>119658.3</v>
      </c>
      <c r="F37" s="21">
        <v>119037.4</v>
      </c>
      <c r="G37" s="21">
        <v>128284.2</v>
      </c>
      <c r="H37" s="21">
        <v>123220.3</v>
      </c>
      <c r="I37" s="20">
        <v>129746</v>
      </c>
      <c r="J37" s="21">
        <v>139816.9</v>
      </c>
      <c r="K37" s="21">
        <v>144883.4</v>
      </c>
      <c r="L37" s="21">
        <v>127890.6</v>
      </c>
      <c r="M37" s="20">
        <v>166130</v>
      </c>
    </row>
    <row r="38" spans="1:13" x14ac:dyDescent="0.25">
      <c r="A38" s="19" t="s">
        <v>34</v>
      </c>
      <c r="B38" s="27">
        <v>53389.5</v>
      </c>
      <c r="C38" s="27">
        <v>57594.2</v>
      </c>
      <c r="D38" s="27">
        <v>59039.5</v>
      </c>
      <c r="E38" s="27">
        <v>53935.7</v>
      </c>
      <c r="F38" s="27">
        <v>52908.2</v>
      </c>
      <c r="G38" s="27">
        <v>60261.599999999999</v>
      </c>
      <c r="H38" s="27">
        <v>56454.7</v>
      </c>
      <c r="I38" s="27">
        <v>60050.2</v>
      </c>
      <c r="J38" s="27">
        <v>64596.6</v>
      </c>
      <c r="K38" s="27">
        <v>67998.5</v>
      </c>
      <c r="L38" s="27">
        <v>65926.7</v>
      </c>
      <c r="M38" s="27">
        <v>90540.2</v>
      </c>
    </row>
    <row r="39" spans="1:13" x14ac:dyDescent="0.25">
      <c r="A39" s="19" t="s">
        <v>37</v>
      </c>
      <c r="B39" s="21">
        <v>34040.800000000003</v>
      </c>
      <c r="C39" s="20">
        <v>38018</v>
      </c>
      <c r="D39" s="21">
        <v>39724.6</v>
      </c>
      <c r="E39" s="21">
        <v>41642.800000000003</v>
      </c>
      <c r="F39" s="20">
        <v>40672</v>
      </c>
      <c r="G39" s="21">
        <v>41404.1</v>
      </c>
      <c r="H39" s="21">
        <v>40319.4</v>
      </c>
      <c r="I39" s="21">
        <v>42189.3</v>
      </c>
      <c r="J39" s="21">
        <v>44036.7</v>
      </c>
      <c r="K39" s="20">
        <v>43935</v>
      </c>
      <c r="L39" s="21">
        <v>27973.5</v>
      </c>
      <c r="M39" s="21">
        <v>32153.599999999999</v>
      </c>
    </row>
    <row r="40" spans="1:13" x14ac:dyDescent="0.25">
      <c r="A40" s="19" t="s">
        <v>38</v>
      </c>
      <c r="B40" s="24">
        <v>23483</v>
      </c>
      <c r="C40" s="23">
        <v>20184.5</v>
      </c>
      <c r="D40" s="24">
        <v>21476</v>
      </c>
      <c r="E40" s="23">
        <v>21429.3</v>
      </c>
      <c r="F40" s="23">
        <v>22858.799999999999</v>
      </c>
      <c r="G40" s="23">
        <v>23987.200000000001</v>
      </c>
      <c r="H40" s="23">
        <v>23734.6</v>
      </c>
      <c r="I40" s="23">
        <v>24863.4</v>
      </c>
      <c r="J40" s="23">
        <v>28643.5</v>
      </c>
      <c r="K40" s="23">
        <v>30459.4</v>
      </c>
      <c r="L40" s="23">
        <v>31419.3</v>
      </c>
      <c r="M40" s="23">
        <v>40519.4</v>
      </c>
    </row>
    <row r="41" spans="1:13" x14ac:dyDescent="0.25">
      <c r="A41" s="19" t="s">
        <v>39</v>
      </c>
      <c r="B41" s="21">
        <v>2338.4</v>
      </c>
      <c r="C41" s="21">
        <v>2440.8000000000002</v>
      </c>
      <c r="D41" s="21">
        <v>2366.6999999999998</v>
      </c>
      <c r="E41" s="21">
        <v>2654.7</v>
      </c>
      <c r="F41" s="21">
        <v>2602.6</v>
      </c>
      <c r="G41" s="20">
        <v>2628</v>
      </c>
      <c r="H41" s="21">
        <v>2715.1</v>
      </c>
      <c r="I41" s="21">
        <v>2642.7</v>
      </c>
      <c r="J41" s="21">
        <v>2539.1</v>
      </c>
      <c r="K41" s="21">
        <v>2488.1999999999998</v>
      </c>
      <c r="L41" s="20">
        <v>2571</v>
      </c>
      <c r="M41" s="21">
        <v>2915.7</v>
      </c>
    </row>
    <row r="42" spans="1:13" x14ac:dyDescent="0.25">
      <c r="B42" s="48">
        <f>B38/B37</f>
        <v>0.47143379379280387</v>
      </c>
      <c r="C42" s="48">
        <f t="shared" ref="C42:M42" si="1">C38/C37</f>
        <v>0.48711633611028882</v>
      </c>
      <c r="D42" s="48">
        <f t="shared" si="1"/>
        <v>0.48155059953720508</v>
      </c>
      <c r="E42" s="48">
        <f t="shared" si="1"/>
        <v>0.45074767065886778</v>
      </c>
      <c r="F42" s="48">
        <f t="shared" si="1"/>
        <v>0.44446703305011703</v>
      </c>
      <c r="G42" s="48">
        <f t="shared" si="1"/>
        <v>0.46975075652340664</v>
      </c>
      <c r="H42" s="48">
        <f t="shared" si="1"/>
        <v>0.4581607089091651</v>
      </c>
      <c r="I42" s="48">
        <f t="shared" si="1"/>
        <v>0.46282891187396913</v>
      </c>
      <c r="J42" s="48">
        <f t="shared" si="1"/>
        <v>0.46200852686620858</v>
      </c>
      <c r="K42" s="48">
        <f t="shared" si="1"/>
        <v>0.46933258054407889</v>
      </c>
      <c r="L42" s="48">
        <f t="shared" si="1"/>
        <v>0.51549292911285105</v>
      </c>
      <c r="M42" s="48">
        <f t="shared" si="1"/>
        <v>0.54499608740143257</v>
      </c>
    </row>
    <row r="43" spans="1:13" x14ac:dyDescent="0.25">
      <c r="A43" s="14" t="s">
        <v>57</v>
      </c>
    </row>
    <row r="44" spans="1:13" x14ac:dyDescent="0.25">
      <c r="A44" s="14" t="s">
        <v>58</v>
      </c>
      <c r="B44" s="13" t="s">
        <v>59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3"/>
  <sheetViews>
    <sheetView workbookViewId="0">
      <selection activeCell="C10" sqref="C10"/>
    </sheetView>
  </sheetViews>
  <sheetFormatPr defaultColWidth="8.7265625" defaultRowHeight="11.5" x14ac:dyDescent="0.25"/>
  <cols>
    <col min="1" max="1" width="29.81640625" style="1" customWidth="1"/>
    <col min="2" max="2" width="18.81640625" style="1" customWidth="1"/>
    <col min="3" max="3" width="8.7265625" style="1"/>
    <col min="4" max="4" width="15" style="1" customWidth="1"/>
    <col min="5" max="5" width="29.81640625" style="1" customWidth="1"/>
    <col min="6" max="6" width="18.81640625" style="1" customWidth="1"/>
    <col min="7" max="7" width="8.7265625" style="1"/>
    <col min="8" max="8" width="11.81640625" style="50" customWidth="1"/>
    <col min="9" max="16384" width="8.7265625" style="1"/>
  </cols>
  <sheetData>
    <row r="1" spans="1:8" x14ac:dyDescent="0.25">
      <c r="A1" s="13" t="s">
        <v>63</v>
      </c>
      <c r="E1" s="13" t="s">
        <v>62</v>
      </c>
      <c r="H1" s="1"/>
    </row>
    <row r="2" spans="1:8" x14ac:dyDescent="0.25">
      <c r="A2" s="13" t="s">
        <v>44</v>
      </c>
      <c r="B2" s="14" t="s">
        <v>65</v>
      </c>
      <c r="E2" s="13" t="s">
        <v>44</v>
      </c>
      <c r="F2" s="14" t="s">
        <v>64</v>
      </c>
      <c r="H2" s="1"/>
    </row>
    <row r="3" spans="1:8" x14ac:dyDescent="0.25">
      <c r="A3" s="13" t="s">
        <v>46</v>
      </c>
      <c r="B3" s="13" t="s">
        <v>47</v>
      </c>
      <c r="E3" s="13" t="s">
        <v>46</v>
      </c>
      <c r="F3" s="13" t="s">
        <v>47</v>
      </c>
      <c r="H3" s="1"/>
    </row>
    <row r="4" spans="1:8" x14ac:dyDescent="0.25">
      <c r="H4" s="1"/>
    </row>
    <row r="5" spans="1:8" x14ac:dyDescent="0.25">
      <c r="A5" s="14" t="s">
        <v>48</v>
      </c>
      <c r="C5" s="13" t="s">
        <v>49</v>
      </c>
      <c r="E5" s="14" t="s">
        <v>48</v>
      </c>
      <c r="G5" s="13" t="s">
        <v>49</v>
      </c>
      <c r="H5" s="1"/>
    </row>
    <row r="6" spans="1:8" x14ac:dyDescent="0.25">
      <c r="A6" s="14" t="s">
        <v>50</v>
      </c>
      <c r="C6" s="13" t="s">
        <v>15</v>
      </c>
      <c r="E6" s="14" t="s">
        <v>50</v>
      </c>
      <c r="G6" s="13" t="s">
        <v>15</v>
      </c>
      <c r="H6" s="1"/>
    </row>
    <row r="7" spans="1:8" x14ac:dyDescent="0.25">
      <c r="A7" s="14" t="s">
        <v>51</v>
      </c>
      <c r="C7" s="15" t="s">
        <v>19</v>
      </c>
      <c r="E7" s="14" t="s">
        <v>51</v>
      </c>
      <c r="G7" s="15" t="s">
        <v>20</v>
      </c>
      <c r="H7" s="1"/>
    </row>
    <row r="8" spans="1:8" x14ac:dyDescent="0.25">
      <c r="A8" s="14" t="s">
        <v>53</v>
      </c>
      <c r="C8" s="13" t="s">
        <v>17</v>
      </c>
      <c r="E8" s="14" t="s">
        <v>53</v>
      </c>
      <c r="G8" s="13" t="s">
        <v>17</v>
      </c>
      <c r="H8" s="1"/>
    </row>
    <row r="9" spans="1:8" x14ac:dyDescent="0.25">
      <c r="A9" s="14" t="s">
        <v>66</v>
      </c>
      <c r="C9" s="13" t="s">
        <v>54</v>
      </c>
      <c r="E9" s="14" t="s">
        <v>66</v>
      </c>
      <c r="G9" s="13" t="s">
        <v>54</v>
      </c>
      <c r="H9" s="1"/>
    </row>
    <row r="10" spans="1:8" x14ac:dyDescent="0.25">
      <c r="H10" s="1"/>
    </row>
    <row r="11" spans="1:8" x14ac:dyDescent="0.25">
      <c r="A11" s="16" t="s">
        <v>55</v>
      </c>
      <c r="B11" s="17" t="s">
        <v>18</v>
      </c>
      <c r="E11" s="16" t="s">
        <v>55</v>
      </c>
      <c r="F11" s="17" t="s">
        <v>18</v>
      </c>
      <c r="H11" s="1"/>
    </row>
    <row r="12" spans="1:8" x14ac:dyDescent="0.25">
      <c r="A12" s="18" t="s">
        <v>67</v>
      </c>
      <c r="B12" s="47" t="s">
        <v>56</v>
      </c>
      <c r="E12" s="18" t="s">
        <v>67</v>
      </c>
      <c r="F12" s="47" t="s">
        <v>56</v>
      </c>
      <c r="H12" s="1"/>
    </row>
    <row r="13" spans="1:8" x14ac:dyDescent="0.25">
      <c r="A13" s="19" t="s">
        <v>16</v>
      </c>
      <c r="B13" s="21">
        <v>211101.6</v>
      </c>
      <c r="C13" s="37" t="s">
        <v>0</v>
      </c>
      <c r="E13" s="19" t="s">
        <v>16</v>
      </c>
      <c r="F13" s="20">
        <v>166130</v>
      </c>
      <c r="G13" s="37" t="s">
        <v>1</v>
      </c>
      <c r="H13" s="1"/>
    </row>
    <row r="14" spans="1:8" x14ac:dyDescent="0.25">
      <c r="A14" s="22" t="s">
        <v>22</v>
      </c>
      <c r="B14" s="23">
        <v>34809.800000000003</v>
      </c>
      <c r="C14" s="49">
        <f>B14/B13</f>
        <v>0.16489595531251303</v>
      </c>
      <c r="E14" s="22" t="s">
        <v>22</v>
      </c>
      <c r="F14" s="23">
        <v>20945.2</v>
      </c>
      <c r="G14" s="49">
        <f>F14/F13</f>
        <v>0.12607716848251369</v>
      </c>
      <c r="H14" s="1"/>
    </row>
    <row r="15" spans="1:8" x14ac:dyDescent="0.25">
      <c r="A15" s="19" t="s">
        <v>23</v>
      </c>
      <c r="B15" s="21">
        <v>27173.599999999999</v>
      </c>
      <c r="E15" s="19" t="s">
        <v>23</v>
      </c>
      <c r="F15" s="21">
        <v>17554.7</v>
      </c>
      <c r="H15" s="1"/>
    </row>
    <row r="16" spans="1:8" x14ac:dyDescent="0.25">
      <c r="A16" s="19" t="s">
        <v>24</v>
      </c>
      <c r="B16" s="24">
        <v>17980</v>
      </c>
      <c r="E16" s="19" t="s">
        <v>24</v>
      </c>
      <c r="F16" s="23">
        <v>11068.4</v>
      </c>
      <c r="H16" s="1"/>
    </row>
    <row r="17" spans="1:8" x14ac:dyDescent="0.25">
      <c r="A17" s="19" t="s">
        <v>25</v>
      </c>
      <c r="B17" s="21">
        <v>8651.1</v>
      </c>
      <c r="E17" s="19" t="s">
        <v>25</v>
      </c>
      <c r="F17" s="21">
        <v>8309.6</v>
      </c>
      <c r="H17" s="1"/>
    </row>
    <row r="18" spans="1:8" x14ac:dyDescent="0.25">
      <c r="A18" s="19" t="s">
        <v>27</v>
      </c>
      <c r="B18" s="23">
        <v>7098.2</v>
      </c>
      <c r="E18" s="19" t="s">
        <v>33</v>
      </c>
      <c r="F18" s="23">
        <v>6194.2</v>
      </c>
      <c r="H18" s="1"/>
    </row>
    <row r="19" spans="1:8" x14ac:dyDescent="0.25">
      <c r="A19" s="19" t="s">
        <v>30</v>
      </c>
      <c r="B19" s="20">
        <v>6252</v>
      </c>
      <c r="E19" s="19" t="s">
        <v>27</v>
      </c>
      <c r="F19" s="21">
        <v>5457.4</v>
      </c>
      <c r="H19" s="1"/>
    </row>
    <row r="20" spans="1:8" x14ac:dyDescent="0.25">
      <c r="A20" s="19" t="s">
        <v>26</v>
      </c>
      <c r="B20" s="23">
        <v>5846.5</v>
      </c>
      <c r="E20" s="19" t="s">
        <v>26</v>
      </c>
      <c r="F20" s="24">
        <v>4815</v>
      </c>
      <c r="H20" s="1"/>
    </row>
    <row r="21" spans="1:8" x14ac:dyDescent="0.25">
      <c r="A21" s="19" t="s">
        <v>29</v>
      </c>
      <c r="B21" s="21">
        <v>5462.3</v>
      </c>
      <c r="E21" s="19" t="s">
        <v>68</v>
      </c>
      <c r="F21" s="21">
        <v>4654.3</v>
      </c>
      <c r="H21" s="1"/>
    </row>
    <row r="22" spans="1:8" x14ac:dyDescent="0.25">
      <c r="A22" s="19" t="s">
        <v>28</v>
      </c>
      <c r="B22" s="23">
        <v>4567.1000000000004</v>
      </c>
      <c r="E22" s="19" t="s">
        <v>28</v>
      </c>
      <c r="F22" s="23">
        <v>4150.5</v>
      </c>
      <c r="H22" s="1"/>
    </row>
    <row r="23" spans="1:8" x14ac:dyDescent="0.25">
      <c r="A23" s="19" t="s">
        <v>68</v>
      </c>
      <c r="B23" s="21">
        <v>4543.3</v>
      </c>
      <c r="E23" s="19" t="s">
        <v>41</v>
      </c>
      <c r="F23" s="21">
        <v>3756.4</v>
      </c>
      <c r="H23" s="1"/>
    </row>
    <row r="24" spans="1:8" x14ac:dyDescent="0.25">
      <c r="A24" s="19" t="s">
        <v>41</v>
      </c>
      <c r="B24" s="23">
        <v>4138.6000000000004</v>
      </c>
      <c r="E24" s="19" t="s">
        <v>42</v>
      </c>
      <c r="F24" s="23">
        <v>3602.4</v>
      </c>
      <c r="H24" s="1"/>
    </row>
    <row r="25" spans="1:8" x14ac:dyDescent="0.25">
      <c r="A25" s="19" t="s">
        <v>33</v>
      </c>
      <c r="B25" s="21">
        <v>3911.6</v>
      </c>
      <c r="E25" s="19" t="s">
        <v>31</v>
      </c>
      <c r="F25" s="21">
        <v>3225.2</v>
      </c>
      <c r="H25" s="1"/>
    </row>
    <row r="26" spans="1:8" x14ac:dyDescent="0.25">
      <c r="A26" s="19" t="s">
        <v>31</v>
      </c>
      <c r="B26" s="23">
        <v>3819.8</v>
      </c>
      <c r="E26" s="19" t="s">
        <v>30</v>
      </c>
      <c r="F26" s="23">
        <v>2416.3000000000002</v>
      </c>
      <c r="H26" s="1"/>
    </row>
    <row r="27" spans="1:8" x14ac:dyDescent="0.25">
      <c r="A27" s="19" t="s">
        <v>32</v>
      </c>
      <c r="B27" s="21">
        <v>3308.9</v>
      </c>
      <c r="E27" s="19" t="s">
        <v>29</v>
      </c>
      <c r="F27" s="21">
        <v>1980.1</v>
      </c>
      <c r="H27" s="1"/>
    </row>
    <row r="28" spans="1:8" x14ac:dyDescent="0.25">
      <c r="A28" s="19" t="s">
        <v>69</v>
      </c>
      <c r="B28" s="23">
        <v>2717.5</v>
      </c>
      <c r="E28" s="19" t="s">
        <v>35</v>
      </c>
      <c r="F28" s="23">
        <v>1917.3</v>
      </c>
      <c r="H28" s="1"/>
    </row>
    <row r="29" spans="1:8" x14ac:dyDescent="0.25">
      <c r="A29" s="19" t="s">
        <v>70</v>
      </c>
      <c r="B29" s="21">
        <v>2011.3</v>
      </c>
      <c r="E29" s="19" t="s">
        <v>40</v>
      </c>
      <c r="F29" s="21">
        <v>1301.0999999999999</v>
      </c>
      <c r="H29" s="1"/>
    </row>
    <row r="30" spans="1:8" x14ac:dyDescent="0.25">
      <c r="A30" s="19" t="s">
        <v>42</v>
      </c>
      <c r="B30" s="23">
        <v>1884.8</v>
      </c>
      <c r="E30" s="19" t="s">
        <v>71</v>
      </c>
      <c r="F30" s="23">
        <v>1199.2</v>
      </c>
      <c r="H30" s="1"/>
    </row>
    <row r="31" spans="1:8" x14ac:dyDescent="0.25">
      <c r="A31" s="19" t="s">
        <v>72</v>
      </c>
      <c r="B31" s="21">
        <v>1601.5</v>
      </c>
      <c r="E31" s="19" t="s">
        <v>32</v>
      </c>
      <c r="F31" s="21">
        <v>1197.5999999999999</v>
      </c>
      <c r="H31" s="1"/>
    </row>
    <row r="32" spans="1:8" x14ac:dyDescent="0.25">
      <c r="A32" s="19" t="s">
        <v>35</v>
      </c>
      <c r="B32" s="23">
        <v>1505.4</v>
      </c>
      <c r="E32" s="19" t="s">
        <v>69</v>
      </c>
      <c r="F32" s="23">
        <v>1048.2</v>
      </c>
      <c r="H32" s="1"/>
    </row>
    <row r="33" spans="1:8" x14ac:dyDescent="0.25">
      <c r="A33" s="19" t="s">
        <v>74</v>
      </c>
      <c r="B33" s="21">
        <v>1439.1</v>
      </c>
      <c r="E33" s="19" t="s">
        <v>73</v>
      </c>
      <c r="F33" s="21">
        <v>928.8</v>
      </c>
      <c r="H33" s="1"/>
    </row>
    <row r="34" spans="1:8" x14ac:dyDescent="0.25">
      <c r="A34" s="19" t="s">
        <v>73</v>
      </c>
      <c r="B34" s="23">
        <v>1310.7</v>
      </c>
      <c r="E34" s="19" t="s">
        <v>70</v>
      </c>
      <c r="F34" s="23">
        <v>905.1</v>
      </c>
      <c r="H34" s="1"/>
    </row>
    <row r="35" spans="1:8" x14ac:dyDescent="0.25">
      <c r="A35" s="19" t="s">
        <v>75</v>
      </c>
      <c r="B35" s="21">
        <v>1232.2</v>
      </c>
      <c r="E35" s="19" t="s">
        <v>72</v>
      </c>
      <c r="F35" s="21">
        <v>884.5</v>
      </c>
      <c r="H35" s="1"/>
    </row>
    <row r="36" spans="1:8" x14ac:dyDescent="0.25">
      <c r="A36" s="19" t="s">
        <v>71</v>
      </c>
      <c r="B36" s="23">
        <v>1132.4000000000001</v>
      </c>
      <c r="E36" s="19" t="s">
        <v>76</v>
      </c>
      <c r="F36" s="23">
        <v>664.6</v>
      </c>
      <c r="H36" s="1"/>
    </row>
    <row r="37" spans="1:8" x14ac:dyDescent="0.25">
      <c r="A37" s="19" t="s">
        <v>40</v>
      </c>
      <c r="B37" s="20">
        <v>977</v>
      </c>
      <c r="E37" s="19" t="s">
        <v>77</v>
      </c>
      <c r="F37" s="21">
        <v>652.79999999999995</v>
      </c>
      <c r="H37" s="1"/>
    </row>
    <row r="38" spans="1:8" x14ac:dyDescent="0.25">
      <c r="A38" s="19" t="s">
        <v>78</v>
      </c>
      <c r="B38" s="23">
        <v>915.7</v>
      </c>
      <c r="E38" s="19" t="s">
        <v>74</v>
      </c>
      <c r="F38" s="23">
        <v>571.20000000000005</v>
      </c>
      <c r="H38" s="1"/>
    </row>
    <row r="39" spans="1:8" x14ac:dyDescent="0.25">
      <c r="A39" s="19" t="s">
        <v>76</v>
      </c>
      <c r="B39" s="21">
        <v>602.79999999999995</v>
      </c>
      <c r="E39" s="19" t="s">
        <v>75</v>
      </c>
      <c r="F39" s="21">
        <v>418.4</v>
      </c>
      <c r="H39" s="1"/>
    </row>
    <row r="40" spans="1:8" x14ac:dyDescent="0.25">
      <c r="A40" s="19" t="s">
        <v>77</v>
      </c>
      <c r="B40" s="23">
        <v>514.29999999999995</v>
      </c>
      <c r="E40" s="19" t="s">
        <v>78</v>
      </c>
      <c r="F40" s="24">
        <v>385</v>
      </c>
      <c r="H40" s="1"/>
    </row>
    <row r="41" spans="1:8" x14ac:dyDescent="0.25">
      <c r="A41" s="19" t="s">
        <v>80</v>
      </c>
      <c r="B41" s="21">
        <v>446.3</v>
      </c>
      <c r="E41" s="19" t="s">
        <v>79</v>
      </c>
      <c r="F41" s="21">
        <v>279.39999999999998</v>
      </c>
      <c r="H41" s="1"/>
    </row>
    <row r="42" spans="1:8" x14ac:dyDescent="0.25">
      <c r="A42" s="19" t="s">
        <v>79</v>
      </c>
      <c r="B42" s="23">
        <v>326.5</v>
      </c>
      <c r="E42" s="19" t="s">
        <v>80</v>
      </c>
      <c r="F42" s="23">
        <v>185.4</v>
      </c>
      <c r="H42" s="1"/>
    </row>
    <row r="43" spans="1:8" x14ac:dyDescent="0.25">
      <c r="A43" s="19" t="s">
        <v>82</v>
      </c>
      <c r="B43" s="21">
        <v>183.1</v>
      </c>
      <c r="E43" s="19" t="s">
        <v>81</v>
      </c>
      <c r="F43" s="21">
        <v>106.3</v>
      </c>
      <c r="H43" s="1"/>
    </row>
    <row r="44" spans="1:8" x14ac:dyDescent="0.25">
      <c r="A44" s="19" t="s">
        <v>81</v>
      </c>
      <c r="B44" s="23">
        <v>90.5</v>
      </c>
      <c r="E44" s="19" t="s">
        <v>82</v>
      </c>
      <c r="F44" s="23">
        <v>41.9</v>
      </c>
      <c r="H44" s="1"/>
    </row>
    <row r="45" spans="1:8" x14ac:dyDescent="0.25">
      <c r="A45" s="19" t="s">
        <v>83</v>
      </c>
      <c r="B45" s="25" t="s">
        <v>58</v>
      </c>
      <c r="E45" s="19" t="s">
        <v>83</v>
      </c>
      <c r="F45" s="25" t="s">
        <v>58</v>
      </c>
      <c r="H45" s="1"/>
    </row>
    <row r="46" spans="1:8" x14ac:dyDescent="0.25">
      <c r="A46" s="19" t="s">
        <v>84</v>
      </c>
      <c r="B46" s="26" t="s">
        <v>58</v>
      </c>
      <c r="E46" s="19" t="s">
        <v>84</v>
      </c>
      <c r="F46" s="26" t="s">
        <v>58</v>
      </c>
      <c r="H46" s="1"/>
    </row>
    <row r="47" spans="1:8" x14ac:dyDescent="0.25">
      <c r="A47" s="19" t="s">
        <v>85</v>
      </c>
      <c r="B47" s="25" t="s">
        <v>58</v>
      </c>
      <c r="E47" s="19" t="s">
        <v>85</v>
      </c>
      <c r="F47" s="25" t="s">
        <v>58</v>
      </c>
      <c r="H47" s="1"/>
    </row>
    <row r="48" spans="1:8" x14ac:dyDescent="0.25">
      <c r="A48" s="19" t="s">
        <v>86</v>
      </c>
      <c r="B48" s="26" t="s">
        <v>58</v>
      </c>
      <c r="E48" s="19" t="s">
        <v>86</v>
      </c>
      <c r="F48" s="26" t="s">
        <v>58</v>
      </c>
      <c r="H48" s="1"/>
    </row>
    <row r="49" spans="1:8" x14ac:dyDescent="0.25">
      <c r="A49" s="19" t="s">
        <v>87</v>
      </c>
      <c r="B49" s="25" t="s">
        <v>58</v>
      </c>
      <c r="E49" s="19" t="s">
        <v>87</v>
      </c>
      <c r="F49" s="25" t="s">
        <v>58</v>
      </c>
      <c r="H49" s="1"/>
    </row>
    <row r="50" spans="1:8" x14ac:dyDescent="0.25">
      <c r="A50" s="19" t="s">
        <v>88</v>
      </c>
      <c r="B50" s="26" t="s">
        <v>58</v>
      </c>
      <c r="E50" s="19" t="s">
        <v>88</v>
      </c>
      <c r="F50" s="26" t="s">
        <v>58</v>
      </c>
      <c r="H50" s="1"/>
    </row>
    <row r="51" spans="1:8" x14ac:dyDescent="0.25">
      <c r="A51" s="19" t="s">
        <v>89</v>
      </c>
      <c r="B51" s="25" t="s">
        <v>58</v>
      </c>
      <c r="E51" s="19" t="s">
        <v>89</v>
      </c>
      <c r="F51" s="25" t="s">
        <v>58</v>
      </c>
      <c r="H51" s="1"/>
    </row>
    <row r="52" spans="1:8" x14ac:dyDescent="0.25">
      <c r="A52" s="19" t="s">
        <v>90</v>
      </c>
      <c r="B52" s="26" t="s">
        <v>58</v>
      </c>
      <c r="E52" s="19" t="s">
        <v>90</v>
      </c>
      <c r="F52" s="26" t="s">
        <v>58</v>
      </c>
      <c r="H52" s="1"/>
    </row>
    <row r="53" spans="1:8" x14ac:dyDescent="0.25">
      <c r="A53" s="19" t="s">
        <v>91</v>
      </c>
      <c r="B53" s="25" t="s">
        <v>58</v>
      </c>
      <c r="E53" s="19" t="s">
        <v>91</v>
      </c>
      <c r="F53" s="25" t="s">
        <v>58</v>
      </c>
      <c r="H53" s="1"/>
    </row>
    <row r="54" spans="1:8" x14ac:dyDescent="0.25">
      <c r="A54" s="19" t="s">
        <v>92</v>
      </c>
      <c r="B54" s="26" t="s">
        <v>58</v>
      </c>
      <c r="E54" s="19" t="s">
        <v>92</v>
      </c>
      <c r="F54" s="26" t="s">
        <v>58</v>
      </c>
      <c r="H54" s="1"/>
    </row>
    <row r="55" spans="1:8" x14ac:dyDescent="0.25">
      <c r="A55" s="19" t="s">
        <v>93</v>
      </c>
      <c r="B55" s="25" t="s">
        <v>58</v>
      </c>
      <c r="E55" s="19" t="s">
        <v>93</v>
      </c>
      <c r="F55" s="25" t="s">
        <v>58</v>
      </c>
      <c r="H55" s="1"/>
    </row>
    <row r="56" spans="1:8" x14ac:dyDescent="0.25">
      <c r="A56" s="19" t="s">
        <v>94</v>
      </c>
      <c r="B56" s="26" t="s">
        <v>58</v>
      </c>
      <c r="E56" s="19" t="s">
        <v>94</v>
      </c>
      <c r="F56" s="26" t="s">
        <v>58</v>
      </c>
      <c r="H56" s="1"/>
    </row>
    <row r="57" spans="1:8" x14ac:dyDescent="0.25">
      <c r="A57" s="19" t="s">
        <v>95</v>
      </c>
      <c r="B57" s="25" t="s">
        <v>58</v>
      </c>
      <c r="E57" s="19" t="s">
        <v>95</v>
      </c>
      <c r="F57" s="25" t="s">
        <v>58</v>
      </c>
      <c r="H57" s="1"/>
    </row>
    <row r="58" spans="1:8" x14ac:dyDescent="0.25">
      <c r="A58" s="19" t="s">
        <v>96</v>
      </c>
      <c r="B58" s="26" t="s">
        <v>58</v>
      </c>
      <c r="E58" s="19" t="s">
        <v>96</v>
      </c>
      <c r="F58" s="26" t="s">
        <v>58</v>
      </c>
      <c r="H58" s="1"/>
    </row>
    <row r="59" spans="1:8" x14ac:dyDescent="0.25">
      <c r="A59" s="19" t="s">
        <v>97</v>
      </c>
      <c r="B59" s="25" t="s">
        <v>58</v>
      </c>
      <c r="E59" s="19" t="s">
        <v>97</v>
      </c>
      <c r="F59" s="25" t="s">
        <v>58</v>
      </c>
      <c r="H59" s="1"/>
    </row>
    <row r="60" spans="1:8" x14ac:dyDescent="0.25">
      <c r="A60" s="19" t="s">
        <v>98</v>
      </c>
      <c r="B60" s="26" t="s">
        <v>58</v>
      </c>
      <c r="E60" s="19" t="s">
        <v>98</v>
      </c>
      <c r="F60" s="26" t="s">
        <v>58</v>
      </c>
      <c r="H60" s="1"/>
    </row>
    <row r="61" spans="1:8" x14ac:dyDescent="0.25">
      <c r="A61" s="19" t="s">
        <v>99</v>
      </c>
      <c r="B61" s="25" t="s">
        <v>58</v>
      </c>
      <c r="E61" s="19" t="s">
        <v>99</v>
      </c>
      <c r="F61" s="25" t="s">
        <v>58</v>
      </c>
      <c r="H61" s="1"/>
    </row>
    <row r="62" spans="1:8" x14ac:dyDescent="0.25">
      <c r="A62" s="19" t="s">
        <v>100</v>
      </c>
      <c r="B62" s="26" t="s">
        <v>58</v>
      </c>
      <c r="E62" s="19" t="s">
        <v>100</v>
      </c>
      <c r="F62" s="26" t="s">
        <v>58</v>
      </c>
      <c r="H62" s="1"/>
    </row>
    <row r="63" spans="1:8" x14ac:dyDescent="0.25">
      <c r="A63" s="19" t="s">
        <v>101</v>
      </c>
      <c r="B63" s="25" t="s">
        <v>58</v>
      </c>
      <c r="E63" s="19" t="s">
        <v>101</v>
      </c>
      <c r="F63" s="25" t="s">
        <v>58</v>
      </c>
      <c r="H63" s="1"/>
    </row>
    <row r="64" spans="1:8" x14ac:dyDescent="0.25">
      <c r="A64" s="19" t="s">
        <v>102</v>
      </c>
      <c r="B64" s="26" t="s">
        <v>58</v>
      </c>
      <c r="E64" s="19" t="s">
        <v>102</v>
      </c>
      <c r="F64" s="26" t="s">
        <v>58</v>
      </c>
      <c r="H64" s="1"/>
    </row>
    <row r="65" spans="1:8" x14ac:dyDescent="0.25">
      <c r="A65" s="19" t="s">
        <v>103</v>
      </c>
      <c r="B65" s="25" t="s">
        <v>58</v>
      </c>
      <c r="E65" s="19" t="s">
        <v>103</v>
      </c>
      <c r="F65" s="25" t="s">
        <v>58</v>
      </c>
      <c r="H65" s="1"/>
    </row>
    <row r="66" spans="1:8" x14ac:dyDescent="0.25">
      <c r="A66" s="19" t="s">
        <v>104</v>
      </c>
      <c r="B66" s="26" t="s">
        <v>58</v>
      </c>
      <c r="E66" s="19" t="s">
        <v>104</v>
      </c>
      <c r="F66" s="26" t="s">
        <v>58</v>
      </c>
      <c r="H66" s="1"/>
    </row>
    <row r="67" spans="1:8" x14ac:dyDescent="0.25">
      <c r="A67" s="19" t="s">
        <v>105</v>
      </c>
      <c r="B67" s="25" t="s">
        <v>58</v>
      </c>
      <c r="E67" s="19" t="s">
        <v>105</v>
      </c>
      <c r="F67" s="25" t="s">
        <v>58</v>
      </c>
      <c r="H67" s="1"/>
    </row>
    <row r="68" spans="1:8" x14ac:dyDescent="0.25">
      <c r="A68" s="19" t="s">
        <v>106</v>
      </c>
      <c r="B68" s="26" t="s">
        <v>58</v>
      </c>
      <c r="E68" s="19" t="s">
        <v>106</v>
      </c>
      <c r="F68" s="26" t="s">
        <v>58</v>
      </c>
      <c r="H68" s="1"/>
    </row>
    <row r="69" spans="1:8" x14ac:dyDescent="0.25">
      <c r="A69" s="19" t="s">
        <v>107</v>
      </c>
      <c r="B69" s="25" t="s">
        <v>58</v>
      </c>
      <c r="E69" s="19" t="s">
        <v>107</v>
      </c>
      <c r="F69" s="25" t="s">
        <v>58</v>
      </c>
      <c r="H69" s="1"/>
    </row>
    <row r="70" spans="1:8" x14ac:dyDescent="0.25">
      <c r="A70" s="19" t="s">
        <v>108</v>
      </c>
      <c r="B70" s="26" t="s">
        <v>58</v>
      </c>
      <c r="E70" s="19" t="s">
        <v>108</v>
      </c>
      <c r="F70" s="26" t="s">
        <v>58</v>
      </c>
      <c r="H70" s="1"/>
    </row>
    <row r="71" spans="1:8" x14ac:dyDescent="0.25">
      <c r="A71" s="19" t="s">
        <v>109</v>
      </c>
      <c r="B71" s="25" t="s">
        <v>58</v>
      </c>
      <c r="E71" s="19" t="s">
        <v>109</v>
      </c>
      <c r="F71" s="25" t="s">
        <v>58</v>
      </c>
      <c r="H71" s="1"/>
    </row>
    <row r="72" spans="1:8" x14ac:dyDescent="0.25">
      <c r="A72" s="19" t="s">
        <v>110</v>
      </c>
      <c r="B72" s="26" t="s">
        <v>58</v>
      </c>
      <c r="E72" s="19" t="s">
        <v>110</v>
      </c>
      <c r="F72" s="26" t="s">
        <v>58</v>
      </c>
      <c r="H72" s="1"/>
    </row>
    <row r="73" spans="1:8" x14ac:dyDescent="0.25">
      <c r="A73" s="19" t="s">
        <v>111</v>
      </c>
      <c r="B73" s="25" t="s">
        <v>58</v>
      </c>
      <c r="E73" s="19" t="s">
        <v>111</v>
      </c>
      <c r="F73" s="25" t="s">
        <v>58</v>
      </c>
      <c r="H73" s="1"/>
    </row>
    <row r="74" spans="1:8" x14ac:dyDescent="0.25">
      <c r="A74" s="19" t="s">
        <v>112</v>
      </c>
      <c r="B74" s="26" t="s">
        <v>58</v>
      </c>
      <c r="E74" s="19" t="s">
        <v>112</v>
      </c>
      <c r="F74" s="26" t="s">
        <v>58</v>
      </c>
      <c r="H74" s="1"/>
    </row>
    <row r="75" spans="1:8" x14ac:dyDescent="0.25">
      <c r="A75" s="19" t="s">
        <v>113</v>
      </c>
      <c r="B75" s="25" t="s">
        <v>58</v>
      </c>
      <c r="E75" s="19" t="s">
        <v>113</v>
      </c>
      <c r="F75" s="25" t="s">
        <v>58</v>
      </c>
      <c r="H75" s="1"/>
    </row>
    <row r="76" spans="1:8" x14ac:dyDescent="0.25">
      <c r="A76" s="19" t="s">
        <v>114</v>
      </c>
      <c r="B76" s="26" t="s">
        <v>58</v>
      </c>
      <c r="E76" s="19" t="s">
        <v>114</v>
      </c>
      <c r="F76" s="26" t="s">
        <v>58</v>
      </c>
      <c r="H76" s="1"/>
    </row>
    <row r="77" spans="1:8" x14ac:dyDescent="0.25">
      <c r="A77" s="19" t="s">
        <v>115</v>
      </c>
      <c r="B77" s="25" t="s">
        <v>58</v>
      </c>
      <c r="E77" s="19" t="s">
        <v>115</v>
      </c>
      <c r="F77" s="25" t="s">
        <v>58</v>
      </c>
      <c r="H77" s="1"/>
    </row>
    <row r="78" spans="1:8" x14ac:dyDescent="0.25">
      <c r="A78" s="19" t="s">
        <v>116</v>
      </c>
      <c r="B78" s="26" t="s">
        <v>58</v>
      </c>
      <c r="E78" s="19" t="s">
        <v>116</v>
      </c>
      <c r="F78" s="26" t="s">
        <v>58</v>
      </c>
      <c r="H78" s="1"/>
    </row>
    <row r="79" spans="1:8" x14ac:dyDescent="0.25">
      <c r="A79" s="19" t="s">
        <v>117</v>
      </c>
      <c r="B79" s="25" t="s">
        <v>58</v>
      </c>
      <c r="E79" s="19" t="s">
        <v>117</v>
      </c>
      <c r="F79" s="25" t="s">
        <v>58</v>
      </c>
      <c r="H79" s="1"/>
    </row>
    <row r="80" spans="1:8" x14ac:dyDescent="0.25">
      <c r="A80" s="19" t="s">
        <v>118</v>
      </c>
      <c r="B80" s="26" t="s">
        <v>58</v>
      </c>
      <c r="E80" s="19" t="s">
        <v>118</v>
      </c>
      <c r="F80" s="26" t="s">
        <v>58</v>
      </c>
      <c r="H80" s="1"/>
    </row>
    <row r="81" spans="1:8" x14ac:dyDescent="0.25">
      <c r="A81" s="19" t="s">
        <v>119</v>
      </c>
      <c r="B81" s="25" t="s">
        <v>58</v>
      </c>
      <c r="E81" s="19" t="s">
        <v>119</v>
      </c>
      <c r="F81" s="25" t="s">
        <v>58</v>
      </c>
      <c r="H81" s="1"/>
    </row>
    <row r="82" spans="1:8" x14ac:dyDescent="0.25">
      <c r="A82" s="19" t="s">
        <v>120</v>
      </c>
      <c r="B82" s="26" t="s">
        <v>58</v>
      </c>
      <c r="E82" s="19" t="s">
        <v>120</v>
      </c>
      <c r="F82" s="26" t="s">
        <v>58</v>
      </c>
      <c r="H82" s="1"/>
    </row>
    <row r="83" spans="1:8" x14ac:dyDescent="0.25">
      <c r="A83" s="19" t="s">
        <v>121</v>
      </c>
      <c r="B83" s="25" t="s">
        <v>58</v>
      </c>
      <c r="E83" s="19" t="s">
        <v>121</v>
      </c>
      <c r="F83" s="25" t="s">
        <v>58</v>
      </c>
      <c r="H83" s="1"/>
    </row>
    <row r="84" spans="1:8" x14ac:dyDescent="0.25">
      <c r="A84" s="19" t="s">
        <v>122</v>
      </c>
      <c r="B84" s="26" t="s">
        <v>58</v>
      </c>
      <c r="E84" s="19" t="s">
        <v>122</v>
      </c>
      <c r="F84" s="26" t="s">
        <v>58</v>
      </c>
      <c r="H84" s="1"/>
    </row>
    <row r="85" spans="1:8" x14ac:dyDescent="0.25">
      <c r="A85" s="19" t="s">
        <v>123</v>
      </c>
      <c r="B85" s="25" t="s">
        <v>58</v>
      </c>
      <c r="E85" s="19" t="s">
        <v>123</v>
      </c>
      <c r="F85" s="25" t="s">
        <v>58</v>
      </c>
      <c r="H85" s="1"/>
    </row>
    <row r="86" spans="1:8" x14ac:dyDescent="0.25">
      <c r="A86" s="19" t="s">
        <v>124</v>
      </c>
      <c r="B86" s="26" t="s">
        <v>58</v>
      </c>
      <c r="E86" s="19" t="s">
        <v>124</v>
      </c>
      <c r="F86" s="26" t="s">
        <v>58</v>
      </c>
      <c r="H86" s="1"/>
    </row>
    <row r="87" spans="1:8" x14ac:dyDescent="0.25">
      <c r="A87" s="19" t="s">
        <v>125</v>
      </c>
      <c r="B87" s="25" t="s">
        <v>58</v>
      </c>
      <c r="E87" s="19" t="s">
        <v>125</v>
      </c>
      <c r="F87" s="25" t="s">
        <v>58</v>
      </c>
      <c r="H87" s="1"/>
    </row>
    <row r="88" spans="1:8" x14ac:dyDescent="0.25">
      <c r="A88" s="19" t="s">
        <v>126</v>
      </c>
      <c r="B88" s="26" t="s">
        <v>58</v>
      </c>
      <c r="E88" s="19" t="s">
        <v>126</v>
      </c>
      <c r="F88" s="26" t="s">
        <v>58</v>
      </c>
      <c r="H88" s="1"/>
    </row>
    <row r="89" spans="1:8" x14ac:dyDescent="0.25">
      <c r="A89" s="19" t="s">
        <v>127</v>
      </c>
      <c r="B89" s="25" t="s">
        <v>58</v>
      </c>
      <c r="E89" s="19" t="s">
        <v>127</v>
      </c>
      <c r="F89" s="25" t="s">
        <v>58</v>
      </c>
      <c r="H89" s="1"/>
    </row>
    <row r="90" spans="1:8" x14ac:dyDescent="0.25">
      <c r="A90" s="19" t="s">
        <v>128</v>
      </c>
      <c r="B90" s="26" t="s">
        <v>58</v>
      </c>
      <c r="E90" s="19" t="s">
        <v>128</v>
      </c>
      <c r="F90" s="26" t="s">
        <v>58</v>
      </c>
      <c r="H90" s="1"/>
    </row>
    <row r="91" spans="1:8" x14ac:dyDescent="0.25">
      <c r="A91" s="19" t="s">
        <v>129</v>
      </c>
      <c r="B91" s="25" t="s">
        <v>58</v>
      </c>
      <c r="E91" s="19" t="s">
        <v>129</v>
      </c>
      <c r="F91" s="25" t="s">
        <v>58</v>
      </c>
      <c r="H91" s="1"/>
    </row>
    <row r="92" spans="1:8" x14ac:dyDescent="0.25">
      <c r="A92" s="19" t="s">
        <v>130</v>
      </c>
      <c r="B92" s="26" t="s">
        <v>58</v>
      </c>
      <c r="E92" s="19" t="s">
        <v>130</v>
      </c>
      <c r="F92" s="26" t="s">
        <v>58</v>
      </c>
      <c r="H92" s="1"/>
    </row>
    <row r="93" spans="1:8" x14ac:dyDescent="0.25">
      <c r="A93" s="19" t="s">
        <v>131</v>
      </c>
      <c r="B93" s="25" t="s">
        <v>58</v>
      </c>
      <c r="E93" s="19" t="s">
        <v>131</v>
      </c>
      <c r="F93" s="25" t="s">
        <v>58</v>
      </c>
      <c r="H93" s="1"/>
    </row>
    <row r="94" spans="1:8" x14ac:dyDescent="0.25">
      <c r="A94" s="19" t="s">
        <v>132</v>
      </c>
      <c r="B94" s="26" t="s">
        <v>58</v>
      </c>
      <c r="E94" s="19" t="s">
        <v>132</v>
      </c>
      <c r="F94" s="26" t="s">
        <v>58</v>
      </c>
      <c r="H94" s="1"/>
    </row>
    <row r="95" spans="1:8" x14ac:dyDescent="0.25">
      <c r="A95" s="19" t="s">
        <v>133</v>
      </c>
      <c r="B95" s="25" t="s">
        <v>58</v>
      </c>
      <c r="E95" s="19" t="s">
        <v>133</v>
      </c>
      <c r="F95" s="25" t="s">
        <v>58</v>
      </c>
      <c r="H95" s="1"/>
    </row>
    <row r="96" spans="1:8" x14ac:dyDescent="0.25">
      <c r="A96" s="19" t="s">
        <v>134</v>
      </c>
      <c r="B96" s="26" t="s">
        <v>58</v>
      </c>
      <c r="E96" s="19" t="s">
        <v>134</v>
      </c>
      <c r="F96" s="26" t="s">
        <v>58</v>
      </c>
      <c r="H96" s="1"/>
    </row>
    <row r="97" spans="1:8" x14ac:dyDescent="0.25">
      <c r="A97" s="19" t="s">
        <v>135</v>
      </c>
      <c r="B97" s="25" t="s">
        <v>58</v>
      </c>
      <c r="E97" s="19" t="s">
        <v>135</v>
      </c>
      <c r="F97" s="25" t="s">
        <v>58</v>
      </c>
      <c r="H97" s="1"/>
    </row>
    <row r="98" spans="1:8" x14ac:dyDescent="0.25">
      <c r="A98" s="19" t="s">
        <v>136</v>
      </c>
      <c r="B98" s="26" t="s">
        <v>58</v>
      </c>
      <c r="E98" s="19" t="s">
        <v>136</v>
      </c>
      <c r="F98" s="26" t="s">
        <v>58</v>
      </c>
      <c r="H98" s="1"/>
    </row>
    <row r="99" spans="1:8" x14ac:dyDescent="0.25">
      <c r="A99" s="19" t="s">
        <v>137</v>
      </c>
      <c r="B99" s="25" t="s">
        <v>58</v>
      </c>
      <c r="E99" s="19" t="s">
        <v>137</v>
      </c>
      <c r="F99" s="25" t="s">
        <v>58</v>
      </c>
      <c r="H99" s="1"/>
    </row>
    <row r="100" spans="1:8" x14ac:dyDescent="0.25">
      <c r="A100" s="19" t="s">
        <v>138</v>
      </c>
      <c r="B100" s="26" t="s">
        <v>58</v>
      </c>
      <c r="E100" s="19" t="s">
        <v>138</v>
      </c>
      <c r="F100" s="26" t="s">
        <v>58</v>
      </c>
      <c r="H100" s="1"/>
    </row>
    <row r="101" spans="1:8" x14ac:dyDescent="0.25">
      <c r="A101" s="19" t="s">
        <v>139</v>
      </c>
      <c r="B101" s="25" t="s">
        <v>58</v>
      </c>
      <c r="E101" s="19" t="s">
        <v>139</v>
      </c>
      <c r="F101" s="25" t="s">
        <v>58</v>
      </c>
      <c r="H101" s="1"/>
    </row>
    <row r="102" spans="1:8" x14ac:dyDescent="0.25">
      <c r="A102" s="19" t="s">
        <v>140</v>
      </c>
      <c r="B102" s="26" t="s">
        <v>58</v>
      </c>
      <c r="E102" s="19" t="s">
        <v>140</v>
      </c>
      <c r="F102" s="26" t="s">
        <v>58</v>
      </c>
      <c r="H102" s="1"/>
    </row>
    <row r="103" spans="1:8" x14ac:dyDescent="0.25">
      <c r="A103" s="19" t="s">
        <v>141</v>
      </c>
      <c r="B103" s="25" t="s">
        <v>58</v>
      </c>
      <c r="E103" s="19" t="s">
        <v>141</v>
      </c>
      <c r="F103" s="25" t="s">
        <v>58</v>
      </c>
      <c r="H103" s="1"/>
    </row>
    <row r="104" spans="1:8" x14ac:dyDescent="0.25">
      <c r="A104" s="19" t="s">
        <v>142</v>
      </c>
      <c r="B104" s="26" t="s">
        <v>58</v>
      </c>
      <c r="E104" s="19" t="s">
        <v>142</v>
      </c>
      <c r="F104" s="26" t="s">
        <v>58</v>
      </c>
      <c r="H104" s="1"/>
    </row>
    <row r="105" spans="1:8" x14ac:dyDescent="0.25">
      <c r="A105" s="19" t="s">
        <v>143</v>
      </c>
      <c r="B105" s="25" t="s">
        <v>58</v>
      </c>
      <c r="E105" s="19" t="s">
        <v>143</v>
      </c>
      <c r="F105" s="25" t="s">
        <v>58</v>
      </c>
      <c r="H105" s="1"/>
    </row>
    <row r="106" spans="1:8" x14ac:dyDescent="0.25">
      <c r="A106" s="19" t="s">
        <v>144</v>
      </c>
      <c r="B106" s="26" t="s">
        <v>58</v>
      </c>
      <c r="E106" s="19" t="s">
        <v>144</v>
      </c>
      <c r="F106" s="26" t="s">
        <v>58</v>
      </c>
      <c r="H106" s="1"/>
    </row>
    <row r="107" spans="1:8" x14ac:dyDescent="0.25">
      <c r="A107" s="19" t="s">
        <v>145</v>
      </c>
      <c r="B107" s="25" t="s">
        <v>58</v>
      </c>
      <c r="E107" s="19" t="s">
        <v>145</v>
      </c>
      <c r="F107" s="25" t="s">
        <v>58</v>
      </c>
      <c r="H107" s="1"/>
    </row>
    <row r="108" spans="1:8" x14ac:dyDescent="0.25">
      <c r="A108" s="19" t="s">
        <v>146</v>
      </c>
      <c r="B108" s="26" t="s">
        <v>58</v>
      </c>
      <c r="E108" s="19" t="s">
        <v>146</v>
      </c>
      <c r="F108" s="26" t="s">
        <v>58</v>
      </c>
      <c r="H108" s="1"/>
    </row>
    <row r="109" spans="1:8" x14ac:dyDescent="0.25">
      <c r="A109" s="19" t="s">
        <v>147</v>
      </c>
      <c r="B109" s="25" t="s">
        <v>58</v>
      </c>
      <c r="E109" s="19" t="s">
        <v>147</v>
      </c>
      <c r="F109" s="25" t="s">
        <v>58</v>
      </c>
      <c r="H109" s="1"/>
    </row>
    <row r="110" spans="1:8" x14ac:dyDescent="0.25">
      <c r="A110" s="19" t="s">
        <v>148</v>
      </c>
      <c r="B110" s="26" t="s">
        <v>58</v>
      </c>
      <c r="E110" s="19" t="s">
        <v>148</v>
      </c>
      <c r="F110" s="26" t="s">
        <v>58</v>
      </c>
      <c r="H110" s="1"/>
    </row>
    <row r="111" spans="1:8" x14ac:dyDescent="0.25">
      <c r="A111" s="19" t="s">
        <v>149</v>
      </c>
      <c r="B111" s="25" t="s">
        <v>58</v>
      </c>
      <c r="E111" s="19" t="s">
        <v>149</v>
      </c>
      <c r="F111" s="25" t="s">
        <v>58</v>
      </c>
      <c r="H111" s="1"/>
    </row>
    <row r="112" spans="1:8" x14ac:dyDescent="0.25">
      <c r="A112" s="19" t="s">
        <v>150</v>
      </c>
      <c r="B112" s="26" t="s">
        <v>58</v>
      </c>
      <c r="E112" s="19" t="s">
        <v>150</v>
      </c>
      <c r="F112" s="26" t="s">
        <v>58</v>
      </c>
      <c r="H112" s="1"/>
    </row>
    <row r="113" spans="1:8" x14ac:dyDescent="0.25">
      <c r="A113" s="19" t="s">
        <v>151</v>
      </c>
      <c r="B113" s="25" t="s">
        <v>58</v>
      </c>
      <c r="E113" s="19" t="s">
        <v>151</v>
      </c>
      <c r="F113" s="25" t="s">
        <v>58</v>
      </c>
      <c r="H113" s="1"/>
    </row>
    <row r="114" spans="1:8" x14ac:dyDescent="0.25">
      <c r="A114" s="19" t="s">
        <v>152</v>
      </c>
      <c r="B114" s="26" t="s">
        <v>58</v>
      </c>
      <c r="E114" s="19" t="s">
        <v>152</v>
      </c>
      <c r="F114" s="26" t="s">
        <v>58</v>
      </c>
      <c r="H114" s="1"/>
    </row>
    <row r="115" spans="1:8" x14ac:dyDescent="0.25">
      <c r="A115" s="19" t="s">
        <v>153</v>
      </c>
      <c r="B115" s="25" t="s">
        <v>58</v>
      </c>
      <c r="E115" s="19" t="s">
        <v>153</v>
      </c>
      <c r="F115" s="25" t="s">
        <v>58</v>
      </c>
      <c r="H115" s="1"/>
    </row>
    <row r="116" spans="1:8" x14ac:dyDescent="0.25">
      <c r="A116" s="19" t="s">
        <v>154</v>
      </c>
      <c r="B116" s="26" t="s">
        <v>58</v>
      </c>
      <c r="E116" s="19" t="s">
        <v>154</v>
      </c>
      <c r="F116" s="26" t="s">
        <v>58</v>
      </c>
      <c r="H116" s="1"/>
    </row>
    <row r="117" spans="1:8" x14ac:dyDescent="0.25">
      <c r="A117" s="19" t="s">
        <v>155</v>
      </c>
      <c r="B117" s="25" t="s">
        <v>58</v>
      </c>
      <c r="E117" s="19" t="s">
        <v>155</v>
      </c>
      <c r="F117" s="25" t="s">
        <v>58</v>
      </c>
      <c r="H117" s="1"/>
    </row>
    <row r="118" spans="1:8" x14ac:dyDescent="0.25">
      <c r="A118" s="19" t="s">
        <v>156</v>
      </c>
      <c r="B118" s="26" t="s">
        <v>58</v>
      </c>
      <c r="E118" s="19" t="s">
        <v>156</v>
      </c>
      <c r="F118" s="26" t="s">
        <v>58</v>
      </c>
      <c r="H118" s="1"/>
    </row>
    <row r="119" spans="1:8" x14ac:dyDescent="0.25">
      <c r="A119" s="19" t="s">
        <v>157</v>
      </c>
      <c r="B119" s="25" t="s">
        <v>58</v>
      </c>
      <c r="E119" s="19" t="s">
        <v>157</v>
      </c>
      <c r="F119" s="25" t="s">
        <v>58</v>
      </c>
      <c r="H119" s="1"/>
    </row>
    <row r="120" spans="1:8" x14ac:dyDescent="0.25">
      <c r="A120" s="19" t="s">
        <v>158</v>
      </c>
      <c r="B120" s="26" t="s">
        <v>58</v>
      </c>
      <c r="E120" s="19" t="s">
        <v>158</v>
      </c>
      <c r="F120" s="26" t="s">
        <v>58</v>
      </c>
      <c r="H120" s="1"/>
    </row>
    <row r="121" spans="1:8" x14ac:dyDescent="0.25">
      <c r="A121" s="19" t="s">
        <v>159</v>
      </c>
      <c r="B121" s="25" t="s">
        <v>58</v>
      </c>
      <c r="E121" s="19" t="s">
        <v>159</v>
      </c>
      <c r="F121" s="25" t="s">
        <v>58</v>
      </c>
      <c r="H121" s="1"/>
    </row>
    <row r="122" spans="1:8" x14ac:dyDescent="0.25">
      <c r="A122" s="19" t="s">
        <v>160</v>
      </c>
      <c r="B122" s="26" t="s">
        <v>58</v>
      </c>
      <c r="E122" s="19" t="s">
        <v>160</v>
      </c>
      <c r="F122" s="26" t="s">
        <v>58</v>
      </c>
      <c r="H122" s="1"/>
    </row>
    <row r="123" spans="1:8" x14ac:dyDescent="0.25">
      <c r="A123" s="19" t="s">
        <v>161</v>
      </c>
      <c r="B123" s="25" t="s">
        <v>58</v>
      </c>
      <c r="E123" s="19" t="s">
        <v>161</v>
      </c>
      <c r="F123" s="25" t="s">
        <v>58</v>
      </c>
      <c r="H123" s="1"/>
    </row>
    <row r="124" spans="1:8" x14ac:dyDescent="0.25">
      <c r="A124" s="19" t="s">
        <v>162</v>
      </c>
      <c r="B124" s="26" t="s">
        <v>58</v>
      </c>
      <c r="E124" s="19" t="s">
        <v>162</v>
      </c>
      <c r="F124" s="26" t="s">
        <v>58</v>
      </c>
      <c r="H124" s="1"/>
    </row>
    <row r="125" spans="1:8" x14ac:dyDescent="0.25">
      <c r="A125" s="19" t="s">
        <v>163</v>
      </c>
      <c r="B125" s="25" t="s">
        <v>58</v>
      </c>
      <c r="E125" s="19" t="s">
        <v>163</v>
      </c>
      <c r="F125" s="25" t="s">
        <v>58</v>
      </c>
      <c r="H125" s="1"/>
    </row>
    <row r="126" spans="1:8" x14ac:dyDescent="0.25">
      <c r="A126" s="19" t="s">
        <v>164</v>
      </c>
      <c r="B126" s="26" t="s">
        <v>58</v>
      </c>
      <c r="E126" s="19" t="s">
        <v>164</v>
      </c>
      <c r="F126" s="26" t="s">
        <v>58</v>
      </c>
      <c r="H126" s="1"/>
    </row>
    <row r="127" spans="1:8" x14ac:dyDescent="0.25">
      <c r="A127" s="19" t="s">
        <v>165</v>
      </c>
      <c r="B127" s="25" t="s">
        <v>58</v>
      </c>
      <c r="E127" s="19" t="s">
        <v>165</v>
      </c>
      <c r="F127" s="25" t="s">
        <v>58</v>
      </c>
      <c r="H127" s="1"/>
    </row>
    <row r="128" spans="1:8" x14ac:dyDescent="0.25">
      <c r="A128" s="19" t="s">
        <v>166</v>
      </c>
      <c r="B128" s="26" t="s">
        <v>58</v>
      </c>
      <c r="E128" s="19" t="s">
        <v>166</v>
      </c>
      <c r="F128" s="26" t="s">
        <v>58</v>
      </c>
      <c r="H128" s="1"/>
    </row>
    <row r="129" spans="1:8" x14ac:dyDescent="0.25">
      <c r="A129" s="19" t="s">
        <v>167</v>
      </c>
      <c r="B129" s="25" t="s">
        <v>58</v>
      </c>
      <c r="E129" s="19" t="s">
        <v>167</v>
      </c>
      <c r="F129" s="25" t="s">
        <v>58</v>
      </c>
      <c r="H129" s="1"/>
    </row>
    <row r="130" spans="1:8" x14ac:dyDescent="0.25">
      <c r="A130" s="19" t="s">
        <v>168</v>
      </c>
      <c r="B130" s="26" t="s">
        <v>58</v>
      </c>
      <c r="E130" s="19" t="s">
        <v>168</v>
      </c>
      <c r="F130" s="26" t="s">
        <v>58</v>
      </c>
      <c r="H130" s="1"/>
    </row>
    <row r="131" spans="1:8" x14ac:dyDescent="0.25">
      <c r="A131" s="19" t="s">
        <v>169</v>
      </c>
      <c r="B131" s="25" t="s">
        <v>58</v>
      </c>
      <c r="E131" s="19" t="s">
        <v>169</v>
      </c>
      <c r="F131" s="25" t="s">
        <v>58</v>
      </c>
      <c r="H131" s="1"/>
    </row>
    <row r="132" spans="1:8" x14ac:dyDescent="0.25">
      <c r="A132" s="19" t="s">
        <v>170</v>
      </c>
      <c r="B132" s="26" t="s">
        <v>58</v>
      </c>
      <c r="E132" s="19" t="s">
        <v>170</v>
      </c>
      <c r="F132" s="26" t="s">
        <v>58</v>
      </c>
      <c r="H132" s="1"/>
    </row>
    <row r="133" spans="1:8" x14ac:dyDescent="0.25">
      <c r="A133" s="19" t="s">
        <v>171</v>
      </c>
      <c r="B133" s="25" t="s">
        <v>58</v>
      </c>
      <c r="E133" s="19" t="s">
        <v>171</v>
      </c>
      <c r="F133" s="25" t="s">
        <v>58</v>
      </c>
      <c r="H133" s="1"/>
    </row>
    <row r="134" spans="1:8" x14ac:dyDescent="0.25">
      <c r="A134" s="19" t="s">
        <v>172</v>
      </c>
      <c r="B134" s="26" t="s">
        <v>58</v>
      </c>
      <c r="E134" s="19" t="s">
        <v>172</v>
      </c>
      <c r="F134" s="26" t="s">
        <v>58</v>
      </c>
      <c r="H134" s="1"/>
    </row>
    <row r="135" spans="1:8" x14ac:dyDescent="0.25">
      <c r="A135" s="19" t="s">
        <v>173</v>
      </c>
      <c r="B135" s="25" t="s">
        <v>58</v>
      </c>
      <c r="E135" s="19" t="s">
        <v>173</v>
      </c>
      <c r="F135" s="25" t="s">
        <v>58</v>
      </c>
      <c r="H135" s="1"/>
    </row>
    <row r="136" spans="1:8" x14ac:dyDescent="0.25">
      <c r="A136" s="19" t="s">
        <v>174</v>
      </c>
      <c r="B136" s="26" t="s">
        <v>58</v>
      </c>
      <c r="E136" s="19" t="s">
        <v>174</v>
      </c>
      <c r="F136" s="26" t="s">
        <v>58</v>
      </c>
      <c r="H136" s="1"/>
    </row>
    <row r="137" spans="1:8" x14ac:dyDescent="0.25">
      <c r="A137" s="19" t="s">
        <v>175</v>
      </c>
      <c r="B137" s="25" t="s">
        <v>58</v>
      </c>
      <c r="E137" s="19" t="s">
        <v>175</v>
      </c>
      <c r="F137" s="25" t="s">
        <v>58</v>
      </c>
      <c r="H137" s="1"/>
    </row>
    <row r="138" spans="1:8" x14ac:dyDescent="0.25">
      <c r="A138" s="19" t="s">
        <v>176</v>
      </c>
      <c r="B138" s="26" t="s">
        <v>58</v>
      </c>
      <c r="E138" s="19" t="s">
        <v>176</v>
      </c>
      <c r="F138" s="26" t="s">
        <v>58</v>
      </c>
      <c r="H138" s="1"/>
    </row>
    <row r="139" spans="1:8" x14ac:dyDescent="0.25">
      <c r="A139" s="19" t="s">
        <v>177</v>
      </c>
      <c r="B139" s="25" t="s">
        <v>58</v>
      </c>
      <c r="E139" s="19" t="s">
        <v>177</v>
      </c>
      <c r="F139" s="25" t="s">
        <v>58</v>
      </c>
      <c r="H139" s="1"/>
    </row>
    <row r="140" spans="1:8" x14ac:dyDescent="0.25">
      <c r="A140" s="19" t="s">
        <v>178</v>
      </c>
      <c r="B140" s="26" t="s">
        <v>58</v>
      </c>
      <c r="E140" s="19" t="s">
        <v>178</v>
      </c>
      <c r="F140" s="26" t="s">
        <v>58</v>
      </c>
      <c r="H140" s="1"/>
    </row>
    <row r="141" spans="1:8" x14ac:dyDescent="0.25">
      <c r="A141" s="19" t="s">
        <v>179</v>
      </c>
      <c r="B141" s="25" t="s">
        <v>58</v>
      </c>
      <c r="E141" s="19" t="s">
        <v>179</v>
      </c>
      <c r="F141" s="25" t="s">
        <v>58</v>
      </c>
      <c r="H141" s="1"/>
    </row>
    <row r="142" spans="1:8" x14ac:dyDescent="0.25">
      <c r="A142" s="19" t="s">
        <v>180</v>
      </c>
      <c r="B142" s="26" t="s">
        <v>58</v>
      </c>
      <c r="E142" s="19" t="s">
        <v>180</v>
      </c>
      <c r="F142" s="26" t="s">
        <v>58</v>
      </c>
      <c r="H142" s="1"/>
    </row>
    <row r="143" spans="1:8" x14ac:dyDescent="0.25">
      <c r="A143" s="19" t="s">
        <v>181</v>
      </c>
      <c r="B143" s="25" t="s">
        <v>58</v>
      </c>
      <c r="E143" s="19" t="s">
        <v>181</v>
      </c>
      <c r="F143" s="25" t="s">
        <v>58</v>
      </c>
      <c r="H143" s="1"/>
    </row>
    <row r="144" spans="1:8" x14ac:dyDescent="0.25">
      <c r="A144" s="19" t="s">
        <v>182</v>
      </c>
      <c r="B144" s="26" t="s">
        <v>58</v>
      </c>
      <c r="E144" s="19" t="s">
        <v>182</v>
      </c>
      <c r="F144" s="26" t="s">
        <v>58</v>
      </c>
      <c r="H144" s="1"/>
    </row>
    <row r="145" spans="1:8" x14ac:dyDescent="0.25">
      <c r="A145" s="19" t="s">
        <v>183</v>
      </c>
      <c r="B145" s="25" t="s">
        <v>58</v>
      </c>
      <c r="E145" s="19" t="s">
        <v>183</v>
      </c>
      <c r="F145" s="25" t="s">
        <v>58</v>
      </c>
      <c r="H145" s="1"/>
    </row>
    <row r="146" spans="1:8" x14ac:dyDescent="0.25">
      <c r="A146" s="19" t="s">
        <v>184</v>
      </c>
      <c r="B146" s="26" t="s">
        <v>58</v>
      </c>
      <c r="E146" s="19" t="s">
        <v>184</v>
      </c>
      <c r="F146" s="26" t="s">
        <v>58</v>
      </c>
      <c r="H146" s="1"/>
    </row>
    <row r="147" spans="1:8" x14ac:dyDescent="0.25">
      <c r="A147" s="19" t="s">
        <v>185</v>
      </c>
      <c r="B147" s="25" t="s">
        <v>58</v>
      </c>
      <c r="E147" s="19" t="s">
        <v>185</v>
      </c>
      <c r="F147" s="25" t="s">
        <v>58</v>
      </c>
      <c r="H147" s="1"/>
    </row>
    <row r="148" spans="1:8" x14ac:dyDescent="0.25">
      <c r="A148" s="19" t="s">
        <v>186</v>
      </c>
      <c r="B148" s="26" t="s">
        <v>58</v>
      </c>
      <c r="E148" s="19" t="s">
        <v>186</v>
      </c>
      <c r="F148" s="26" t="s">
        <v>58</v>
      </c>
      <c r="H148" s="1"/>
    </row>
    <row r="149" spans="1:8" x14ac:dyDescent="0.25">
      <c r="A149" s="19" t="s">
        <v>187</v>
      </c>
      <c r="B149" s="25" t="s">
        <v>58</v>
      </c>
      <c r="E149" s="19" t="s">
        <v>187</v>
      </c>
      <c r="F149" s="25" t="s">
        <v>58</v>
      </c>
      <c r="H149" s="1"/>
    </row>
    <row r="150" spans="1:8" x14ac:dyDescent="0.25">
      <c r="A150" s="19" t="s">
        <v>188</v>
      </c>
      <c r="B150" s="26" t="s">
        <v>58</v>
      </c>
      <c r="E150" s="19" t="s">
        <v>188</v>
      </c>
      <c r="F150" s="26" t="s">
        <v>58</v>
      </c>
      <c r="H150" s="1"/>
    </row>
    <row r="151" spans="1:8" x14ac:dyDescent="0.25">
      <c r="A151" s="19" t="s">
        <v>189</v>
      </c>
      <c r="B151" s="25" t="s">
        <v>58</v>
      </c>
      <c r="E151" s="19" t="s">
        <v>189</v>
      </c>
      <c r="F151" s="25" t="s">
        <v>58</v>
      </c>
      <c r="H151" s="1"/>
    </row>
    <row r="152" spans="1:8" x14ac:dyDescent="0.25">
      <c r="A152" s="19" t="s">
        <v>190</v>
      </c>
      <c r="B152" s="26" t="s">
        <v>58</v>
      </c>
      <c r="E152" s="19" t="s">
        <v>190</v>
      </c>
      <c r="F152" s="26" t="s">
        <v>58</v>
      </c>
      <c r="H152" s="1"/>
    </row>
    <row r="153" spans="1:8" x14ac:dyDescent="0.25">
      <c r="A153" s="19" t="s">
        <v>191</v>
      </c>
      <c r="B153" s="25" t="s">
        <v>58</v>
      </c>
      <c r="E153" s="19" t="s">
        <v>191</v>
      </c>
      <c r="F153" s="25" t="s">
        <v>58</v>
      </c>
      <c r="H153" s="1"/>
    </row>
    <row r="154" spans="1:8" x14ac:dyDescent="0.25">
      <c r="A154" s="19" t="s">
        <v>192</v>
      </c>
      <c r="B154" s="26" t="s">
        <v>58</v>
      </c>
      <c r="E154" s="19" t="s">
        <v>192</v>
      </c>
      <c r="F154" s="26" t="s">
        <v>58</v>
      </c>
      <c r="H154" s="1"/>
    </row>
    <row r="155" spans="1:8" x14ac:dyDescent="0.25">
      <c r="A155" s="19" t="s">
        <v>193</v>
      </c>
      <c r="B155" s="25" t="s">
        <v>58</v>
      </c>
      <c r="E155" s="19" t="s">
        <v>193</v>
      </c>
      <c r="F155" s="25" t="s">
        <v>58</v>
      </c>
      <c r="H155" s="1"/>
    </row>
    <row r="156" spans="1:8" x14ac:dyDescent="0.25">
      <c r="A156" s="19" t="s">
        <v>194</v>
      </c>
      <c r="B156" s="26" t="s">
        <v>58</v>
      </c>
      <c r="E156" s="19" t="s">
        <v>194</v>
      </c>
      <c r="F156" s="26" t="s">
        <v>58</v>
      </c>
      <c r="H156" s="1"/>
    </row>
    <row r="157" spans="1:8" x14ac:dyDescent="0.25">
      <c r="A157" s="19" t="s">
        <v>195</v>
      </c>
      <c r="B157" s="25" t="s">
        <v>58</v>
      </c>
      <c r="E157" s="19" t="s">
        <v>195</v>
      </c>
      <c r="F157" s="25" t="s">
        <v>58</v>
      </c>
      <c r="H157" s="1"/>
    </row>
    <row r="158" spans="1:8" x14ac:dyDescent="0.25">
      <c r="A158" s="19" t="s">
        <v>196</v>
      </c>
      <c r="B158" s="26" t="s">
        <v>58</v>
      </c>
      <c r="E158" s="19" t="s">
        <v>196</v>
      </c>
      <c r="F158" s="26" t="s">
        <v>58</v>
      </c>
      <c r="H158" s="1"/>
    </row>
    <row r="159" spans="1:8" x14ac:dyDescent="0.25">
      <c r="A159" s="19" t="s">
        <v>197</v>
      </c>
      <c r="B159" s="25" t="s">
        <v>58</v>
      </c>
      <c r="E159" s="19" t="s">
        <v>197</v>
      </c>
      <c r="F159" s="25" t="s">
        <v>58</v>
      </c>
      <c r="H159" s="1"/>
    </row>
    <row r="160" spans="1:8" x14ac:dyDescent="0.25">
      <c r="A160" s="19" t="s">
        <v>198</v>
      </c>
      <c r="B160" s="26" t="s">
        <v>58</v>
      </c>
      <c r="E160" s="19" t="s">
        <v>198</v>
      </c>
      <c r="F160" s="26" t="s">
        <v>58</v>
      </c>
      <c r="H160" s="1"/>
    </row>
    <row r="161" spans="1:8" x14ac:dyDescent="0.25">
      <c r="A161" s="19" t="s">
        <v>199</v>
      </c>
      <c r="B161" s="25" t="s">
        <v>58</v>
      </c>
      <c r="E161" s="19" t="s">
        <v>199</v>
      </c>
      <c r="F161" s="25" t="s">
        <v>58</v>
      </c>
      <c r="H161" s="1"/>
    </row>
    <row r="162" spans="1:8" x14ac:dyDescent="0.25">
      <c r="A162" s="19" t="s">
        <v>200</v>
      </c>
      <c r="B162" s="26" t="s">
        <v>58</v>
      </c>
      <c r="E162" s="19" t="s">
        <v>200</v>
      </c>
      <c r="F162" s="26" t="s">
        <v>58</v>
      </c>
      <c r="H162" s="1"/>
    </row>
    <row r="163" spans="1:8" x14ac:dyDescent="0.25">
      <c r="A163" s="19" t="s">
        <v>201</v>
      </c>
      <c r="B163" s="25" t="s">
        <v>58</v>
      </c>
      <c r="E163" s="19" t="s">
        <v>201</v>
      </c>
      <c r="F163" s="25" t="s">
        <v>58</v>
      </c>
      <c r="H163" s="1"/>
    </row>
    <row r="164" spans="1:8" x14ac:dyDescent="0.25">
      <c r="A164" s="19" t="s">
        <v>202</v>
      </c>
      <c r="B164" s="26" t="s">
        <v>58</v>
      </c>
      <c r="E164" s="19" t="s">
        <v>202</v>
      </c>
      <c r="F164" s="26" t="s">
        <v>58</v>
      </c>
      <c r="H164" s="1"/>
    </row>
    <row r="165" spans="1:8" x14ac:dyDescent="0.25">
      <c r="A165" s="19" t="s">
        <v>203</v>
      </c>
      <c r="B165" s="25" t="s">
        <v>58</v>
      </c>
      <c r="E165" s="19" t="s">
        <v>203</v>
      </c>
      <c r="F165" s="25" t="s">
        <v>58</v>
      </c>
      <c r="H165" s="1"/>
    </row>
    <row r="166" spans="1:8" x14ac:dyDescent="0.25">
      <c r="A166" s="19" t="s">
        <v>204</v>
      </c>
      <c r="B166" s="26" t="s">
        <v>58</v>
      </c>
      <c r="E166" s="19" t="s">
        <v>204</v>
      </c>
      <c r="F166" s="26" t="s">
        <v>58</v>
      </c>
      <c r="H166" s="1"/>
    </row>
    <row r="167" spans="1:8" x14ac:dyDescent="0.25">
      <c r="A167" s="19" t="s">
        <v>205</v>
      </c>
      <c r="B167" s="25" t="s">
        <v>58</v>
      </c>
      <c r="E167" s="19" t="s">
        <v>205</v>
      </c>
      <c r="F167" s="25" t="s">
        <v>58</v>
      </c>
      <c r="H167" s="1"/>
    </row>
    <row r="168" spans="1:8" x14ac:dyDescent="0.25">
      <c r="A168" s="19" t="s">
        <v>206</v>
      </c>
      <c r="B168" s="26" t="s">
        <v>58</v>
      </c>
      <c r="E168" s="19" t="s">
        <v>206</v>
      </c>
      <c r="F168" s="26" t="s">
        <v>58</v>
      </c>
      <c r="H168" s="1"/>
    </row>
    <row r="169" spans="1:8" x14ac:dyDescent="0.25">
      <c r="A169" s="19" t="s">
        <v>207</v>
      </c>
      <c r="B169" s="25" t="s">
        <v>58</v>
      </c>
      <c r="E169" s="19" t="s">
        <v>207</v>
      </c>
      <c r="F169" s="25" t="s">
        <v>58</v>
      </c>
      <c r="H169" s="1"/>
    </row>
    <row r="170" spans="1:8" x14ac:dyDescent="0.25">
      <c r="A170" s="19" t="s">
        <v>208</v>
      </c>
      <c r="B170" s="26" t="s">
        <v>58</v>
      </c>
      <c r="E170" s="19" t="s">
        <v>208</v>
      </c>
      <c r="F170" s="26" t="s">
        <v>58</v>
      </c>
      <c r="H170" s="1"/>
    </row>
    <row r="171" spans="1:8" x14ac:dyDescent="0.25">
      <c r="A171" s="19" t="s">
        <v>209</v>
      </c>
      <c r="B171" s="25" t="s">
        <v>58</v>
      </c>
      <c r="E171" s="19" t="s">
        <v>209</v>
      </c>
      <c r="F171" s="25" t="s">
        <v>58</v>
      </c>
      <c r="H171" s="1"/>
    </row>
    <row r="172" spans="1:8" x14ac:dyDescent="0.25">
      <c r="A172" s="19" t="s">
        <v>210</v>
      </c>
      <c r="B172" s="26" t="s">
        <v>58</v>
      </c>
      <c r="E172" s="19" t="s">
        <v>210</v>
      </c>
      <c r="F172" s="26" t="s">
        <v>58</v>
      </c>
      <c r="H172" s="1"/>
    </row>
    <row r="173" spans="1:8" x14ac:dyDescent="0.25">
      <c r="A173" s="19" t="s">
        <v>211</v>
      </c>
      <c r="B173" s="25" t="s">
        <v>58</v>
      </c>
      <c r="E173" s="19" t="s">
        <v>211</v>
      </c>
      <c r="F173" s="25" t="s">
        <v>58</v>
      </c>
      <c r="H173" s="1"/>
    </row>
    <row r="174" spans="1:8" x14ac:dyDescent="0.25">
      <c r="A174" s="19" t="s">
        <v>212</v>
      </c>
      <c r="B174" s="26" t="s">
        <v>58</v>
      </c>
      <c r="E174" s="19" t="s">
        <v>212</v>
      </c>
      <c r="F174" s="26" t="s">
        <v>58</v>
      </c>
      <c r="H174" s="1"/>
    </row>
    <row r="175" spans="1:8" x14ac:dyDescent="0.25">
      <c r="A175" s="19" t="s">
        <v>213</v>
      </c>
      <c r="B175" s="25" t="s">
        <v>58</v>
      </c>
      <c r="E175" s="19" t="s">
        <v>213</v>
      </c>
      <c r="F175" s="25" t="s">
        <v>58</v>
      </c>
      <c r="H175" s="1"/>
    </row>
    <row r="176" spans="1:8" x14ac:dyDescent="0.25">
      <c r="A176" s="19" t="s">
        <v>214</v>
      </c>
      <c r="B176" s="26" t="s">
        <v>58</v>
      </c>
      <c r="E176" s="19" t="s">
        <v>214</v>
      </c>
      <c r="F176" s="26" t="s">
        <v>58</v>
      </c>
      <c r="H176" s="1"/>
    </row>
    <row r="177" spans="1:8" x14ac:dyDescent="0.25">
      <c r="A177" s="19" t="s">
        <v>215</v>
      </c>
      <c r="B177" s="25" t="s">
        <v>58</v>
      </c>
      <c r="E177" s="19" t="s">
        <v>215</v>
      </c>
      <c r="F177" s="25" t="s">
        <v>58</v>
      </c>
      <c r="H177" s="1"/>
    </row>
    <row r="178" spans="1:8" x14ac:dyDescent="0.25">
      <c r="A178" s="19" t="s">
        <v>216</v>
      </c>
      <c r="B178" s="26" t="s">
        <v>58</v>
      </c>
      <c r="E178" s="19" t="s">
        <v>216</v>
      </c>
      <c r="F178" s="26" t="s">
        <v>58</v>
      </c>
      <c r="H178" s="1"/>
    </row>
    <row r="179" spans="1:8" x14ac:dyDescent="0.25">
      <c r="A179" s="19" t="s">
        <v>217</v>
      </c>
      <c r="B179" s="25" t="s">
        <v>58</v>
      </c>
      <c r="E179" s="19" t="s">
        <v>217</v>
      </c>
      <c r="F179" s="25" t="s">
        <v>58</v>
      </c>
      <c r="H179" s="1"/>
    </row>
    <row r="180" spans="1:8" x14ac:dyDescent="0.25">
      <c r="A180" s="19" t="s">
        <v>218</v>
      </c>
      <c r="B180" s="26" t="s">
        <v>58</v>
      </c>
      <c r="E180" s="19" t="s">
        <v>218</v>
      </c>
      <c r="F180" s="26" t="s">
        <v>58</v>
      </c>
      <c r="H180" s="1"/>
    </row>
    <row r="181" spans="1:8" x14ac:dyDescent="0.25">
      <c r="A181" s="19" t="s">
        <v>219</v>
      </c>
      <c r="B181" s="25" t="s">
        <v>58</v>
      </c>
      <c r="E181" s="19" t="s">
        <v>219</v>
      </c>
      <c r="F181" s="25" t="s">
        <v>58</v>
      </c>
      <c r="H181" s="1"/>
    </row>
    <row r="182" spans="1:8" x14ac:dyDescent="0.25">
      <c r="A182" s="19" t="s">
        <v>220</v>
      </c>
      <c r="B182" s="26" t="s">
        <v>58</v>
      </c>
      <c r="E182" s="19" t="s">
        <v>220</v>
      </c>
      <c r="F182" s="26" t="s">
        <v>58</v>
      </c>
      <c r="H182" s="1"/>
    </row>
    <row r="183" spans="1:8" x14ac:dyDescent="0.25">
      <c r="A183" s="19" t="s">
        <v>221</v>
      </c>
      <c r="B183" s="25" t="s">
        <v>58</v>
      </c>
      <c r="E183" s="19" t="s">
        <v>221</v>
      </c>
      <c r="F183" s="25" t="s">
        <v>58</v>
      </c>
      <c r="H183" s="1"/>
    </row>
    <row r="184" spans="1:8" x14ac:dyDescent="0.25">
      <c r="A184" s="19" t="s">
        <v>222</v>
      </c>
      <c r="B184" s="26" t="s">
        <v>58</v>
      </c>
      <c r="E184" s="19" t="s">
        <v>222</v>
      </c>
      <c r="F184" s="26" t="s">
        <v>58</v>
      </c>
      <c r="H184" s="1"/>
    </row>
    <row r="185" spans="1:8" x14ac:dyDescent="0.25">
      <c r="A185" s="19" t="s">
        <v>223</v>
      </c>
      <c r="B185" s="25" t="s">
        <v>58</v>
      </c>
      <c r="E185" s="19" t="s">
        <v>223</v>
      </c>
      <c r="F185" s="25" t="s">
        <v>58</v>
      </c>
      <c r="H185" s="1"/>
    </row>
    <row r="186" spans="1:8" x14ac:dyDescent="0.25">
      <c r="A186" s="19" t="s">
        <v>224</v>
      </c>
      <c r="B186" s="26" t="s">
        <v>58</v>
      </c>
      <c r="E186" s="19" t="s">
        <v>224</v>
      </c>
      <c r="F186" s="26" t="s">
        <v>58</v>
      </c>
      <c r="H186" s="1"/>
    </row>
    <row r="187" spans="1:8" x14ac:dyDescent="0.25">
      <c r="A187" s="19" t="s">
        <v>225</v>
      </c>
      <c r="B187" s="25" t="s">
        <v>58</v>
      </c>
      <c r="E187" s="19" t="s">
        <v>225</v>
      </c>
      <c r="F187" s="25" t="s">
        <v>58</v>
      </c>
      <c r="H187" s="1"/>
    </row>
    <row r="188" spans="1:8" x14ac:dyDescent="0.25">
      <c r="A188" s="19" t="s">
        <v>226</v>
      </c>
      <c r="B188" s="26" t="s">
        <v>58</v>
      </c>
      <c r="E188" s="19" t="s">
        <v>226</v>
      </c>
      <c r="F188" s="26" t="s">
        <v>58</v>
      </c>
      <c r="H188" s="1"/>
    </row>
    <row r="189" spans="1:8" x14ac:dyDescent="0.25">
      <c r="A189" s="19" t="s">
        <v>227</v>
      </c>
      <c r="B189" s="25" t="s">
        <v>58</v>
      </c>
      <c r="E189" s="19" t="s">
        <v>227</v>
      </c>
      <c r="F189" s="25" t="s">
        <v>58</v>
      </c>
      <c r="H189" s="1"/>
    </row>
    <row r="190" spans="1:8" x14ac:dyDescent="0.25">
      <c r="A190" s="19" t="s">
        <v>228</v>
      </c>
      <c r="B190" s="26" t="s">
        <v>58</v>
      </c>
      <c r="E190" s="19" t="s">
        <v>228</v>
      </c>
      <c r="F190" s="26" t="s">
        <v>58</v>
      </c>
      <c r="H190" s="1"/>
    </row>
    <row r="191" spans="1:8" x14ac:dyDescent="0.25">
      <c r="A191" s="19" t="s">
        <v>229</v>
      </c>
      <c r="B191" s="25" t="s">
        <v>58</v>
      </c>
      <c r="E191" s="19" t="s">
        <v>229</v>
      </c>
      <c r="F191" s="25" t="s">
        <v>58</v>
      </c>
      <c r="H191" s="1"/>
    </row>
    <row r="192" spans="1:8" x14ac:dyDescent="0.25">
      <c r="A192" s="19" t="s">
        <v>230</v>
      </c>
      <c r="B192" s="26" t="s">
        <v>58</v>
      </c>
      <c r="E192" s="19" t="s">
        <v>230</v>
      </c>
      <c r="F192" s="26" t="s">
        <v>58</v>
      </c>
      <c r="H192" s="1"/>
    </row>
    <row r="193" spans="1:8" x14ac:dyDescent="0.25">
      <c r="A193" s="19" t="s">
        <v>231</v>
      </c>
      <c r="B193" s="25" t="s">
        <v>58</v>
      </c>
      <c r="E193" s="19" t="s">
        <v>231</v>
      </c>
      <c r="F193" s="25" t="s">
        <v>58</v>
      </c>
      <c r="H193" s="1"/>
    </row>
    <row r="194" spans="1:8" x14ac:dyDescent="0.25">
      <c r="A194" s="19" t="s">
        <v>232</v>
      </c>
      <c r="B194" s="26" t="s">
        <v>58</v>
      </c>
      <c r="E194" s="19" t="s">
        <v>232</v>
      </c>
      <c r="F194" s="26" t="s">
        <v>58</v>
      </c>
      <c r="H194" s="1"/>
    </row>
    <row r="195" spans="1:8" x14ac:dyDescent="0.25">
      <c r="A195" s="19" t="s">
        <v>233</v>
      </c>
      <c r="B195" s="25" t="s">
        <v>58</v>
      </c>
      <c r="E195" s="19" t="s">
        <v>233</v>
      </c>
      <c r="F195" s="25" t="s">
        <v>58</v>
      </c>
      <c r="H195" s="1"/>
    </row>
    <row r="196" spans="1:8" x14ac:dyDescent="0.25">
      <c r="A196" s="19" t="s">
        <v>234</v>
      </c>
      <c r="B196" s="26" t="s">
        <v>58</v>
      </c>
      <c r="E196" s="19" t="s">
        <v>234</v>
      </c>
      <c r="F196" s="26" t="s">
        <v>58</v>
      </c>
      <c r="H196" s="1"/>
    </row>
    <row r="197" spans="1:8" x14ac:dyDescent="0.25">
      <c r="A197" s="19" t="s">
        <v>235</v>
      </c>
      <c r="B197" s="25" t="s">
        <v>58</v>
      </c>
      <c r="E197" s="19" t="s">
        <v>235</v>
      </c>
      <c r="F197" s="25" t="s">
        <v>58</v>
      </c>
      <c r="H197" s="1"/>
    </row>
    <row r="198" spans="1:8" x14ac:dyDescent="0.25">
      <c r="A198" s="19" t="s">
        <v>236</v>
      </c>
      <c r="B198" s="26" t="s">
        <v>58</v>
      </c>
      <c r="E198" s="19" t="s">
        <v>236</v>
      </c>
      <c r="F198" s="26" t="s">
        <v>58</v>
      </c>
      <c r="H198" s="1"/>
    </row>
    <row r="199" spans="1:8" x14ac:dyDescent="0.25">
      <c r="A199" s="19" t="s">
        <v>237</v>
      </c>
      <c r="B199" s="25" t="s">
        <v>58</v>
      </c>
      <c r="E199" s="19" t="s">
        <v>237</v>
      </c>
      <c r="F199" s="25" t="s">
        <v>58</v>
      </c>
      <c r="H199" s="1"/>
    </row>
    <row r="200" spans="1:8" x14ac:dyDescent="0.25">
      <c r="A200" s="19" t="s">
        <v>238</v>
      </c>
      <c r="B200" s="26" t="s">
        <v>58</v>
      </c>
      <c r="E200" s="19" t="s">
        <v>238</v>
      </c>
      <c r="F200" s="26" t="s">
        <v>58</v>
      </c>
      <c r="H200" s="1"/>
    </row>
    <row r="201" spans="1:8" x14ac:dyDescent="0.25">
      <c r="A201" s="19" t="s">
        <v>239</v>
      </c>
      <c r="B201" s="25" t="s">
        <v>58</v>
      </c>
      <c r="E201" s="19" t="s">
        <v>239</v>
      </c>
      <c r="F201" s="25" t="s">
        <v>58</v>
      </c>
      <c r="H201" s="1"/>
    </row>
    <row r="202" spans="1:8" x14ac:dyDescent="0.25">
      <c r="A202" s="19" t="s">
        <v>240</v>
      </c>
      <c r="B202" s="26" t="s">
        <v>58</v>
      </c>
      <c r="E202" s="19" t="s">
        <v>240</v>
      </c>
      <c r="F202" s="26" t="s">
        <v>58</v>
      </c>
      <c r="H202" s="1"/>
    </row>
    <row r="203" spans="1:8" x14ac:dyDescent="0.25">
      <c r="A203" s="19" t="s">
        <v>241</v>
      </c>
      <c r="B203" s="25" t="s">
        <v>58</v>
      </c>
      <c r="E203" s="19" t="s">
        <v>241</v>
      </c>
      <c r="F203" s="25" t="s">
        <v>58</v>
      </c>
      <c r="H203" s="1"/>
    </row>
    <row r="204" spans="1:8" x14ac:dyDescent="0.25">
      <c r="A204" s="19" t="s">
        <v>242</v>
      </c>
      <c r="B204" s="26" t="s">
        <v>58</v>
      </c>
      <c r="E204" s="19" t="s">
        <v>242</v>
      </c>
      <c r="F204" s="26" t="s">
        <v>58</v>
      </c>
      <c r="H204" s="1"/>
    </row>
    <row r="205" spans="1:8" x14ac:dyDescent="0.25">
      <c r="A205" s="19" t="s">
        <v>243</v>
      </c>
      <c r="B205" s="25" t="s">
        <v>58</v>
      </c>
      <c r="E205" s="19" t="s">
        <v>243</v>
      </c>
      <c r="F205" s="25" t="s">
        <v>58</v>
      </c>
      <c r="H205" s="1"/>
    </row>
    <row r="206" spans="1:8" x14ac:dyDescent="0.25">
      <c r="A206" s="19" t="s">
        <v>244</v>
      </c>
      <c r="B206" s="26" t="s">
        <v>58</v>
      </c>
      <c r="E206" s="19" t="s">
        <v>244</v>
      </c>
      <c r="F206" s="26" t="s">
        <v>58</v>
      </c>
      <c r="H206" s="1"/>
    </row>
    <row r="207" spans="1:8" x14ac:dyDescent="0.25">
      <c r="A207" s="19" t="s">
        <v>245</v>
      </c>
      <c r="B207" s="25" t="s">
        <v>58</v>
      </c>
      <c r="E207" s="19" t="s">
        <v>245</v>
      </c>
      <c r="F207" s="25" t="s">
        <v>58</v>
      </c>
      <c r="H207" s="1"/>
    </row>
    <row r="208" spans="1:8" x14ac:dyDescent="0.25">
      <c r="A208" s="19" t="s">
        <v>246</v>
      </c>
      <c r="B208" s="26" t="s">
        <v>58</v>
      </c>
      <c r="E208" s="19" t="s">
        <v>246</v>
      </c>
      <c r="F208" s="26" t="s">
        <v>58</v>
      </c>
      <c r="H208" s="1"/>
    </row>
    <row r="209" spans="1:8" x14ac:dyDescent="0.25">
      <c r="A209" s="19" t="s">
        <v>247</v>
      </c>
      <c r="B209" s="25" t="s">
        <v>58</v>
      </c>
      <c r="E209" s="19" t="s">
        <v>247</v>
      </c>
      <c r="F209" s="25" t="s">
        <v>58</v>
      </c>
      <c r="H209" s="1"/>
    </row>
    <row r="210" spans="1:8" x14ac:dyDescent="0.25">
      <c r="A210" s="19" t="s">
        <v>248</v>
      </c>
      <c r="B210" s="26" t="s">
        <v>58</v>
      </c>
      <c r="E210" s="19" t="s">
        <v>248</v>
      </c>
      <c r="F210" s="26" t="s">
        <v>58</v>
      </c>
      <c r="H210" s="1"/>
    </row>
    <row r="211" spans="1:8" x14ac:dyDescent="0.25">
      <c r="A211" s="19" t="s">
        <v>249</v>
      </c>
      <c r="B211" s="25" t="s">
        <v>58</v>
      </c>
      <c r="E211" s="19" t="s">
        <v>249</v>
      </c>
      <c r="F211" s="25" t="s">
        <v>58</v>
      </c>
      <c r="H211" s="1"/>
    </row>
    <row r="212" spans="1:8" x14ac:dyDescent="0.25">
      <c r="A212" s="19" t="s">
        <v>250</v>
      </c>
      <c r="B212" s="26" t="s">
        <v>58</v>
      </c>
      <c r="E212" s="19" t="s">
        <v>250</v>
      </c>
      <c r="F212" s="26" t="s">
        <v>58</v>
      </c>
      <c r="H212" s="1"/>
    </row>
    <row r="213" spans="1:8" x14ac:dyDescent="0.25">
      <c r="A213" s="19" t="s">
        <v>251</v>
      </c>
      <c r="B213" s="25" t="s">
        <v>58</v>
      </c>
      <c r="E213" s="19" t="s">
        <v>251</v>
      </c>
      <c r="F213" s="25" t="s">
        <v>58</v>
      </c>
      <c r="H213" s="1"/>
    </row>
    <row r="214" spans="1:8" x14ac:dyDescent="0.25">
      <c r="A214" s="19" t="s">
        <v>252</v>
      </c>
      <c r="B214" s="26" t="s">
        <v>58</v>
      </c>
      <c r="E214" s="19" t="s">
        <v>252</v>
      </c>
      <c r="F214" s="26" t="s">
        <v>58</v>
      </c>
      <c r="H214" s="1"/>
    </row>
    <row r="215" spans="1:8" x14ac:dyDescent="0.25">
      <c r="A215" s="19" t="s">
        <v>253</v>
      </c>
      <c r="B215" s="25" t="s">
        <v>58</v>
      </c>
      <c r="E215" s="19" t="s">
        <v>253</v>
      </c>
      <c r="F215" s="25" t="s">
        <v>58</v>
      </c>
      <c r="H215" s="1"/>
    </row>
    <row r="216" spans="1:8" x14ac:dyDescent="0.25">
      <c r="A216" s="19" t="s">
        <v>254</v>
      </c>
      <c r="B216" s="26" t="s">
        <v>58</v>
      </c>
      <c r="E216" s="19" t="s">
        <v>254</v>
      </c>
      <c r="F216" s="26" t="s">
        <v>58</v>
      </c>
      <c r="H216" s="1"/>
    </row>
    <row r="217" spans="1:8" x14ac:dyDescent="0.25">
      <c r="A217" s="19" t="s">
        <v>255</v>
      </c>
      <c r="B217" s="25" t="s">
        <v>58</v>
      </c>
      <c r="E217" s="19" t="s">
        <v>255</v>
      </c>
      <c r="F217" s="25" t="s">
        <v>58</v>
      </c>
      <c r="H217" s="1"/>
    </row>
    <row r="218" spans="1:8" x14ac:dyDescent="0.25">
      <c r="A218" s="19" t="s">
        <v>256</v>
      </c>
      <c r="B218" s="26" t="s">
        <v>58</v>
      </c>
      <c r="E218" s="19" t="s">
        <v>256</v>
      </c>
      <c r="F218" s="26" t="s">
        <v>58</v>
      </c>
      <c r="H218" s="1"/>
    </row>
    <row r="219" spans="1:8" x14ac:dyDescent="0.25">
      <c r="A219" s="19" t="s">
        <v>257</v>
      </c>
      <c r="B219" s="25" t="s">
        <v>58</v>
      </c>
      <c r="E219" s="19" t="s">
        <v>257</v>
      </c>
      <c r="F219" s="25" t="s">
        <v>58</v>
      </c>
      <c r="H219" s="1"/>
    </row>
    <row r="220" spans="1:8" x14ac:dyDescent="0.25">
      <c r="A220" s="19" t="s">
        <v>258</v>
      </c>
      <c r="B220" s="26" t="s">
        <v>58</v>
      </c>
      <c r="E220" s="19" t="s">
        <v>258</v>
      </c>
      <c r="F220" s="26" t="s">
        <v>58</v>
      </c>
      <c r="H220" s="1"/>
    </row>
    <row r="221" spans="1:8" x14ac:dyDescent="0.25">
      <c r="A221" s="19" t="s">
        <v>259</v>
      </c>
      <c r="B221" s="25" t="s">
        <v>58</v>
      </c>
      <c r="E221" s="19" t="s">
        <v>259</v>
      </c>
      <c r="F221" s="25" t="s">
        <v>58</v>
      </c>
      <c r="H221" s="1"/>
    </row>
    <row r="222" spans="1:8" x14ac:dyDescent="0.25">
      <c r="A222" s="19" t="s">
        <v>260</v>
      </c>
      <c r="B222" s="26" t="s">
        <v>58</v>
      </c>
      <c r="E222" s="19" t="s">
        <v>260</v>
      </c>
      <c r="F222" s="26" t="s">
        <v>58</v>
      </c>
      <c r="H222" s="1"/>
    </row>
    <row r="223" spans="1:8" x14ac:dyDescent="0.25">
      <c r="A223" s="19" t="s">
        <v>261</v>
      </c>
      <c r="B223" s="25" t="s">
        <v>58</v>
      </c>
      <c r="E223" s="19" t="s">
        <v>261</v>
      </c>
      <c r="F223" s="25" t="s">
        <v>58</v>
      </c>
      <c r="H223" s="1"/>
    </row>
    <row r="224" spans="1:8" x14ac:dyDescent="0.25">
      <c r="H224" s="1"/>
    </row>
    <row r="225" spans="1:8" x14ac:dyDescent="0.25">
      <c r="A225" s="14" t="s">
        <v>57</v>
      </c>
      <c r="E225" s="14" t="s">
        <v>57</v>
      </c>
      <c r="H225" s="1"/>
    </row>
    <row r="226" spans="1:8" x14ac:dyDescent="0.25">
      <c r="A226" s="14" t="s">
        <v>58</v>
      </c>
      <c r="B226" s="13" t="s">
        <v>59</v>
      </c>
      <c r="E226" s="14" t="s">
        <v>58</v>
      </c>
      <c r="F226" s="13" t="s">
        <v>59</v>
      </c>
      <c r="H226" s="1"/>
    </row>
    <row r="228" spans="1:8" x14ac:dyDescent="0.25">
      <c r="H228" s="1"/>
    </row>
    <row r="229" spans="1:8" x14ac:dyDescent="0.25">
      <c r="H229" s="1"/>
    </row>
    <row r="230" spans="1:8" x14ac:dyDescent="0.25">
      <c r="H230" s="1"/>
    </row>
    <row r="231" spans="1:8" x14ac:dyDescent="0.25">
      <c r="H231" s="1"/>
    </row>
    <row r="232" spans="1:8" x14ac:dyDescent="0.25">
      <c r="H232" s="1"/>
    </row>
    <row r="233" spans="1:8" x14ac:dyDescent="0.25">
      <c r="H233" s="1"/>
    </row>
    <row r="234" spans="1:8" x14ac:dyDescent="0.25">
      <c r="H234" s="1"/>
    </row>
    <row r="235" spans="1:8" x14ac:dyDescent="0.25">
      <c r="H235" s="1"/>
    </row>
    <row r="236" spans="1:8" x14ac:dyDescent="0.25">
      <c r="H236" s="1"/>
    </row>
    <row r="237" spans="1:8" x14ac:dyDescent="0.25">
      <c r="F237" s="100" t="s">
        <v>20</v>
      </c>
      <c r="G237" s="100" t="s">
        <v>20</v>
      </c>
      <c r="H237" s="1"/>
    </row>
    <row r="238" spans="1:8" x14ac:dyDescent="0.25">
      <c r="H238" s="1"/>
    </row>
    <row r="239" spans="1:8" x14ac:dyDescent="0.25">
      <c r="H239" s="1"/>
    </row>
    <row r="240" spans="1:8" x14ac:dyDescent="0.25">
      <c r="H240" s="1"/>
    </row>
    <row r="241" spans="8:8" x14ac:dyDescent="0.25">
      <c r="H241" s="1"/>
    </row>
    <row r="242" spans="8:8" x14ac:dyDescent="0.25">
      <c r="H242" s="1"/>
    </row>
    <row r="243" spans="8:8" x14ac:dyDescent="0.25">
      <c r="H243" s="1"/>
    </row>
    <row r="244" spans="8:8" x14ac:dyDescent="0.25">
      <c r="H244" s="1"/>
    </row>
    <row r="245" spans="8:8" x14ac:dyDescent="0.25">
      <c r="H245" s="1"/>
    </row>
    <row r="246" spans="8:8" x14ac:dyDescent="0.25">
      <c r="H246" s="1"/>
    </row>
    <row r="247" spans="8:8" x14ac:dyDescent="0.25">
      <c r="H247" s="1"/>
    </row>
    <row r="248" spans="8:8" x14ac:dyDescent="0.25">
      <c r="H248" s="1"/>
    </row>
    <row r="249" spans="8:8" x14ac:dyDescent="0.25">
      <c r="H249" s="1"/>
    </row>
    <row r="250" spans="8:8" x14ac:dyDescent="0.25">
      <c r="H250" s="1"/>
    </row>
    <row r="251" spans="8:8" x14ac:dyDescent="0.25">
      <c r="H251" s="1"/>
    </row>
    <row r="252" spans="8:8" x14ac:dyDescent="0.25">
      <c r="H252" s="1"/>
    </row>
    <row r="253" spans="8:8" x14ac:dyDescent="0.25">
      <c r="H253" s="1"/>
    </row>
    <row r="254" spans="8:8" x14ac:dyDescent="0.25">
      <c r="H254" s="1"/>
    </row>
    <row r="255" spans="8:8" x14ac:dyDescent="0.25">
      <c r="H255" s="1"/>
    </row>
    <row r="256" spans="8:8" x14ac:dyDescent="0.25">
      <c r="H256" s="1"/>
    </row>
    <row r="257" spans="8:8" x14ac:dyDescent="0.25">
      <c r="H257" s="1"/>
    </row>
    <row r="258" spans="8:8" x14ac:dyDescent="0.25">
      <c r="H258" s="1"/>
    </row>
    <row r="259" spans="8:8" x14ac:dyDescent="0.25">
      <c r="H259" s="1"/>
    </row>
    <row r="260" spans="8:8" x14ac:dyDescent="0.25">
      <c r="H260" s="1"/>
    </row>
    <row r="261" spans="8:8" x14ac:dyDescent="0.25">
      <c r="H261" s="1"/>
    </row>
    <row r="262" spans="8:8" x14ac:dyDescent="0.25">
      <c r="H262" s="1"/>
    </row>
    <row r="263" spans="8:8" x14ac:dyDescent="0.25">
      <c r="H263" s="1"/>
    </row>
    <row r="264" spans="8:8" x14ac:dyDescent="0.25">
      <c r="H264" s="1"/>
    </row>
    <row r="265" spans="8:8" x14ac:dyDescent="0.25">
      <c r="H265" s="1"/>
    </row>
    <row r="266" spans="8:8" x14ac:dyDescent="0.25">
      <c r="H266" s="1"/>
    </row>
    <row r="267" spans="8:8" x14ac:dyDescent="0.25">
      <c r="H267" s="1"/>
    </row>
    <row r="268" spans="8:8" x14ac:dyDescent="0.25">
      <c r="H268" s="1"/>
    </row>
    <row r="269" spans="8:8" x14ac:dyDescent="0.25">
      <c r="H269" s="1"/>
    </row>
    <row r="270" spans="8:8" x14ac:dyDescent="0.25">
      <c r="H270" s="1"/>
    </row>
    <row r="271" spans="8:8" x14ac:dyDescent="0.25">
      <c r="H271" s="1"/>
    </row>
    <row r="272" spans="8:8" x14ac:dyDescent="0.25">
      <c r="H272" s="1"/>
    </row>
    <row r="273" spans="8:8" x14ac:dyDescent="0.25">
      <c r="H273" s="1"/>
    </row>
    <row r="274" spans="8:8" x14ac:dyDescent="0.25">
      <c r="H274" s="1"/>
    </row>
    <row r="275" spans="8:8" x14ac:dyDescent="0.25">
      <c r="H275" s="1"/>
    </row>
    <row r="276" spans="8:8" x14ac:dyDescent="0.25">
      <c r="H276" s="1"/>
    </row>
    <row r="277" spans="8:8" x14ac:dyDescent="0.25">
      <c r="H277" s="1"/>
    </row>
    <row r="278" spans="8:8" x14ac:dyDescent="0.25">
      <c r="H278" s="1"/>
    </row>
    <row r="279" spans="8:8" x14ac:dyDescent="0.25">
      <c r="H279" s="1"/>
    </row>
    <row r="280" spans="8:8" x14ac:dyDescent="0.25">
      <c r="H280" s="1"/>
    </row>
    <row r="281" spans="8:8" x14ac:dyDescent="0.25">
      <c r="H281" s="1"/>
    </row>
    <row r="282" spans="8:8" x14ac:dyDescent="0.25">
      <c r="H282" s="1"/>
    </row>
    <row r="283" spans="8:8" x14ac:dyDescent="0.25">
      <c r="H283" s="1"/>
    </row>
    <row r="284" spans="8:8" x14ac:dyDescent="0.25">
      <c r="H284" s="1"/>
    </row>
    <row r="285" spans="8:8" x14ac:dyDescent="0.25">
      <c r="H285" s="1"/>
    </row>
    <row r="286" spans="8:8" x14ac:dyDescent="0.25">
      <c r="H286" s="1"/>
    </row>
    <row r="287" spans="8:8" x14ac:dyDescent="0.25">
      <c r="H287" s="1"/>
    </row>
    <row r="288" spans="8:8" x14ac:dyDescent="0.25">
      <c r="H288" s="1"/>
    </row>
    <row r="289" spans="8:8" x14ac:dyDescent="0.25">
      <c r="H289" s="1"/>
    </row>
    <row r="290" spans="8:8" x14ac:dyDescent="0.25">
      <c r="H290" s="1"/>
    </row>
    <row r="291" spans="8:8" x14ac:dyDescent="0.25">
      <c r="H291" s="1"/>
    </row>
    <row r="292" spans="8:8" x14ac:dyDescent="0.25">
      <c r="H292" s="1"/>
    </row>
    <row r="293" spans="8:8" x14ac:dyDescent="0.25">
      <c r="H293" s="1"/>
    </row>
    <row r="294" spans="8:8" x14ac:dyDescent="0.25">
      <c r="H294" s="1"/>
    </row>
    <row r="295" spans="8:8" x14ac:dyDescent="0.25">
      <c r="H295" s="1"/>
    </row>
    <row r="296" spans="8:8" x14ac:dyDescent="0.25">
      <c r="H296" s="1"/>
    </row>
    <row r="297" spans="8:8" x14ac:dyDescent="0.25">
      <c r="H297" s="1"/>
    </row>
    <row r="298" spans="8:8" x14ac:dyDescent="0.25">
      <c r="H298" s="1"/>
    </row>
    <row r="299" spans="8:8" x14ac:dyDescent="0.25">
      <c r="H299" s="1"/>
    </row>
    <row r="300" spans="8:8" x14ac:dyDescent="0.25">
      <c r="H300" s="1"/>
    </row>
    <row r="301" spans="8:8" x14ac:dyDescent="0.25">
      <c r="H301" s="1"/>
    </row>
    <row r="302" spans="8:8" x14ac:dyDescent="0.25">
      <c r="H302" s="1"/>
    </row>
    <row r="303" spans="8:8" x14ac:dyDescent="0.25">
      <c r="H303" s="1"/>
    </row>
    <row r="304" spans="8:8" x14ac:dyDescent="0.25">
      <c r="H304" s="1"/>
    </row>
    <row r="305" spans="8:8" x14ac:dyDescent="0.25">
      <c r="H305" s="1"/>
    </row>
    <row r="306" spans="8:8" x14ac:dyDescent="0.25">
      <c r="H306" s="1"/>
    </row>
    <row r="307" spans="8:8" x14ac:dyDescent="0.25">
      <c r="H307" s="1"/>
    </row>
    <row r="308" spans="8:8" x14ac:dyDescent="0.25">
      <c r="H308" s="1"/>
    </row>
    <row r="309" spans="8:8" x14ac:dyDescent="0.25">
      <c r="H309" s="1"/>
    </row>
    <row r="310" spans="8:8" x14ac:dyDescent="0.25">
      <c r="H310" s="1"/>
    </row>
    <row r="311" spans="8:8" x14ac:dyDescent="0.25">
      <c r="H311" s="1"/>
    </row>
    <row r="312" spans="8:8" x14ac:dyDescent="0.25">
      <c r="H312" s="1"/>
    </row>
    <row r="313" spans="8:8" x14ac:dyDescent="0.25">
      <c r="H313" s="1"/>
    </row>
    <row r="314" spans="8:8" x14ac:dyDescent="0.25">
      <c r="H314" s="1"/>
    </row>
    <row r="315" spans="8:8" x14ac:dyDescent="0.25">
      <c r="H315" s="1"/>
    </row>
    <row r="316" spans="8:8" x14ac:dyDescent="0.25">
      <c r="H316" s="1"/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2" spans="8:8" x14ac:dyDescent="0.25">
      <c r="H322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349" spans="8:8" x14ac:dyDescent="0.25">
      <c r="H349" s="1"/>
    </row>
    <row r="350" spans="8:8" x14ac:dyDescent="0.25">
      <c r="H350" s="1"/>
    </row>
    <row r="351" spans="8:8" x14ac:dyDescent="0.25">
      <c r="H351" s="1"/>
    </row>
    <row r="352" spans="8:8" x14ac:dyDescent="0.25">
      <c r="H352" s="1"/>
    </row>
    <row r="353" spans="8:8" x14ac:dyDescent="0.25">
      <c r="H353" s="1"/>
    </row>
    <row r="354" spans="8:8" x14ac:dyDescent="0.25">
      <c r="H354" s="1"/>
    </row>
    <row r="355" spans="8:8" x14ac:dyDescent="0.25">
      <c r="H355" s="1"/>
    </row>
    <row r="356" spans="8:8" x14ac:dyDescent="0.25">
      <c r="H356" s="1"/>
    </row>
    <row r="357" spans="8:8" x14ac:dyDescent="0.25">
      <c r="H357" s="1"/>
    </row>
    <row r="358" spans="8:8" x14ac:dyDescent="0.25">
      <c r="H358" s="1"/>
    </row>
    <row r="359" spans="8:8" x14ac:dyDescent="0.25">
      <c r="H359" s="1"/>
    </row>
    <row r="360" spans="8:8" x14ac:dyDescent="0.25">
      <c r="H360" s="1"/>
    </row>
    <row r="361" spans="8:8" x14ac:dyDescent="0.25">
      <c r="H361" s="1"/>
    </row>
    <row r="362" spans="8:8" x14ac:dyDescent="0.25">
      <c r="H362" s="1"/>
    </row>
    <row r="363" spans="8:8" x14ac:dyDescent="0.25">
      <c r="H363" s="1"/>
    </row>
    <row r="364" spans="8:8" x14ac:dyDescent="0.25">
      <c r="H364" s="1"/>
    </row>
    <row r="365" spans="8:8" x14ac:dyDescent="0.25">
      <c r="H365" s="1"/>
    </row>
    <row r="366" spans="8:8" x14ac:dyDescent="0.25">
      <c r="H366" s="1"/>
    </row>
    <row r="367" spans="8:8" x14ac:dyDescent="0.25">
      <c r="H367" s="1"/>
    </row>
    <row r="368" spans="8:8" x14ac:dyDescent="0.25">
      <c r="H368" s="1"/>
    </row>
    <row r="369" spans="8:8" x14ac:dyDescent="0.25">
      <c r="H369" s="1"/>
    </row>
    <row r="370" spans="8:8" x14ac:dyDescent="0.25">
      <c r="H370" s="1"/>
    </row>
    <row r="371" spans="8:8" x14ac:dyDescent="0.25">
      <c r="H371" s="1"/>
    </row>
    <row r="372" spans="8:8" x14ac:dyDescent="0.25">
      <c r="H372" s="1"/>
    </row>
    <row r="373" spans="8:8" x14ac:dyDescent="0.25">
      <c r="H373" s="1"/>
    </row>
    <row r="374" spans="8:8" x14ac:dyDescent="0.25">
      <c r="H374" s="1"/>
    </row>
    <row r="375" spans="8:8" x14ac:dyDescent="0.25">
      <c r="H375" s="1"/>
    </row>
    <row r="376" spans="8:8" x14ac:dyDescent="0.25">
      <c r="H376" s="1"/>
    </row>
    <row r="377" spans="8:8" x14ac:dyDescent="0.25">
      <c r="H377" s="1"/>
    </row>
    <row r="378" spans="8:8" x14ac:dyDescent="0.25">
      <c r="H378" s="1"/>
    </row>
    <row r="379" spans="8:8" x14ac:dyDescent="0.25">
      <c r="H379" s="1"/>
    </row>
    <row r="380" spans="8:8" x14ac:dyDescent="0.25">
      <c r="H380" s="1"/>
    </row>
    <row r="381" spans="8:8" x14ac:dyDescent="0.25">
      <c r="H381" s="1"/>
    </row>
    <row r="382" spans="8:8" x14ac:dyDescent="0.25">
      <c r="H382" s="1"/>
    </row>
    <row r="383" spans="8:8" x14ac:dyDescent="0.25">
      <c r="H383" s="1"/>
    </row>
    <row r="384" spans="8:8" x14ac:dyDescent="0.25">
      <c r="H384" s="1"/>
    </row>
    <row r="385" spans="8:8" x14ac:dyDescent="0.25">
      <c r="H385" s="1"/>
    </row>
    <row r="386" spans="8:8" x14ac:dyDescent="0.25">
      <c r="H386" s="1"/>
    </row>
    <row r="387" spans="8:8" x14ac:dyDescent="0.25">
      <c r="H387" s="1"/>
    </row>
    <row r="388" spans="8:8" x14ac:dyDescent="0.25">
      <c r="H388" s="1"/>
    </row>
    <row r="389" spans="8:8" x14ac:dyDescent="0.25">
      <c r="H389" s="1"/>
    </row>
    <row r="390" spans="8:8" x14ac:dyDescent="0.25">
      <c r="H390" s="1"/>
    </row>
    <row r="391" spans="8:8" x14ac:dyDescent="0.25">
      <c r="H391" s="1"/>
    </row>
    <row r="392" spans="8:8" x14ac:dyDescent="0.25">
      <c r="H392" s="1"/>
    </row>
    <row r="393" spans="8:8" x14ac:dyDescent="0.25">
      <c r="H393" s="1"/>
    </row>
    <row r="394" spans="8:8" x14ac:dyDescent="0.25">
      <c r="H394" s="1"/>
    </row>
    <row r="395" spans="8:8" x14ac:dyDescent="0.25">
      <c r="H395" s="1"/>
    </row>
    <row r="396" spans="8:8" x14ac:dyDescent="0.25">
      <c r="H396" s="1"/>
    </row>
    <row r="397" spans="8:8" x14ac:dyDescent="0.25">
      <c r="H397" s="1"/>
    </row>
    <row r="398" spans="8:8" x14ac:dyDescent="0.25">
      <c r="H398" s="1"/>
    </row>
    <row r="399" spans="8:8" x14ac:dyDescent="0.25">
      <c r="H399" s="1"/>
    </row>
    <row r="400" spans="8:8" x14ac:dyDescent="0.25">
      <c r="H400" s="1"/>
    </row>
    <row r="401" spans="8:8" x14ac:dyDescent="0.25">
      <c r="H401" s="1"/>
    </row>
    <row r="402" spans="8:8" x14ac:dyDescent="0.25">
      <c r="H402" s="1"/>
    </row>
    <row r="403" spans="8:8" x14ac:dyDescent="0.25">
      <c r="H403" s="1"/>
    </row>
    <row r="404" spans="8:8" x14ac:dyDescent="0.25">
      <c r="H404" s="1"/>
    </row>
    <row r="405" spans="8:8" x14ac:dyDescent="0.25">
      <c r="H405" s="1"/>
    </row>
    <row r="406" spans="8:8" x14ac:dyDescent="0.25">
      <c r="H406" s="1"/>
    </row>
    <row r="407" spans="8:8" x14ac:dyDescent="0.25">
      <c r="H407" s="1"/>
    </row>
    <row r="408" spans="8:8" x14ac:dyDescent="0.25">
      <c r="H408" s="1"/>
    </row>
    <row r="409" spans="8:8" x14ac:dyDescent="0.25">
      <c r="H409" s="1"/>
    </row>
    <row r="410" spans="8:8" x14ac:dyDescent="0.25">
      <c r="H410" s="1"/>
    </row>
    <row r="411" spans="8:8" x14ac:dyDescent="0.25">
      <c r="H411" s="1"/>
    </row>
    <row r="412" spans="8:8" x14ac:dyDescent="0.25">
      <c r="H412" s="1"/>
    </row>
    <row r="413" spans="8:8" x14ac:dyDescent="0.25">
      <c r="H413" s="1"/>
    </row>
    <row r="414" spans="8:8" x14ac:dyDescent="0.25">
      <c r="H414" s="1"/>
    </row>
    <row r="415" spans="8:8" x14ac:dyDescent="0.25">
      <c r="H415" s="1"/>
    </row>
    <row r="416" spans="8:8" x14ac:dyDescent="0.25">
      <c r="H416" s="1"/>
    </row>
    <row r="417" spans="8:8" x14ac:dyDescent="0.25">
      <c r="H417" s="1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3" spans="8:8" x14ac:dyDescent="0.25">
      <c r="H423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3" spans="8:8" x14ac:dyDescent="0.25">
      <c r="H453" s="1"/>
    </row>
  </sheetData>
  <mergeCells count="1">
    <mergeCell ref="F237:G2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36" sqref="E36"/>
    </sheetView>
  </sheetViews>
  <sheetFormatPr defaultColWidth="8.7265625" defaultRowHeight="11.5" x14ac:dyDescent="0.25"/>
  <cols>
    <col min="1" max="1" width="35.26953125" style="1" customWidth="1"/>
    <col min="2" max="4" width="10" style="1" customWidth="1"/>
    <col min="5" max="16384" width="8.7265625" style="1"/>
  </cols>
  <sheetData>
    <row r="1" spans="1:11" x14ac:dyDescent="0.25">
      <c r="A1" s="13" t="s">
        <v>262</v>
      </c>
    </row>
    <row r="2" spans="1:11" x14ac:dyDescent="0.25">
      <c r="A2" s="13" t="s">
        <v>44</v>
      </c>
      <c r="B2" s="14" t="s">
        <v>263</v>
      </c>
    </row>
    <row r="3" spans="1:11" x14ac:dyDescent="0.25">
      <c r="A3" s="13" t="s">
        <v>46</v>
      </c>
      <c r="B3" s="13" t="s">
        <v>47</v>
      </c>
    </row>
    <row r="5" spans="1:11" x14ac:dyDescent="0.25">
      <c r="A5" s="14" t="s">
        <v>48</v>
      </c>
      <c r="C5" s="13" t="s">
        <v>49</v>
      </c>
    </row>
    <row r="6" spans="1:11" x14ac:dyDescent="0.25">
      <c r="A6" s="14" t="s">
        <v>50</v>
      </c>
      <c r="C6" s="13" t="s">
        <v>15</v>
      </c>
    </row>
    <row r="7" spans="1:11" x14ac:dyDescent="0.25">
      <c r="A7" s="14" t="s">
        <v>52</v>
      </c>
      <c r="C7" s="13" t="s">
        <v>16</v>
      </c>
    </row>
    <row r="8" spans="1:11" x14ac:dyDescent="0.25">
      <c r="A8" s="14" t="s">
        <v>53</v>
      </c>
      <c r="C8" s="13" t="s">
        <v>17</v>
      </c>
    </row>
    <row r="9" spans="1:11" x14ac:dyDescent="0.25">
      <c r="A9" s="14" t="s">
        <v>66</v>
      </c>
      <c r="C9" s="13" t="s">
        <v>54</v>
      </c>
    </row>
    <row r="11" spans="1:11" ht="14.5" x14ac:dyDescent="0.35">
      <c r="A11" s="16" t="s">
        <v>264</v>
      </c>
      <c r="B11" s="17" t="s">
        <v>19</v>
      </c>
      <c r="C11" s="17" t="s">
        <v>20</v>
      </c>
      <c r="D11" s="17" t="s">
        <v>2</v>
      </c>
      <c r="F11" s="1" t="s">
        <v>0</v>
      </c>
      <c r="G11" s="1" t="s">
        <v>1</v>
      </c>
      <c r="H11" s="1" t="s">
        <v>350</v>
      </c>
      <c r="I11"/>
    </row>
    <row r="12" spans="1:11" ht="14.5" x14ac:dyDescent="0.35">
      <c r="A12" s="18" t="s">
        <v>55</v>
      </c>
      <c r="B12" s="47" t="s">
        <v>56</v>
      </c>
      <c r="C12" s="47" t="s">
        <v>56</v>
      </c>
      <c r="D12" s="47" t="s">
        <v>56</v>
      </c>
      <c r="I12"/>
      <c r="J12" s="1">
        <f>B16/B13</f>
        <v>0.19781863270596597</v>
      </c>
      <c r="K12" s="1">
        <f>C16/C13</f>
        <v>0.1758235943134884</v>
      </c>
    </row>
    <row r="13" spans="1:11" ht="14.5" x14ac:dyDescent="0.35">
      <c r="A13" s="22" t="s">
        <v>265</v>
      </c>
      <c r="B13" s="27">
        <v>1067147.2</v>
      </c>
      <c r="C13" s="27">
        <v>944867.5</v>
      </c>
      <c r="D13" s="27">
        <v>122279.6</v>
      </c>
      <c r="I13"/>
    </row>
    <row r="14" spans="1:11" ht="14.5" x14ac:dyDescent="0.35">
      <c r="A14" s="19" t="s">
        <v>266</v>
      </c>
      <c r="B14" s="23">
        <v>28902.2</v>
      </c>
      <c r="C14" s="23">
        <v>20160.400000000001</v>
      </c>
      <c r="D14" s="23">
        <v>8741.7999999999993</v>
      </c>
      <c r="I14"/>
    </row>
    <row r="15" spans="1:11" ht="14.5" x14ac:dyDescent="0.35">
      <c r="A15" s="19" t="s">
        <v>267</v>
      </c>
      <c r="B15" s="21">
        <v>17977.8</v>
      </c>
      <c r="C15" s="21">
        <v>13864.1</v>
      </c>
      <c r="D15" s="21">
        <v>4113.8</v>
      </c>
      <c r="I15"/>
    </row>
    <row r="16" spans="1:11" x14ac:dyDescent="0.25">
      <c r="A16" s="22" t="s">
        <v>18</v>
      </c>
      <c r="B16" s="27">
        <v>211101.6</v>
      </c>
      <c r="C16" s="28">
        <v>166130</v>
      </c>
      <c r="D16" s="27">
        <v>44971.5</v>
      </c>
      <c r="F16" s="81">
        <f>B16/B13</f>
        <v>0.19781863270596597</v>
      </c>
      <c r="G16" s="82">
        <f>C16/C13</f>
        <v>0.1758235943134884</v>
      </c>
      <c r="H16" s="82">
        <f>SUM(B16:C16)/SUM($B$13:$C$13)</f>
        <v>0.18748948504203275</v>
      </c>
      <c r="I16" s="80">
        <v>2</v>
      </c>
    </row>
    <row r="17" spans="1:9" x14ac:dyDescent="0.25">
      <c r="A17" s="19" t="s">
        <v>268</v>
      </c>
      <c r="B17" s="21">
        <v>64441.8</v>
      </c>
      <c r="C17" s="21">
        <v>45315.5</v>
      </c>
      <c r="D17" s="21">
        <v>19126.3</v>
      </c>
      <c r="I17" s="80"/>
    </row>
    <row r="18" spans="1:9" x14ac:dyDescent="0.25">
      <c r="A18" s="19" t="s">
        <v>269</v>
      </c>
      <c r="B18" s="23">
        <v>9728.6</v>
      </c>
      <c r="C18" s="23">
        <v>5908.6</v>
      </c>
      <c r="D18" s="24">
        <v>3820</v>
      </c>
      <c r="I18" s="80"/>
    </row>
    <row r="19" spans="1:9" x14ac:dyDescent="0.25">
      <c r="A19" s="19" t="s">
        <v>270</v>
      </c>
      <c r="B19" s="21">
        <v>26733.8</v>
      </c>
      <c r="C19" s="21">
        <v>25642.6</v>
      </c>
      <c r="D19" s="21">
        <v>1091.2</v>
      </c>
      <c r="I19" s="80"/>
    </row>
    <row r="20" spans="1:9" x14ac:dyDescent="0.25">
      <c r="A20" s="19" t="s">
        <v>271</v>
      </c>
      <c r="B20" s="23">
        <v>88278.2</v>
      </c>
      <c r="C20" s="23">
        <v>82707.899999999994</v>
      </c>
      <c r="D20" s="23">
        <v>5570.3</v>
      </c>
      <c r="I20" s="80"/>
    </row>
    <row r="21" spans="1:9" x14ac:dyDescent="0.25">
      <c r="A21" s="84" t="s">
        <v>272</v>
      </c>
      <c r="B21" s="21">
        <v>98372.5</v>
      </c>
      <c r="C21" s="83">
        <v>170912.1</v>
      </c>
      <c r="D21" s="21">
        <v>-72539.5</v>
      </c>
      <c r="I21" s="80"/>
    </row>
    <row r="22" spans="1:9" x14ac:dyDescent="0.25">
      <c r="A22" s="84" t="s">
        <v>273</v>
      </c>
      <c r="B22" s="83">
        <v>220820.8</v>
      </c>
      <c r="C22" s="24">
        <v>87853</v>
      </c>
      <c r="D22" s="23">
        <v>132967.79999999999</v>
      </c>
      <c r="F22" s="82">
        <f>B22/B13</f>
        <v>0.2069262797109902</v>
      </c>
      <c r="G22" s="81">
        <f>C22/C13</f>
        <v>9.2979174328675709E-2</v>
      </c>
      <c r="H22" s="81">
        <f>SUM(B22:C22)/SUM($B$13:$C$13)</f>
        <v>0.15341528071340632</v>
      </c>
      <c r="I22" s="80">
        <v>3</v>
      </c>
    </row>
    <row r="23" spans="1:9" x14ac:dyDescent="0.25">
      <c r="A23" s="84" t="s">
        <v>274</v>
      </c>
      <c r="B23" s="83">
        <v>265468.5</v>
      </c>
      <c r="C23" s="83">
        <v>314564.5</v>
      </c>
      <c r="D23" s="20">
        <v>-49096</v>
      </c>
      <c r="F23" s="82">
        <f>B23/B13</f>
        <v>0.2487646502750511</v>
      </c>
      <c r="G23" s="82">
        <f>C23/C13</f>
        <v>0.33291916591479759</v>
      </c>
      <c r="H23" s="82">
        <f>SUM(B23:C23)/SUM($B$13:$C$13)</f>
        <v>0.2882846730692375</v>
      </c>
      <c r="I23" s="80">
        <v>1</v>
      </c>
    </row>
    <row r="24" spans="1:9" ht="14.5" x14ac:dyDescent="0.35">
      <c r="A24" s="19" t="s">
        <v>275</v>
      </c>
      <c r="B24" s="23">
        <v>15409.5</v>
      </c>
      <c r="C24" s="23">
        <v>9554.1</v>
      </c>
      <c r="D24" s="23">
        <v>5855.4</v>
      </c>
      <c r="I24"/>
    </row>
    <row r="25" spans="1:9" ht="14.5" x14ac:dyDescent="0.35">
      <c r="A25" s="19" t="s">
        <v>276</v>
      </c>
      <c r="B25" s="21">
        <v>6580.5</v>
      </c>
      <c r="C25" s="21">
        <v>3060.6</v>
      </c>
      <c r="D25" s="21">
        <v>3519.9</v>
      </c>
      <c r="I25"/>
    </row>
    <row r="26" spans="1:9" ht="14.5" x14ac:dyDescent="0.35">
      <c r="A26" s="19" t="s">
        <v>277</v>
      </c>
      <c r="B26" s="23">
        <v>1047235.3</v>
      </c>
      <c r="C26" s="23">
        <v>942612.7</v>
      </c>
      <c r="D26" s="23">
        <v>104622.6</v>
      </c>
      <c r="I26"/>
    </row>
    <row r="27" spans="1:9" ht="14.5" x14ac:dyDescent="0.35">
      <c r="A27" s="19" t="s">
        <v>278</v>
      </c>
      <c r="B27" s="21">
        <v>13331.3</v>
      </c>
      <c r="C27" s="21">
        <v>-805.7</v>
      </c>
      <c r="D27" s="21">
        <v>14137.1</v>
      </c>
      <c r="I27"/>
    </row>
    <row r="29" spans="1:9" x14ac:dyDescent="0.25">
      <c r="A29" s="14" t="s">
        <v>57</v>
      </c>
    </row>
    <row r="30" spans="1:9" x14ac:dyDescent="0.25">
      <c r="A30" s="14" t="s">
        <v>58</v>
      </c>
      <c r="B30" s="13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K1" zoomScaleNormal="100" workbookViewId="0">
      <selection activeCell="I33" sqref="I33"/>
    </sheetView>
  </sheetViews>
  <sheetFormatPr defaultColWidth="9.1796875" defaultRowHeight="11.5" x14ac:dyDescent="0.25"/>
  <cols>
    <col min="1" max="4" width="12.36328125" style="1" customWidth="1"/>
    <col min="5" max="23" width="9.1796875" style="1"/>
    <col min="24" max="24" width="40" style="1" customWidth="1"/>
    <col min="25" max="16384" width="9.1796875" style="1"/>
  </cols>
  <sheetData>
    <row r="1" spans="1:9" ht="15" customHeight="1" x14ac:dyDescent="0.25">
      <c r="A1" s="51" t="s">
        <v>284</v>
      </c>
    </row>
    <row r="2" spans="1:9" x14ac:dyDescent="0.25">
      <c r="A2" s="52" t="s">
        <v>36</v>
      </c>
    </row>
    <row r="3" spans="1:9" x14ac:dyDescent="0.25">
      <c r="I3" s="5"/>
    </row>
    <row r="4" spans="1:9" ht="15" customHeight="1" x14ac:dyDescent="0.3">
      <c r="A4" s="6" t="s">
        <v>14</v>
      </c>
      <c r="B4" s="4"/>
      <c r="C4" s="4"/>
      <c r="D4" s="4"/>
    </row>
    <row r="5" spans="1:9" ht="15" customHeight="1" x14ac:dyDescent="0.3">
      <c r="A5" s="6"/>
      <c r="B5" s="4"/>
      <c r="C5" s="4"/>
      <c r="D5" s="4"/>
    </row>
    <row r="6" spans="1:9" ht="15" customHeight="1" x14ac:dyDescent="0.3">
      <c r="A6" s="6"/>
      <c r="B6" s="4"/>
      <c r="C6" s="4"/>
      <c r="D6" s="4"/>
    </row>
    <row r="7" spans="1:9" ht="11.5" customHeight="1" x14ac:dyDescent="0.25">
      <c r="A7" s="13" t="s">
        <v>282</v>
      </c>
    </row>
    <row r="8" spans="1:9" ht="11.5" customHeight="1" x14ac:dyDescent="0.25">
      <c r="A8" s="13" t="s">
        <v>44</v>
      </c>
      <c r="B8" s="14" t="s">
        <v>283</v>
      </c>
    </row>
    <row r="9" spans="1:9" ht="11.5" customHeight="1" x14ac:dyDescent="0.25">
      <c r="A9" s="13" t="s">
        <v>46</v>
      </c>
      <c r="B9" s="13" t="s">
        <v>47</v>
      </c>
    </row>
    <row r="10" spans="1:9" ht="11.5" customHeight="1" x14ac:dyDescent="0.25"/>
    <row r="11" spans="1:9" ht="11.5" customHeight="1" x14ac:dyDescent="0.25">
      <c r="A11" s="14" t="s">
        <v>48</v>
      </c>
      <c r="C11" s="13" t="s">
        <v>49</v>
      </c>
    </row>
    <row r="12" spans="1:9" ht="11.5" customHeight="1" x14ac:dyDescent="0.25">
      <c r="A12" s="14" t="s">
        <v>50</v>
      </c>
      <c r="C12" s="13" t="s">
        <v>15</v>
      </c>
    </row>
    <row r="13" spans="1:9" ht="11.5" customHeight="1" x14ac:dyDescent="0.25">
      <c r="A13" s="14" t="s">
        <v>279</v>
      </c>
      <c r="C13" s="13" t="s">
        <v>18</v>
      </c>
    </row>
    <row r="14" spans="1:9" ht="11.5" customHeight="1" x14ac:dyDescent="0.25">
      <c r="A14" s="14" t="s">
        <v>52</v>
      </c>
      <c r="C14" s="13" t="s">
        <v>16</v>
      </c>
    </row>
    <row r="15" spans="1:9" ht="11.5" customHeight="1" x14ac:dyDescent="0.25">
      <c r="A15" s="14" t="s">
        <v>53</v>
      </c>
      <c r="C15" s="13" t="s">
        <v>17</v>
      </c>
    </row>
    <row r="16" spans="1:9" ht="11.5" customHeight="1" x14ac:dyDescent="0.25"/>
    <row r="17" spans="1:4" ht="11.5" customHeight="1" x14ac:dyDescent="0.25">
      <c r="A17" s="16" t="s">
        <v>264</v>
      </c>
      <c r="B17" s="17" t="s">
        <v>19</v>
      </c>
      <c r="C17" s="17" t="s">
        <v>20</v>
      </c>
      <c r="D17" s="17" t="s">
        <v>2</v>
      </c>
    </row>
    <row r="18" spans="1:4" ht="11.5" customHeight="1" x14ac:dyDescent="0.25">
      <c r="A18" s="18" t="s">
        <v>21</v>
      </c>
      <c r="B18" s="47" t="s">
        <v>56</v>
      </c>
      <c r="C18" s="47" t="s">
        <v>56</v>
      </c>
      <c r="D18" s="47" t="s">
        <v>56</v>
      </c>
    </row>
    <row r="19" spans="1:4" ht="11.5" customHeight="1" x14ac:dyDescent="0.25">
      <c r="A19" s="19" t="s">
        <v>3</v>
      </c>
      <c r="B19" s="21">
        <v>136447.1</v>
      </c>
      <c r="C19" s="21">
        <v>113249.2</v>
      </c>
      <c r="D19" s="21">
        <v>23197.9</v>
      </c>
    </row>
    <row r="20" spans="1:4" ht="11.5" customHeight="1" x14ac:dyDescent="0.25">
      <c r="A20" s="19" t="s">
        <v>4</v>
      </c>
      <c r="B20" s="23">
        <v>144734.79999999999</v>
      </c>
      <c r="C20" s="24">
        <v>118235</v>
      </c>
      <c r="D20" s="23">
        <v>26499.8</v>
      </c>
    </row>
    <row r="21" spans="1:4" ht="11.5" customHeight="1" x14ac:dyDescent="0.25">
      <c r="A21" s="19" t="s">
        <v>5</v>
      </c>
      <c r="B21" s="21">
        <v>152035.1</v>
      </c>
      <c r="C21" s="21">
        <v>122602.9</v>
      </c>
      <c r="D21" s="21">
        <v>29432.2</v>
      </c>
    </row>
    <row r="22" spans="1:4" ht="11.5" customHeight="1" x14ac:dyDescent="0.25">
      <c r="A22" s="19" t="s">
        <v>6</v>
      </c>
      <c r="B22" s="23">
        <v>147520.6</v>
      </c>
      <c r="C22" s="23">
        <v>119658.3</v>
      </c>
      <c r="D22" s="23">
        <v>27862.400000000001</v>
      </c>
    </row>
    <row r="23" spans="1:4" ht="11.5" customHeight="1" x14ac:dyDescent="0.25">
      <c r="A23" s="19" t="s">
        <v>7</v>
      </c>
      <c r="B23" s="21">
        <v>148087.70000000001</v>
      </c>
      <c r="C23" s="21">
        <v>119037.4</v>
      </c>
      <c r="D23" s="21">
        <v>29050.3</v>
      </c>
    </row>
    <row r="24" spans="1:4" ht="11.5" customHeight="1" x14ac:dyDescent="0.25">
      <c r="A24" s="19" t="s">
        <v>8</v>
      </c>
      <c r="B24" s="23">
        <v>157131.4</v>
      </c>
      <c r="C24" s="23">
        <v>128284.2</v>
      </c>
      <c r="D24" s="23">
        <v>28847.200000000001</v>
      </c>
    </row>
    <row r="25" spans="1:4" ht="11.5" customHeight="1" x14ac:dyDescent="0.25">
      <c r="A25" s="19" t="s">
        <v>9</v>
      </c>
      <c r="B25" s="21">
        <v>148406.79999999999</v>
      </c>
      <c r="C25" s="21">
        <v>123220.3</v>
      </c>
      <c r="D25" s="21">
        <v>25186.400000000001</v>
      </c>
    </row>
    <row r="26" spans="1:4" ht="11.5" customHeight="1" x14ac:dyDescent="0.25">
      <c r="A26" s="19" t="s">
        <v>10</v>
      </c>
      <c r="B26" s="23">
        <v>163797.20000000001</v>
      </c>
      <c r="C26" s="24">
        <v>129746</v>
      </c>
      <c r="D26" s="23">
        <v>34051.199999999997</v>
      </c>
    </row>
    <row r="27" spans="1:4" ht="11.5" customHeight="1" x14ac:dyDescent="0.25">
      <c r="A27" s="19" t="s">
        <v>11</v>
      </c>
      <c r="B27" s="21">
        <v>176184.8</v>
      </c>
      <c r="C27" s="21">
        <v>139816.9</v>
      </c>
      <c r="D27" s="21">
        <v>36367.9</v>
      </c>
    </row>
    <row r="28" spans="1:4" ht="11.5" customHeight="1" x14ac:dyDescent="0.25">
      <c r="A28" s="19" t="s">
        <v>12</v>
      </c>
      <c r="B28" s="23">
        <v>185166.3</v>
      </c>
      <c r="C28" s="23">
        <v>144883.4</v>
      </c>
      <c r="D28" s="24">
        <v>40283</v>
      </c>
    </row>
    <row r="29" spans="1:4" x14ac:dyDescent="0.25">
      <c r="A29" s="19" t="s">
        <v>13</v>
      </c>
      <c r="B29" s="21">
        <v>155507.4</v>
      </c>
      <c r="C29" s="21">
        <v>127890.6</v>
      </c>
      <c r="D29" s="21">
        <v>27616.799999999999</v>
      </c>
    </row>
    <row r="30" spans="1:4" x14ac:dyDescent="0.25">
      <c r="A30" s="19" t="s">
        <v>54</v>
      </c>
      <c r="B30" s="23">
        <v>211101.6</v>
      </c>
      <c r="C30" s="24">
        <v>166130</v>
      </c>
      <c r="D30" s="23">
        <v>44971.5</v>
      </c>
    </row>
    <row r="31" spans="1:4" ht="11.5" customHeight="1" x14ac:dyDescent="0.25"/>
    <row r="32" spans="1:4" x14ac:dyDescent="0.25">
      <c r="A32" s="14" t="s">
        <v>57</v>
      </c>
    </row>
    <row r="33" spans="1:8" x14ac:dyDescent="0.25">
      <c r="A33" s="14" t="s">
        <v>58</v>
      </c>
      <c r="B33" s="13" t="s">
        <v>59</v>
      </c>
    </row>
    <row r="37" spans="1:8" x14ac:dyDescent="0.25">
      <c r="A37" s="29"/>
      <c r="B37" s="101" t="s">
        <v>280</v>
      </c>
      <c r="C37" s="101"/>
      <c r="D37" s="101"/>
      <c r="F37" s="102" t="s">
        <v>281</v>
      </c>
      <c r="G37" s="103"/>
      <c r="H37" s="104"/>
    </row>
    <row r="38" spans="1:8" x14ac:dyDescent="0.25">
      <c r="A38" s="30"/>
      <c r="B38" s="31" t="s">
        <v>0</v>
      </c>
      <c r="C38" s="31" t="s">
        <v>1</v>
      </c>
      <c r="D38" s="31" t="s">
        <v>2</v>
      </c>
      <c r="F38" s="31" t="s">
        <v>0</v>
      </c>
      <c r="G38" s="31" t="s">
        <v>1</v>
      </c>
      <c r="H38" s="31" t="s">
        <v>2</v>
      </c>
    </row>
    <row r="39" spans="1:8" x14ac:dyDescent="0.25">
      <c r="A39" s="31" t="str">
        <f>A19</f>
        <v>2010</v>
      </c>
      <c r="B39" s="60">
        <f>B19/1000</f>
        <v>136.44710000000001</v>
      </c>
      <c r="C39" s="60">
        <f>C19/1000</f>
        <v>113.2492</v>
      </c>
      <c r="D39" s="60">
        <f>D19/1000</f>
        <v>23.197900000000001</v>
      </c>
      <c r="F39" s="33"/>
      <c r="G39" s="33"/>
      <c r="H39" s="33"/>
    </row>
    <row r="40" spans="1:8" x14ac:dyDescent="0.25">
      <c r="A40" s="31" t="str">
        <f t="shared" ref="A40:A50" si="0">A20</f>
        <v>2011</v>
      </c>
      <c r="B40" s="60">
        <f t="shared" ref="B40:D50" si="1">B20/1000</f>
        <v>144.73479999999998</v>
      </c>
      <c r="C40" s="60">
        <f t="shared" si="1"/>
        <v>118.235</v>
      </c>
      <c r="D40" s="60">
        <f t="shared" si="1"/>
        <v>26.4998</v>
      </c>
      <c r="F40" s="34">
        <f>(B20-B19)/B19</f>
        <v>6.0739290171795385E-2</v>
      </c>
      <c r="G40" s="34">
        <f t="shared" ref="G40:H50" si="2">(C20-C19)/C19</f>
        <v>4.4025035055435299E-2</v>
      </c>
      <c r="H40" s="34">
        <f t="shared" si="2"/>
        <v>0.14233615973859692</v>
      </c>
    </row>
    <row r="41" spans="1:8" x14ac:dyDescent="0.25">
      <c r="A41" s="31" t="str">
        <f t="shared" si="0"/>
        <v>2012</v>
      </c>
      <c r="B41" s="60">
        <f t="shared" si="1"/>
        <v>152.0351</v>
      </c>
      <c r="C41" s="60">
        <f t="shared" si="1"/>
        <v>122.60289999999999</v>
      </c>
      <c r="D41" s="60">
        <f t="shared" si="1"/>
        <v>29.432200000000002</v>
      </c>
      <c r="F41" s="34">
        <f t="shared" ref="F41:F50" si="3">(B21-B20)/B20</f>
        <v>5.0439148014161196E-2</v>
      </c>
      <c r="G41" s="34">
        <f t="shared" si="2"/>
        <v>3.694252970778529E-2</v>
      </c>
      <c r="H41" s="34">
        <f t="shared" si="2"/>
        <v>0.1106574389240674</v>
      </c>
    </row>
    <row r="42" spans="1:8" x14ac:dyDescent="0.25">
      <c r="A42" s="31" t="str">
        <f t="shared" si="0"/>
        <v>2013</v>
      </c>
      <c r="B42" s="60">
        <f t="shared" si="1"/>
        <v>147.5206</v>
      </c>
      <c r="C42" s="60">
        <f t="shared" si="1"/>
        <v>119.6583</v>
      </c>
      <c r="D42" s="60">
        <f t="shared" si="1"/>
        <v>27.862400000000001</v>
      </c>
      <c r="F42" s="61">
        <f>(B22-B21)/B21</f>
        <v>-2.9693800970959996E-2</v>
      </c>
      <c r="G42" s="61">
        <f t="shared" si="2"/>
        <v>-2.4017376424211756E-2</v>
      </c>
      <c r="H42" s="34">
        <f t="shared" si="2"/>
        <v>-5.3336142048504676E-2</v>
      </c>
    </row>
    <row r="43" spans="1:8" x14ac:dyDescent="0.25">
      <c r="A43" s="31" t="str">
        <f t="shared" si="0"/>
        <v>2014</v>
      </c>
      <c r="B43" s="60">
        <f t="shared" si="1"/>
        <v>148.08770000000001</v>
      </c>
      <c r="C43" s="60">
        <f t="shared" si="1"/>
        <v>119.03739999999999</v>
      </c>
      <c r="D43" s="60">
        <f t="shared" si="1"/>
        <v>29.0503</v>
      </c>
      <c r="F43" s="34">
        <f t="shared" si="3"/>
        <v>3.8442088765908342E-3</v>
      </c>
      <c r="G43" s="34">
        <f t="shared" si="2"/>
        <v>-5.1889421795229306E-3</v>
      </c>
      <c r="H43" s="34">
        <f t="shared" si="2"/>
        <v>4.2634518203744032E-2</v>
      </c>
    </row>
    <row r="44" spans="1:8" x14ac:dyDescent="0.25">
      <c r="A44" s="31" t="str">
        <f t="shared" si="0"/>
        <v>2015</v>
      </c>
      <c r="B44" s="60">
        <f t="shared" si="1"/>
        <v>157.13139999999999</v>
      </c>
      <c r="C44" s="60">
        <f t="shared" si="1"/>
        <v>128.2842</v>
      </c>
      <c r="D44" s="60">
        <f t="shared" si="1"/>
        <v>28.847200000000001</v>
      </c>
      <c r="F44" s="34">
        <f t="shared" si="3"/>
        <v>6.1069893043108794E-2</v>
      </c>
      <c r="G44" s="34">
        <f t="shared" si="2"/>
        <v>7.7679788033004779E-2</v>
      </c>
      <c r="H44" s="34">
        <f t="shared" si="2"/>
        <v>-6.9913219484824098E-3</v>
      </c>
    </row>
    <row r="45" spans="1:8" x14ac:dyDescent="0.25">
      <c r="A45" s="31" t="str">
        <f t="shared" si="0"/>
        <v>2016</v>
      </c>
      <c r="B45" s="60">
        <f t="shared" si="1"/>
        <v>148.40679999999998</v>
      </c>
      <c r="C45" s="60">
        <f t="shared" si="1"/>
        <v>123.22030000000001</v>
      </c>
      <c r="D45" s="60">
        <f t="shared" si="1"/>
        <v>25.186400000000003</v>
      </c>
      <c r="F45" s="61">
        <f>(B25-B24)/B24</f>
        <v>-5.5524230039317453E-2</v>
      </c>
      <c r="G45" s="61">
        <f t="shared" si="2"/>
        <v>-3.9474073970138135E-2</v>
      </c>
      <c r="H45" s="34">
        <f t="shared" si="2"/>
        <v>-0.12690313097978312</v>
      </c>
    </row>
    <row r="46" spans="1:8" x14ac:dyDescent="0.25">
      <c r="A46" s="31" t="str">
        <f t="shared" si="0"/>
        <v>2017</v>
      </c>
      <c r="B46" s="60">
        <f t="shared" si="1"/>
        <v>163.7972</v>
      </c>
      <c r="C46" s="60">
        <f t="shared" si="1"/>
        <v>129.74600000000001</v>
      </c>
      <c r="D46" s="60">
        <f t="shared" si="1"/>
        <v>34.051199999999994</v>
      </c>
      <c r="F46" s="34">
        <f t="shared" si="3"/>
        <v>0.10370414293684672</v>
      </c>
      <c r="G46" s="61">
        <f t="shared" si="2"/>
        <v>5.2959617855174813E-2</v>
      </c>
      <c r="H46" s="34">
        <f t="shared" si="2"/>
        <v>0.35196772861544307</v>
      </c>
    </row>
    <row r="47" spans="1:8" x14ac:dyDescent="0.25">
      <c r="A47" s="31" t="str">
        <f t="shared" si="0"/>
        <v>2018</v>
      </c>
      <c r="B47" s="60">
        <f t="shared" si="1"/>
        <v>176.1848</v>
      </c>
      <c r="C47" s="60">
        <f t="shared" si="1"/>
        <v>139.8169</v>
      </c>
      <c r="D47" s="60">
        <f t="shared" si="1"/>
        <v>36.367899999999999</v>
      </c>
      <c r="F47" s="34">
        <f t="shared" si="3"/>
        <v>7.5627666406995822E-2</v>
      </c>
      <c r="G47" s="34">
        <f t="shared" si="2"/>
        <v>7.7620119310036484E-2</v>
      </c>
      <c r="H47" s="34">
        <f t="shared" si="2"/>
        <v>6.8035781411521612E-2</v>
      </c>
    </row>
    <row r="48" spans="1:8" x14ac:dyDescent="0.25">
      <c r="A48" s="31" t="str">
        <f t="shared" si="0"/>
        <v>2019</v>
      </c>
      <c r="B48" s="60">
        <f t="shared" si="1"/>
        <v>185.16629999999998</v>
      </c>
      <c r="C48" s="60">
        <f t="shared" si="1"/>
        <v>144.88339999999999</v>
      </c>
      <c r="D48" s="60">
        <f t="shared" si="1"/>
        <v>40.283000000000001</v>
      </c>
      <c r="F48" s="34">
        <f t="shared" si="3"/>
        <v>5.0977723390440044E-2</v>
      </c>
      <c r="G48" s="34">
        <f t="shared" si="2"/>
        <v>3.6236678112588683E-2</v>
      </c>
      <c r="H48" s="34">
        <f t="shared" si="2"/>
        <v>0.10765262772939868</v>
      </c>
    </row>
    <row r="49" spans="1:8" x14ac:dyDescent="0.25">
      <c r="A49" s="31" t="str">
        <f t="shared" si="0"/>
        <v>2020</v>
      </c>
      <c r="B49" s="60">
        <f t="shared" si="1"/>
        <v>155.50739999999999</v>
      </c>
      <c r="C49" s="60">
        <f t="shared" si="1"/>
        <v>127.89060000000001</v>
      </c>
      <c r="D49" s="60">
        <f t="shared" si="1"/>
        <v>27.616799999999998</v>
      </c>
      <c r="F49" s="61">
        <f t="shared" si="3"/>
        <v>-0.16017439458475974</v>
      </c>
      <c r="G49" s="61">
        <f t="shared" si="2"/>
        <v>-0.11728603829010079</v>
      </c>
      <c r="H49" s="34">
        <f t="shared" si="2"/>
        <v>-0.31443040488543555</v>
      </c>
    </row>
    <row r="50" spans="1:8" x14ac:dyDescent="0.25">
      <c r="A50" s="31" t="str">
        <f t="shared" si="0"/>
        <v>2021</v>
      </c>
      <c r="B50" s="60">
        <f t="shared" si="1"/>
        <v>211.10160000000002</v>
      </c>
      <c r="C50" s="60">
        <f t="shared" si="1"/>
        <v>166.13</v>
      </c>
      <c r="D50" s="60">
        <f t="shared" si="1"/>
        <v>44.971499999999999</v>
      </c>
      <c r="F50" s="61">
        <f t="shared" si="3"/>
        <v>0.3575019581061738</v>
      </c>
      <c r="G50" s="61">
        <f t="shared" si="2"/>
        <v>0.29900086480163507</v>
      </c>
      <c r="H50" s="34">
        <f t="shared" si="2"/>
        <v>0.62841096723733381</v>
      </c>
    </row>
    <row r="99" ht="47.25" customHeight="1" x14ac:dyDescent="0.25"/>
    <row r="100" ht="46.5" customHeight="1" x14ac:dyDescent="0.25"/>
    <row r="101" ht="48" customHeight="1" x14ac:dyDescent="0.25"/>
  </sheetData>
  <mergeCells count="2">
    <mergeCell ref="B37:D37"/>
    <mergeCell ref="F37:H3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M4" zoomScaleNormal="100" workbookViewId="0">
      <selection activeCell="C35" sqref="C35"/>
    </sheetView>
  </sheetViews>
  <sheetFormatPr defaultColWidth="9.1796875" defaultRowHeight="11.5" x14ac:dyDescent="0.25"/>
  <cols>
    <col min="1" max="1" width="25.1796875" style="1" customWidth="1"/>
    <col min="2" max="5" width="15.54296875" style="1" customWidth="1"/>
    <col min="6" max="26" width="9.1796875" style="1"/>
    <col min="27" max="27" width="40.1796875" style="1" customWidth="1"/>
    <col min="28" max="16384" width="9.1796875" style="1"/>
  </cols>
  <sheetData>
    <row r="1" spans="1:12" x14ac:dyDescent="0.25">
      <c r="A1" s="51" t="s">
        <v>302</v>
      </c>
    </row>
    <row r="2" spans="1:12" x14ac:dyDescent="0.25">
      <c r="A2" s="12" t="s">
        <v>36</v>
      </c>
    </row>
    <row r="3" spans="1:12" x14ac:dyDescent="0.25">
      <c r="A3" s="12"/>
    </row>
    <row r="4" spans="1:12" ht="15" customHeight="1" x14ac:dyDescent="0.3">
      <c r="A4" s="6" t="s">
        <v>14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5">
      <c r="A5" s="4"/>
      <c r="B5" s="4"/>
    </row>
    <row r="6" spans="1:12" x14ac:dyDescent="0.25">
      <c r="A6" s="3"/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1.5" customHeight="1" x14ac:dyDescent="0.25">
      <c r="A7" s="13" t="s">
        <v>304</v>
      </c>
    </row>
    <row r="8" spans="1:12" ht="11.5" customHeight="1" x14ac:dyDescent="0.25">
      <c r="A8" s="13" t="s">
        <v>44</v>
      </c>
      <c r="B8" s="14" t="s">
        <v>305</v>
      </c>
    </row>
    <row r="9" spans="1:12" ht="11.5" customHeight="1" x14ac:dyDescent="0.25">
      <c r="A9" s="13" t="s">
        <v>46</v>
      </c>
      <c r="B9" s="13" t="s">
        <v>47</v>
      </c>
    </row>
    <row r="10" spans="1:12" ht="11.5" customHeight="1" x14ac:dyDescent="0.25"/>
    <row r="11" spans="1:12" ht="11.5" customHeight="1" x14ac:dyDescent="0.25">
      <c r="A11" s="14" t="s">
        <v>48</v>
      </c>
      <c r="C11" s="13" t="s">
        <v>49</v>
      </c>
    </row>
    <row r="12" spans="1:12" ht="11.5" customHeight="1" x14ac:dyDescent="0.25">
      <c r="A12" s="14" t="s">
        <v>50</v>
      </c>
      <c r="C12" s="13" t="s">
        <v>15</v>
      </c>
    </row>
    <row r="13" spans="1:12" ht="11.5" customHeight="1" x14ac:dyDescent="0.25">
      <c r="A13" s="14" t="s">
        <v>51</v>
      </c>
      <c r="C13" s="15" t="s">
        <v>19</v>
      </c>
    </row>
    <row r="14" spans="1:12" ht="11.5" customHeight="1" x14ac:dyDescent="0.25">
      <c r="A14" s="14" t="s">
        <v>52</v>
      </c>
      <c r="C14" s="13" t="s">
        <v>16</v>
      </c>
    </row>
    <row r="15" spans="1:12" ht="11.5" customHeight="1" x14ac:dyDescent="0.25">
      <c r="A15" s="14" t="s">
        <v>53</v>
      </c>
      <c r="C15" s="13" t="s">
        <v>17</v>
      </c>
    </row>
    <row r="16" spans="1:12" ht="11.5" customHeight="1" x14ac:dyDescent="0.25"/>
    <row r="17" spans="1:11" ht="11.5" customHeight="1" x14ac:dyDescent="0.25">
      <c r="A17" s="16" t="s">
        <v>55</v>
      </c>
      <c r="B17" s="17" t="s">
        <v>34</v>
      </c>
      <c r="C17" s="17" t="s">
        <v>37</v>
      </c>
      <c r="D17" s="17" t="s">
        <v>38</v>
      </c>
      <c r="E17" s="17" t="s">
        <v>39</v>
      </c>
    </row>
    <row r="18" spans="1:11" ht="11.5" customHeight="1" x14ac:dyDescent="0.25">
      <c r="A18" s="18" t="s">
        <v>21</v>
      </c>
      <c r="B18" s="47" t="s">
        <v>56</v>
      </c>
      <c r="C18" s="47" t="s">
        <v>56</v>
      </c>
      <c r="D18" s="47" t="s">
        <v>56</v>
      </c>
      <c r="E18" s="47" t="s">
        <v>56</v>
      </c>
      <c r="F18" s="40" t="s">
        <v>318</v>
      </c>
    </row>
    <row r="19" spans="1:11" ht="11.5" customHeight="1" x14ac:dyDescent="0.25">
      <c r="A19" s="19" t="s">
        <v>3</v>
      </c>
      <c r="B19" s="21">
        <v>72401.100000000006</v>
      </c>
      <c r="C19" s="20">
        <v>39896</v>
      </c>
      <c r="D19" s="21">
        <v>22201.599999999999</v>
      </c>
      <c r="E19" s="21">
        <v>1948.1</v>
      </c>
      <c r="F19" s="41">
        <f>SUM(B19:E19)</f>
        <v>136446.80000000002</v>
      </c>
      <c r="H19" s="1">
        <f t="shared" ref="H19:H27" si="0">B19/$F$28</f>
        <v>0.39100982694297615</v>
      </c>
    </row>
    <row r="20" spans="1:11" ht="11.5" customHeight="1" x14ac:dyDescent="0.25">
      <c r="A20" s="19" t="s">
        <v>4</v>
      </c>
      <c r="B20" s="23">
        <v>75581.2</v>
      </c>
      <c r="C20" s="23">
        <v>44868.3</v>
      </c>
      <c r="D20" s="23">
        <v>22214.3</v>
      </c>
      <c r="E20" s="23">
        <v>2075.1999999999998</v>
      </c>
      <c r="F20" s="41">
        <f t="shared" ref="F20:F30" si="1">SUM(B20:E20)</f>
        <v>144739</v>
      </c>
      <c r="H20" s="1">
        <f t="shared" si="0"/>
        <v>0.40818429460522648</v>
      </c>
    </row>
    <row r="21" spans="1:11" ht="11.5" customHeight="1" x14ac:dyDescent="0.25">
      <c r="A21" s="19" t="s">
        <v>5</v>
      </c>
      <c r="B21" s="21">
        <v>79744.5</v>
      </c>
      <c r="C21" s="21">
        <v>46094.9</v>
      </c>
      <c r="D21" s="21">
        <v>24161.3</v>
      </c>
      <c r="E21" s="21">
        <v>2033.6</v>
      </c>
      <c r="F21" s="41">
        <f t="shared" si="1"/>
        <v>152034.29999999999</v>
      </c>
      <c r="H21" s="1">
        <f t="shared" si="0"/>
        <v>0.43066863824795698</v>
      </c>
    </row>
    <row r="22" spans="1:11" ht="11.5" customHeight="1" x14ac:dyDescent="0.25">
      <c r="A22" s="19" t="s">
        <v>6</v>
      </c>
      <c r="B22" s="23">
        <v>75834.3</v>
      </c>
      <c r="C22" s="24">
        <v>44562</v>
      </c>
      <c r="D22" s="24">
        <v>25004</v>
      </c>
      <c r="E22" s="23">
        <v>2123.1</v>
      </c>
      <c r="F22" s="41">
        <f t="shared" si="1"/>
        <v>147523.4</v>
      </c>
      <c r="H22" s="1">
        <f t="shared" si="0"/>
        <v>0.40955118802534402</v>
      </c>
    </row>
    <row r="23" spans="1:11" ht="11.5" customHeight="1" x14ac:dyDescent="0.25">
      <c r="A23" s="19" t="s">
        <v>7</v>
      </c>
      <c r="B23" s="21">
        <v>75864.600000000006</v>
      </c>
      <c r="C23" s="20">
        <v>46112</v>
      </c>
      <c r="D23" s="21">
        <v>23931.1</v>
      </c>
      <c r="E23" s="20">
        <v>2180</v>
      </c>
      <c r="F23" s="41">
        <f t="shared" si="1"/>
        <v>148087.70000000001</v>
      </c>
      <c r="H23" s="1">
        <f t="shared" si="0"/>
        <v>0.40971482639211432</v>
      </c>
      <c r="I23" s="1">
        <f>(C29-C28)/C28</f>
        <v>-0.4913955704850072</v>
      </c>
    </row>
    <row r="24" spans="1:11" ht="11.5" customHeight="1" x14ac:dyDescent="0.25">
      <c r="A24" s="19" t="s">
        <v>8</v>
      </c>
      <c r="B24" s="23">
        <v>80905.7</v>
      </c>
      <c r="C24" s="23">
        <v>48721.599999999999</v>
      </c>
      <c r="D24" s="23">
        <v>25124.7</v>
      </c>
      <c r="E24" s="23">
        <v>2380.1999999999998</v>
      </c>
      <c r="F24" s="41">
        <f t="shared" si="1"/>
        <v>157132.20000000001</v>
      </c>
      <c r="H24" s="1">
        <f t="shared" si="0"/>
        <v>0.43693982212563537</v>
      </c>
    </row>
    <row r="25" spans="1:11" ht="11.5" customHeight="1" x14ac:dyDescent="0.25">
      <c r="A25" s="19" t="s">
        <v>9</v>
      </c>
      <c r="B25" s="21">
        <v>71888.899999999994</v>
      </c>
      <c r="C25" s="21">
        <v>48779.3</v>
      </c>
      <c r="D25" s="21">
        <v>24979.9</v>
      </c>
      <c r="E25" s="21">
        <v>2759.5</v>
      </c>
      <c r="F25" s="41">
        <f t="shared" si="1"/>
        <v>148407.6</v>
      </c>
      <c r="H25" s="1">
        <f t="shared" si="0"/>
        <v>0.38824363646575688</v>
      </c>
    </row>
    <row r="26" spans="1:11" ht="11.5" customHeight="1" x14ac:dyDescent="0.25">
      <c r="A26" s="19" t="s">
        <v>10</v>
      </c>
      <c r="B26" s="23">
        <v>81055.3</v>
      </c>
      <c r="C26" s="23">
        <v>52976.2</v>
      </c>
      <c r="D26" s="23">
        <v>26853.1</v>
      </c>
      <c r="E26" s="23">
        <v>2915.7</v>
      </c>
      <c r="F26" s="41">
        <f t="shared" si="1"/>
        <v>163800.30000000002</v>
      </c>
      <c r="H26" s="1">
        <f t="shared" si="0"/>
        <v>0.43774775280777517</v>
      </c>
    </row>
    <row r="27" spans="1:11" ht="11.5" customHeight="1" x14ac:dyDescent="0.25">
      <c r="A27" s="19" t="s">
        <v>11</v>
      </c>
      <c r="B27" s="21">
        <v>88353.5</v>
      </c>
      <c r="C27" s="21">
        <v>57075.7</v>
      </c>
      <c r="D27" s="21">
        <v>27197.9</v>
      </c>
      <c r="E27" s="21">
        <v>3557.7</v>
      </c>
      <c r="F27" s="41">
        <f t="shared" si="1"/>
        <v>176184.80000000002</v>
      </c>
      <c r="H27" s="1">
        <f t="shared" si="0"/>
        <v>0.47716245671414159</v>
      </c>
    </row>
    <row r="28" spans="1:11" ht="11.5" customHeight="1" x14ac:dyDescent="0.25">
      <c r="A28" s="19" t="s">
        <v>12</v>
      </c>
      <c r="B28" s="23">
        <v>94095.9</v>
      </c>
      <c r="C28" s="23">
        <v>60015.6</v>
      </c>
      <c r="D28" s="23">
        <v>28026.799999999999</v>
      </c>
      <c r="E28" s="23">
        <v>3026.1</v>
      </c>
      <c r="F28" s="41">
        <f t="shared" si="1"/>
        <v>185164.4</v>
      </c>
      <c r="H28" s="67">
        <f>B28/$F$28</f>
        <v>0.50817489755050105</v>
      </c>
      <c r="I28" s="67">
        <f t="shared" ref="I28:K28" si="2">C28/$F$28</f>
        <v>0.32412061929831004</v>
      </c>
      <c r="J28" s="67">
        <f t="shared" si="2"/>
        <v>0.15136170883819999</v>
      </c>
      <c r="K28" s="67">
        <f t="shared" si="2"/>
        <v>1.6342774312988889E-2</v>
      </c>
    </row>
    <row r="29" spans="1:11" ht="11.5" customHeight="1" x14ac:dyDescent="0.25">
      <c r="A29" s="19" t="s">
        <v>13</v>
      </c>
      <c r="B29" s="21">
        <v>91166.1</v>
      </c>
      <c r="C29" s="21">
        <v>30524.2</v>
      </c>
      <c r="D29" s="21">
        <v>30370.6</v>
      </c>
      <c r="E29" s="21">
        <v>3446.4</v>
      </c>
      <c r="F29" s="41">
        <f t="shared" si="1"/>
        <v>155507.29999999999</v>
      </c>
      <c r="H29" s="67">
        <f>B29/$F$29</f>
        <v>0.58624964873031693</v>
      </c>
      <c r="I29" s="67">
        <f t="shared" ref="I29:K29" si="3">C29/$F$29</f>
        <v>0.19628789130799648</v>
      </c>
      <c r="J29" s="67">
        <f t="shared" si="3"/>
        <v>0.19530015632706632</v>
      </c>
      <c r="K29" s="67">
        <f t="shared" si="3"/>
        <v>2.2162303634620371E-2</v>
      </c>
    </row>
    <row r="30" spans="1:11" ht="11.5" customHeight="1" x14ac:dyDescent="0.25">
      <c r="A30" s="19" t="s">
        <v>54</v>
      </c>
      <c r="B30" s="23">
        <v>134999.70000000001</v>
      </c>
      <c r="C30" s="23">
        <v>36131.199999999997</v>
      </c>
      <c r="D30" s="23">
        <v>35909.1</v>
      </c>
      <c r="E30" s="23">
        <v>4063.3</v>
      </c>
      <c r="F30" s="41">
        <f t="shared" si="1"/>
        <v>211103.30000000002</v>
      </c>
      <c r="H30" s="67">
        <f>B30/$F$30</f>
        <v>0.63949592450710147</v>
      </c>
      <c r="I30" s="90">
        <f t="shared" ref="I30:K30" si="4">C30/$F$30</f>
        <v>0.17115412217620471</v>
      </c>
      <c r="J30" s="90">
        <f t="shared" si="4"/>
        <v>0.17010203061723808</v>
      </c>
      <c r="K30" s="67">
        <f t="shared" si="4"/>
        <v>1.9247922699455668E-2</v>
      </c>
    </row>
    <row r="31" spans="1:11" ht="11.5" customHeight="1" x14ac:dyDescent="0.25"/>
    <row r="32" spans="1:11" ht="11.5" customHeight="1" x14ac:dyDescent="0.25">
      <c r="A32" s="14" t="s">
        <v>57</v>
      </c>
      <c r="B32" s="67">
        <f>(B29-B28)/B28</f>
        <v>-3.1136319435809516E-2</v>
      </c>
      <c r="C32" s="67">
        <f t="shared" ref="C32:E33" si="5">(C29-C28)/C28</f>
        <v>-0.4913955704850072</v>
      </c>
      <c r="D32" s="67">
        <f t="shared" si="5"/>
        <v>8.3627099775928734E-2</v>
      </c>
      <c r="E32" s="67">
        <f t="shared" si="5"/>
        <v>0.13889164270843665</v>
      </c>
    </row>
    <row r="33" spans="1:11" ht="11.5" customHeight="1" x14ac:dyDescent="0.25">
      <c r="A33" s="14" t="s">
        <v>58</v>
      </c>
      <c r="B33" s="67">
        <f>(B30-B29)/B29</f>
        <v>0.48081030119748464</v>
      </c>
      <c r="C33" s="67">
        <f t="shared" si="5"/>
        <v>0.18369031784616782</v>
      </c>
      <c r="D33" s="67">
        <f t="shared" si="5"/>
        <v>0.18236386505370325</v>
      </c>
      <c r="E33" s="67">
        <f t="shared" si="5"/>
        <v>0.17899837511606315</v>
      </c>
    </row>
    <row r="37" spans="1:11" x14ac:dyDescent="0.25">
      <c r="A37" s="36" t="s">
        <v>303</v>
      </c>
      <c r="B37" s="37"/>
      <c r="C37" s="37"/>
      <c r="D37" s="37"/>
      <c r="E37" s="37"/>
      <c r="H37" s="105" t="s">
        <v>281</v>
      </c>
      <c r="I37" s="106"/>
      <c r="J37" s="106"/>
      <c r="K37" s="69"/>
    </row>
    <row r="38" spans="1:11" x14ac:dyDescent="0.25">
      <c r="A38" s="38"/>
      <c r="B38" s="39" t="s">
        <v>306</v>
      </c>
      <c r="C38" s="39" t="s">
        <v>307</v>
      </c>
      <c r="D38" s="39" t="s">
        <v>308</v>
      </c>
      <c r="E38" s="37" t="s">
        <v>309</v>
      </c>
      <c r="F38" s="40" t="s">
        <v>318</v>
      </c>
      <c r="H38" s="70" t="str">
        <f>B54</f>
        <v>% Sea transport</v>
      </c>
      <c r="I38" s="68" t="str">
        <f>C54</f>
        <v>% Air transport</v>
      </c>
      <c r="J38" s="70" t="str">
        <f>D54</f>
        <v>% Other modes of transport</v>
      </c>
      <c r="K38" s="70" t="str">
        <f>E54</f>
        <v>% Postal and courier services</v>
      </c>
    </row>
    <row r="39" spans="1:11" x14ac:dyDescent="0.25">
      <c r="A39" s="31" t="str">
        <f>A19</f>
        <v>2010</v>
      </c>
      <c r="B39" s="32">
        <f>B19/1000</f>
        <v>72.4011</v>
      </c>
      <c r="C39" s="32">
        <f>C19/1000</f>
        <v>39.896000000000001</v>
      </c>
      <c r="D39" s="32">
        <f>D19/1000</f>
        <v>22.201599999999999</v>
      </c>
      <c r="E39" s="32">
        <f>E19/1000</f>
        <v>1.9480999999999999</v>
      </c>
      <c r="F39" s="41">
        <f>SUM(B39:E39)</f>
        <v>136.4468</v>
      </c>
      <c r="H39" s="64"/>
      <c r="I39" s="64"/>
      <c r="J39" s="64"/>
      <c r="K39" s="65"/>
    </row>
    <row r="40" spans="1:11" x14ac:dyDescent="0.25">
      <c r="A40" s="31" t="str">
        <f t="shared" ref="A40:A50" si="6">A20</f>
        <v>2011</v>
      </c>
      <c r="B40" s="32">
        <f t="shared" ref="B40:E50" si="7">B20/1000</f>
        <v>75.581199999999995</v>
      </c>
      <c r="C40" s="32">
        <f t="shared" si="7"/>
        <v>44.868300000000005</v>
      </c>
      <c r="D40" s="32">
        <f t="shared" si="7"/>
        <v>22.214299999999998</v>
      </c>
      <c r="E40" s="32">
        <f t="shared" si="7"/>
        <v>2.0751999999999997</v>
      </c>
      <c r="F40" s="41">
        <f t="shared" ref="F40:F50" si="8">SUM(B40:E40)</f>
        <v>144.739</v>
      </c>
      <c r="H40" s="64">
        <f>(B40-B39)/B39</f>
        <v>4.3923365805215608E-2</v>
      </c>
      <c r="I40" s="64">
        <f t="shared" ref="I40:K50" si="9">(C40-C39)/C39</f>
        <v>0.12463154200922408</v>
      </c>
      <c r="J40" s="64">
        <f t="shared" si="9"/>
        <v>5.7203084462375793E-4</v>
      </c>
      <c r="K40" s="64">
        <f t="shared" si="9"/>
        <v>6.5243057337918881E-2</v>
      </c>
    </row>
    <row r="41" spans="1:11" x14ac:dyDescent="0.25">
      <c r="A41" s="31" t="str">
        <f t="shared" si="6"/>
        <v>2012</v>
      </c>
      <c r="B41" s="32">
        <f t="shared" si="7"/>
        <v>79.744500000000002</v>
      </c>
      <c r="C41" s="32">
        <f t="shared" si="7"/>
        <v>46.094900000000003</v>
      </c>
      <c r="D41" s="32">
        <f t="shared" si="7"/>
        <v>24.161300000000001</v>
      </c>
      <c r="E41" s="32">
        <f t="shared" si="7"/>
        <v>2.0335999999999999</v>
      </c>
      <c r="F41" s="41">
        <f t="shared" si="8"/>
        <v>152.03430000000003</v>
      </c>
      <c r="H41" s="64">
        <f t="shared" ref="H41:H50" si="10">(B41-B40)/B40</f>
        <v>5.5083803908908657E-2</v>
      </c>
      <c r="I41" s="64">
        <f t="shared" si="9"/>
        <v>2.7337786365875184E-2</v>
      </c>
      <c r="J41" s="64">
        <f t="shared" si="9"/>
        <v>8.764624588665873E-2</v>
      </c>
      <c r="K41" s="64">
        <f t="shared" si="9"/>
        <v>-2.0046260601387752E-2</v>
      </c>
    </row>
    <row r="42" spans="1:11" x14ac:dyDescent="0.25">
      <c r="A42" s="31" t="str">
        <f t="shared" si="6"/>
        <v>2013</v>
      </c>
      <c r="B42" s="32">
        <f t="shared" si="7"/>
        <v>75.834299999999999</v>
      </c>
      <c r="C42" s="32">
        <f t="shared" si="7"/>
        <v>44.561999999999998</v>
      </c>
      <c r="D42" s="32">
        <f t="shared" si="7"/>
        <v>25.004000000000001</v>
      </c>
      <c r="E42" s="32">
        <f t="shared" si="7"/>
        <v>2.1231</v>
      </c>
      <c r="F42" s="41">
        <f t="shared" si="8"/>
        <v>147.52339999999998</v>
      </c>
      <c r="H42" s="64">
        <f t="shared" si="10"/>
        <v>-4.9034102665387623E-2</v>
      </c>
      <c r="I42" s="64">
        <f t="shared" si="9"/>
        <v>-3.3255305901520663E-2</v>
      </c>
      <c r="J42" s="64">
        <f t="shared" si="9"/>
        <v>3.4878090168989281E-2</v>
      </c>
      <c r="K42" s="64">
        <f t="shared" si="9"/>
        <v>4.4010621557828554E-2</v>
      </c>
    </row>
    <row r="43" spans="1:11" x14ac:dyDescent="0.25">
      <c r="A43" s="31" t="str">
        <f t="shared" si="6"/>
        <v>2014</v>
      </c>
      <c r="B43" s="32">
        <f t="shared" si="7"/>
        <v>75.86460000000001</v>
      </c>
      <c r="C43" s="32">
        <f t="shared" si="7"/>
        <v>46.112000000000002</v>
      </c>
      <c r="D43" s="32">
        <f t="shared" si="7"/>
        <v>23.931099999999997</v>
      </c>
      <c r="E43" s="32">
        <f t="shared" si="7"/>
        <v>2.1800000000000002</v>
      </c>
      <c r="F43" s="41">
        <f t="shared" si="8"/>
        <v>148.08770000000001</v>
      </c>
      <c r="H43" s="64">
        <f t="shared" si="10"/>
        <v>3.9955534632759974E-4</v>
      </c>
      <c r="I43" s="64">
        <f t="shared" si="9"/>
        <v>3.4782998967730454E-2</v>
      </c>
      <c r="J43" s="64">
        <f t="shared" si="9"/>
        <v>-4.290913453847401E-2</v>
      </c>
      <c r="K43" s="64">
        <f t="shared" si="9"/>
        <v>2.6800433328623322E-2</v>
      </c>
    </row>
    <row r="44" spans="1:11" x14ac:dyDescent="0.25">
      <c r="A44" s="31" t="str">
        <f t="shared" si="6"/>
        <v>2015</v>
      </c>
      <c r="B44" s="32">
        <f t="shared" si="7"/>
        <v>80.905699999999996</v>
      </c>
      <c r="C44" s="32">
        <f t="shared" si="7"/>
        <v>48.721599999999995</v>
      </c>
      <c r="D44" s="32">
        <f t="shared" si="7"/>
        <v>25.124700000000001</v>
      </c>
      <c r="E44" s="32">
        <f t="shared" si="7"/>
        <v>2.3801999999999999</v>
      </c>
      <c r="F44" s="41">
        <f t="shared" si="8"/>
        <v>157.13219999999998</v>
      </c>
      <c r="H44" s="64">
        <f t="shared" si="10"/>
        <v>6.6448646667879155E-2</v>
      </c>
      <c r="I44" s="64">
        <f t="shared" si="9"/>
        <v>5.6592643997224003E-2</v>
      </c>
      <c r="J44" s="64">
        <f t="shared" si="9"/>
        <v>4.9876520510967054E-2</v>
      </c>
      <c r="K44" s="64">
        <f t="shared" si="9"/>
        <v>9.1834862385320959E-2</v>
      </c>
    </row>
    <row r="45" spans="1:11" x14ac:dyDescent="0.25">
      <c r="A45" s="31" t="str">
        <f t="shared" si="6"/>
        <v>2016</v>
      </c>
      <c r="B45" s="32">
        <f t="shared" si="7"/>
        <v>71.888899999999992</v>
      </c>
      <c r="C45" s="32">
        <f t="shared" si="7"/>
        <v>48.779300000000006</v>
      </c>
      <c r="D45" s="32">
        <f t="shared" si="7"/>
        <v>24.979900000000001</v>
      </c>
      <c r="E45" s="32">
        <f t="shared" si="7"/>
        <v>2.7595000000000001</v>
      </c>
      <c r="F45" s="41">
        <f t="shared" si="8"/>
        <v>148.4076</v>
      </c>
      <c r="H45" s="64">
        <f t="shared" si="10"/>
        <v>-0.11144826631498156</v>
      </c>
      <c r="I45" s="64">
        <f t="shared" si="9"/>
        <v>1.1842796624086892E-3</v>
      </c>
      <c r="J45" s="64">
        <f t="shared" si="9"/>
        <v>-5.7632528945619262E-3</v>
      </c>
      <c r="K45" s="64">
        <f t="shared" si="9"/>
        <v>0.15935635660868844</v>
      </c>
    </row>
    <row r="46" spans="1:11" x14ac:dyDescent="0.25">
      <c r="A46" s="31" t="str">
        <f t="shared" si="6"/>
        <v>2017</v>
      </c>
      <c r="B46" s="32">
        <f t="shared" si="7"/>
        <v>81.055300000000003</v>
      </c>
      <c r="C46" s="32">
        <f t="shared" si="7"/>
        <v>52.976199999999999</v>
      </c>
      <c r="D46" s="32">
        <f t="shared" si="7"/>
        <v>26.853099999999998</v>
      </c>
      <c r="E46" s="32">
        <f t="shared" si="7"/>
        <v>2.9156999999999997</v>
      </c>
      <c r="F46" s="41">
        <f t="shared" si="8"/>
        <v>163.80029999999996</v>
      </c>
      <c r="H46" s="64">
        <f t="shared" si="10"/>
        <v>0.12750786282722382</v>
      </c>
      <c r="I46" s="64">
        <f t="shared" si="9"/>
        <v>8.6038545038571515E-2</v>
      </c>
      <c r="J46" s="64">
        <f t="shared" si="9"/>
        <v>7.4988290585630724E-2</v>
      </c>
      <c r="K46" s="64">
        <f t="shared" si="9"/>
        <v>5.6604457329226192E-2</v>
      </c>
    </row>
    <row r="47" spans="1:11" x14ac:dyDescent="0.25">
      <c r="A47" s="31" t="str">
        <f t="shared" si="6"/>
        <v>2018</v>
      </c>
      <c r="B47" s="32">
        <f t="shared" si="7"/>
        <v>88.353499999999997</v>
      </c>
      <c r="C47" s="32">
        <f t="shared" si="7"/>
        <v>57.075699999999998</v>
      </c>
      <c r="D47" s="32">
        <f t="shared" si="7"/>
        <v>27.197900000000001</v>
      </c>
      <c r="E47" s="32">
        <f t="shared" si="7"/>
        <v>3.5576999999999996</v>
      </c>
      <c r="F47" s="41">
        <f t="shared" si="8"/>
        <v>176.1848</v>
      </c>
      <c r="H47" s="64">
        <f t="shared" si="10"/>
        <v>9.0039762976634394E-2</v>
      </c>
      <c r="I47" s="64">
        <f t="shared" si="9"/>
        <v>7.7383806313023565E-2</v>
      </c>
      <c r="J47" s="64">
        <f t="shared" si="9"/>
        <v>1.284023073686103E-2</v>
      </c>
      <c r="K47" s="64">
        <f t="shared" si="9"/>
        <v>0.22018726206399833</v>
      </c>
    </row>
    <row r="48" spans="1:11" x14ac:dyDescent="0.25">
      <c r="A48" s="31" t="str">
        <f t="shared" si="6"/>
        <v>2019</v>
      </c>
      <c r="B48" s="32">
        <f t="shared" si="7"/>
        <v>94.0959</v>
      </c>
      <c r="C48" s="32">
        <f t="shared" si="7"/>
        <v>60.015599999999999</v>
      </c>
      <c r="D48" s="32">
        <f t="shared" si="7"/>
        <v>28.026799999999998</v>
      </c>
      <c r="E48" s="32">
        <f t="shared" si="7"/>
        <v>3.0261</v>
      </c>
      <c r="F48" s="41">
        <f t="shared" si="8"/>
        <v>185.16440000000003</v>
      </c>
      <c r="H48" s="64">
        <f t="shared" si="10"/>
        <v>6.4993463756387732E-2</v>
      </c>
      <c r="I48" s="64">
        <f t="shared" si="9"/>
        <v>5.1508785700394417E-2</v>
      </c>
      <c r="J48" s="64">
        <f t="shared" si="9"/>
        <v>3.0476617680041375E-2</v>
      </c>
      <c r="K48" s="64">
        <f t="shared" si="9"/>
        <v>-0.14942237962728722</v>
      </c>
    </row>
    <row r="49" spans="1:12" x14ac:dyDescent="0.25">
      <c r="A49" s="31" t="str">
        <f t="shared" si="6"/>
        <v>2020</v>
      </c>
      <c r="B49" s="32">
        <f t="shared" si="7"/>
        <v>91.1661</v>
      </c>
      <c r="C49" s="32">
        <f t="shared" si="7"/>
        <v>30.5242</v>
      </c>
      <c r="D49" s="32">
        <f t="shared" si="7"/>
        <v>30.3706</v>
      </c>
      <c r="E49" s="32">
        <f t="shared" si="7"/>
        <v>3.4464000000000001</v>
      </c>
      <c r="F49" s="41">
        <f t="shared" si="8"/>
        <v>155.50730000000001</v>
      </c>
      <c r="H49" s="64">
        <f t="shared" si="10"/>
        <v>-3.1136319435809637E-2</v>
      </c>
      <c r="I49" s="66">
        <f t="shared" si="9"/>
        <v>-0.4913955704850072</v>
      </c>
      <c r="J49" s="64">
        <f t="shared" si="9"/>
        <v>8.3627099775928818E-2</v>
      </c>
      <c r="K49" s="64">
        <f t="shared" si="9"/>
        <v>0.13889164270843665</v>
      </c>
    </row>
    <row r="50" spans="1:12" x14ac:dyDescent="0.25">
      <c r="A50" s="31" t="str">
        <f t="shared" si="6"/>
        <v>2021</v>
      </c>
      <c r="B50" s="32">
        <f t="shared" si="7"/>
        <v>134.99970000000002</v>
      </c>
      <c r="C50" s="32">
        <f t="shared" si="7"/>
        <v>36.1312</v>
      </c>
      <c r="D50" s="32">
        <f t="shared" si="7"/>
        <v>35.909099999999995</v>
      </c>
      <c r="E50" s="32">
        <f t="shared" si="7"/>
        <v>4.0632999999999999</v>
      </c>
      <c r="F50" s="41">
        <f t="shared" si="8"/>
        <v>211.10330000000002</v>
      </c>
      <c r="H50" s="64">
        <f t="shared" si="10"/>
        <v>0.4808103011974848</v>
      </c>
      <c r="I50" s="64">
        <f t="shared" si="9"/>
        <v>0.18369031784616793</v>
      </c>
      <c r="J50" s="64">
        <f t="shared" si="9"/>
        <v>0.18236386505370311</v>
      </c>
      <c r="K50" s="64">
        <f t="shared" si="9"/>
        <v>0.17899837511606306</v>
      </c>
    </row>
    <row r="51" spans="1:12" x14ac:dyDescent="0.25">
      <c r="H51" s="67"/>
      <c r="I51" s="67"/>
      <c r="J51" s="67"/>
      <c r="K51" s="67"/>
    </row>
    <row r="53" spans="1:12" x14ac:dyDescent="0.25">
      <c r="A53" s="36" t="s">
        <v>310</v>
      </c>
      <c r="B53" s="37"/>
      <c r="C53" s="37"/>
      <c r="D53" s="37"/>
      <c r="E53" s="37"/>
    </row>
    <row r="54" spans="1:12" x14ac:dyDescent="0.25">
      <c r="A54" s="38"/>
      <c r="B54" s="39" t="s">
        <v>312</v>
      </c>
      <c r="C54" s="39" t="s">
        <v>313</v>
      </c>
      <c r="D54" s="39" t="s">
        <v>314</v>
      </c>
      <c r="E54" s="63" t="s">
        <v>315</v>
      </c>
      <c r="F54" s="38" t="s">
        <v>311</v>
      </c>
      <c r="L54" s="31"/>
    </row>
    <row r="55" spans="1:12" x14ac:dyDescent="0.25">
      <c r="A55" s="29" t="str">
        <f>A39</f>
        <v>2010</v>
      </c>
      <c r="B55" s="42">
        <f>B39/$F39</f>
        <v>0.53061779389476338</v>
      </c>
      <c r="C55" s="42">
        <f>C39/$F39</f>
        <v>0.29239234632105704</v>
      </c>
      <c r="D55" s="42">
        <f>D39/$F39</f>
        <v>0.16271250040308749</v>
      </c>
      <c r="E55" s="42">
        <f>E39/$F39</f>
        <v>1.4277359381092118E-2</v>
      </c>
      <c r="F55" s="43">
        <f>SUM(B55:E55)</f>
        <v>1</v>
      </c>
    </row>
    <row r="56" spans="1:12" x14ac:dyDescent="0.25">
      <c r="A56" s="29" t="str">
        <f t="shared" ref="A56:A66" si="11">A40</f>
        <v>2011</v>
      </c>
      <c r="B56" s="42">
        <f t="shared" ref="B56:E66" si="12">B40/$F40</f>
        <v>0.52218959644601659</v>
      </c>
      <c r="C56" s="42">
        <f t="shared" si="12"/>
        <v>0.30999454189955716</v>
      </c>
      <c r="D56" s="42">
        <f t="shared" si="12"/>
        <v>0.15347832995944422</v>
      </c>
      <c r="E56" s="42">
        <f t="shared" si="12"/>
        <v>1.4337531694982E-2</v>
      </c>
      <c r="F56" s="43">
        <f t="shared" ref="F56:F66" si="13">SUM(B56:E56)</f>
        <v>0.99999999999999989</v>
      </c>
    </row>
    <row r="57" spans="1:12" x14ac:dyDescent="0.25">
      <c r="A57" s="29" t="str">
        <f t="shared" si="11"/>
        <v>2012</v>
      </c>
      <c r="B57" s="42">
        <f t="shared" si="12"/>
        <v>0.52451650713029885</v>
      </c>
      <c r="C57" s="42">
        <f t="shared" si="12"/>
        <v>0.30318750439867842</v>
      </c>
      <c r="D57" s="42">
        <f t="shared" si="12"/>
        <v>0.15892005948657636</v>
      </c>
      <c r="E57" s="42">
        <f t="shared" si="12"/>
        <v>1.337592898444627E-2</v>
      </c>
      <c r="F57" s="43">
        <f t="shared" si="13"/>
        <v>1</v>
      </c>
    </row>
    <row r="58" spans="1:12" x14ac:dyDescent="0.25">
      <c r="A58" s="29" t="str">
        <f t="shared" si="11"/>
        <v>2013</v>
      </c>
      <c r="B58" s="42">
        <f t="shared" si="12"/>
        <v>0.51404929658616871</v>
      </c>
      <c r="C58" s="42">
        <f t="shared" si="12"/>
        <v>0.30206733304682515</v>
      </c>
      <c r="D58" s="42">
        <f t="shared" si="12"/>
        <v>0.16949175520629273</v>
      </c>
      <c r="E58" s="42">
        <f t="shared" si="12"/>
        <v>1.4391615160713489E-2</v>
      </c>
      <c r="F58" s="43">
        <f t="shared" si="13"/>
        <v>1</v>
      </c>
    </row>
    <row r="59" spans="1:12" x14ac:dyDescent="0.25">
      <c r="A59" s="29" t="str">
        <f t="shared" si="11"/>
        <v>2014</v>
      </c>
      <c r="B59" s="42">
        <f t="shared" si="12"/>
        <v>0.51229507919969053</v>
      </c>
      <c r="C59" s="42">
        <f t="shared" si="12"/>
        <v>0.31138305206982075</v>
      </c>
      <c r="D59" s="42">
        <f t="shared" si="12"/>
        <v>0.16160086219179579</v>
      </c>
      <c r="E59" s="42">
        <f t="shared" si="12"/>
        <v>1.472100653869295E-2</v>
      </c>
      <c r="F59" s="43">
        <f t="shared" si="13"/>
        <v>1</v>
      </c>
    </row>
    <row r="60" spans="1:12" x14ac:dyDescent="0.25">
      <c r="A60" s="29" t="str">
        <f t="shared" si="11"/>
        <v>2015</v>
      </c>
      <c r="B60" s="42">
        <f t="shared" si="12"/>
        <v>0.51488937340659646</v>
      </c>
      <c r="C60" s="42">
        <f t="shared" si="12"/>
        <v>0.3100675736736328</v>
      </c>
      <c r="D60" s="42">
        <f t="shared" si="12"/>
        <v>0.1598952983538702</v>
      </c>
      <c r="E60" s="42">
        <f t="shared" si="12"/>
        <v>1.514775456590056E-2</v>
      </c>
      <c r="F60" s="43">
        <f t="shared" si="13"/>
        <v>1</v>
      </c>
    </row>
    <row r="61" spans="1:12" x14ac:dyDescent="0.25">
      <c r="A61" s="29" t="str">
        <f t="shared" si="11"/>
        <v>2016</v>
      </c>
      <c r="B61" s="42">
        <f t="shared" si="12"/>
        <v>0.48440174222883459</v>
      </c>
      <c r="C61" s="42">
        <f t="shared" si="12"/>
        <v>0.32868464957320248</v>
      </c>
      <c r="D61" s="42">
        <f t="shared" si="12"/>
        <v>0.16831954697737853</v>
      </c>
      <c r="E61" s="42">
        <f t="shared" si="12"/>
        <v>1.859406122058439E-2</v>
      </c>
      <c r="F61" s="43">
        <f t="shared" si="13"/>
        <v>0.99999999999999989</v>
      </c>
    </row>
    <row r="62" spans="1:12" x14ac:dyDescent="0.25">
      <c r="A62" s="29" t="str">
        <f t="shared" si="11"/>
        <v>2017</v>
      </c>
      <c r="B62" s="42">
        <f t="shared" si="12"/>
        <v>0.49484219503871496</v>
      </c>
      <c r="C62" s="42">
        <f t="shared" si="12"/>
        <v>0.32341943207674229</v>
      </c>
      <c r="D62" s="42">
        <f t="shared" si="12"/>
        <v>0.16393803918552044</v>
      </c>
      <c r="E62" s="42">
        <f t="shared" si="12"/>
        <v>1.7800333699022532E-2</v>
      </c>
      <c r="F62" s="43">
        <f t="shared" si="13"/>
        <v>1.0000000000000002</v>
      </c>
    </row>
    <row r="63" spans="1:12" x14ac:dyDescent="0.25">
      <c r="A63" s="29" t="str">
        <f t="shared" si="11"/>
        <v>2018</v>
      </c>
      <c r="B63" s="42">
        <f t="shared" si="12"/>
        <v>0.50148196666227729</v>
      </c>
      <c r="C63" s="42">
        <f t="shared" si="12"/>
        <v>0.32395359872134261</v>
      </c>
      <c r="D63" s="42">
        <f t="shared" si="12"/>
        <v>0.15437143272291368</v>
      </c>
      <c r="E63" s="42">
        <f t="shared" si="12"/>
        <v>2.0193001893466404E-2</v>
      </c>
      <c r="F63" s="43">
        <f t="shared" si="13"/>
        <v>0.99999999999999989</v>
      </c>
    </row>
    <row r="64" spans="1:12" x14ac:dyDescent="0.25">
      <c r="A64" s="29" t="str">
        <f t="shared" si="11"/>
        <v>2019</v>
      </c>
      <c r="B64" s="42">
        <f t="shared" si="12"/>
        <v>0.50817489755050094</v>
      </c>
      <c r="C64" s="42">
        <f t="shared" si="12"/>
        <v>0.32412061929830999</v>
      </c>
      <c r="D64" s="42">
        <f t="shared" si="12"/>
        <v>0.15136170883819997</v>
      </c>
      <c r="E64" s="42">
        <f t="shared" si="12"/>
        <v>1.6342774312988886E-2</v>
      </c>
      <c r="F64" s="43">
        <f t="shared" si="13"/>
        <v>0.99999999999999978</v>
      </c>
    </row>
    <row r="65" spans="1:6" x14ac:dyDescent="0.25">
      <c r="A65" s="29" t="str">
        <f t="shared" si="11"/>
        <v>2020</v>
      </c>
      <c r="B65" s="42">
        <f t="shared" si="12"/>
        <v>0.58624964873031682</v>
      </c>
      <c r="C65" s="42">
        <f t="shared" si="12"/>
        <v>0.19628789130799645</v>
      </c>
      <c r="D65" s="42">
        <f t="shared" si="12"/>
        <v>0.19530015632706629</v>
      </c>
      <c r="E65" s="42">
        <f t="shared" si="12"/>
        <v>2.2162303634620368E-2</v>
      </c>
      <c r="F65" s="43">
        <f t="shared" si="13"/>
        <v>0.99999999999999989</v>
      </c>
    </row>
    <row r="66" spans="1:6" x14ac:dyDescent="0.25">
      <c r="A66" s="29" t="str">
        <f t="shared" si="11"/>
        <v>2021</v>
      </c>
      <c r="B66" s="62">
        <f t="shared" si="12"/>
        <v>0.63949592450710158</v>
      </c>
      <c r="C66" s="62">
        <f t="shared" si="12"/>
        <v>0.17115412217620471</v>
      </c>
      <c r="D66" s="62">
        <f t="shared" si="12"/>
        <v>0.17010203061723805</v>
      </c>
      <c r="E66" s="62">
        <f t="shared" si="12"/>
        <v>1.9247922699455668E-2</v>
      </c>
      <c r="F66" s="43">
        <f t="shared" si="13"/>
        <v>1</v>
      </c>
    </row>
    <row r="67" spans="1:6" x14ac:dyDescent="0.25">
      <c r="B67" s="1" t="s">
        <v>346</v>
      </c>
      <c r="C67" s="1" t="s">
        <v>347</v>
      </c>
      <c r="D67" s="1" t="s">
        <v>348</v>
      </c>
      <c r="E67" s="1" t="s">
        <v>349</v>
      </c>
    </row>
  </sheetData>
  <mergeCells count="1">
    <mergeCell ref="H37:J37"/>
  </mergeCells>
  <conditionalFormatting sqref="B8:E3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N7" zoomScaleNormal="100" workbookViewId="0">
      <selection activeCell="X35" sqref="X35"/>
    </sheetView>
  </sheetViews>
  <sheetFormatPr defaultColWidth="15.81640625" defaultRowHeight="11.5" x14ac:dyDescent="0.25"/>
  <cols>
    <col min="1" max="6" width="15.81640625" style="1"/>
    <col min="7" max="7" width="7.08984375" style="1" customWidth="1"/>
    <col min="8" max="16384" width="15.81640625" style="1"/>
  </cols>
  <sheetData>
    <row r="1" spans="1:12" x14ac:dyDescent="0.25">
      <c r="A1" s="51" t="s">
        <v>285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12" t="s">
        <v>36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5">
      <c r="A3" s="12"/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" customHeight="1" x14ac:dyDescent="0.3">
      <c r="A4" s="6" t="s">
        <v>14</v>
      </c>
      <c r="B4" s="4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" customHeight="1" x14ac:dyDescent="0.3">
      <c r="A5" s="6"/>
      <c r="B5" s="4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5">
      <c r="A6" s="4"/>
      <c r="B6" s="4"/>
    </row>
    <row r="7" spans="1:12" x14ac:dyDescent="0.25">
      <c r="A7" s="13" t="s">
        <v>316</v>
      </c>
    </row>
    <row r="8" spans="1:12" x14ac:dyDescent="0.25">
      <c r="A8" s="13" t="s">
        <v>44</v>
      </c>
      <c r="B8" s="14" t="s">
        <v>317</v>
      </c>
    </row>
    <row r="9" spans="1:12" x14ac:dyDescent="0.25">
      <c r="A9" s="13" t="s">
        <v>46</v>
      </c>
      <c r="B9" s="13" t="s">
        <v>47</v>
      </c>
    </row>
    <row r="11" spans="1:12" x14ac:dyDescent="0.25">
      <c r="A11" s="14" t="s">
        <v>48</v>
      </c>
      <c r="C11" s="13" t="s">
        <v>49</v>
      </c>
    </row>
    <row r="12" spans="1:12" x14ac:dyDescent="0.25">
      <c r="A12" s="14" t="s">
        <v>50</v>
      </c>
      <c r="C12" s="13" t="s">
        <v>15</v>
      </c>
    </row>
    <row r="13" spans="1:12" x14ac:dyDescent="0.25">
      <c r="A13" s="14" t="s">
        <v>51</v>
      </c>
      <c r="C13" s="75" t="s">
        <v>20</v>
      </c>
    </row>
    <row r="14" spans="1:12" x14ac:dyDescent="0.25">
      <c r="A14" s="14" t="s">
        <v>52</v>
      </c>
      <c r="C14" s="13" t="s">
        <v>16</v>
      </c>
    </row>
    <row r="15" spans="1:12" x14ac:dyDescent="0.25">
      <c r="A15" s="14" t="s">
        <v>53</v>
      </c>
      <c r="C15" s="13" t="s">
        <v>17</v>
      </c>
    </row>
    <row r="17" spans="1:11" x14ac:dyDescent="0.25">
      <c r="A17" s="16" t="s">
        <v>55</v>
      </c>
      <c r="B17" s="17" t="s">
        <v>34</v>
      </c>
      <c r="C17" s="17" t="s">
        <v>37</v>
      </c>
      <c r="D17" s="17" t="s">
        <v>38</v>
      </c>
      <c r="E17" s="17" t="s">
        <v>39</v>
      </c>
    </row>
    <row r="18" spans="1:11" x14ac:dyDescent="0.25">
      <c r="A18" s="18" t="s">
        <v>21</v>
      </c>
      <c r="B18" s="47" t="s">
        <v>56</v>
      </c>
      <c r="C18" s="47" t="s">
        <v>56</v>
      </c>
      <c r="D18" s="47" t="s">
        <v>56</v>
      </c>
      <c r="E18" s="47" t="s">
        <v>56</v>
      </c>
      <c r="F18" s="40" t="s">
        <v>318</v>
      </c>
    </row>
    <row r="19" spans="1:11" x14ac:dyDescent="0.25">
      <c r="A19" s="19" t="s">
        <v>3</v>
      </c>
      <c r="B19" s="21">
        <v>53389.5</v>
      </c>
      <c r="C19" s="21">
        <v>34040.800000000003</v>
      </c>
      <c r="D19" s="20">
        <v>23483</v>
      </c>
      <c r="E19" s="21">
        <v>2338.4</v>
      </c>
      <c r="F19" s="41">
        <f>SUM(B19:E19)</f>
        <v>113251.7</v>
      </c>
    </row>
    <row r="20" spans="1:11" x14ac:dyDescent="0.25">
      <c r="A20" s="19" t="s">
        <v>4</v>
      </c>
      <c r="B20" s="23">
        <v>57594.2</v>
      </c>
      <c r="C20" s="24">
        <v>38018</v>
      </c>
      <c r="D20" s="23">
        <v>20184.5</v>
      </c>
      <c r="E20" s="23">
        <v>2440.8000000000002</v>
      </c>
      <c r="F20" s="41">
        <f t="shared" ref="F20:F30" si="0">SUM(B20:E20)</f>
        <v>118237.5</v>
      </c>
      <c r="G20" s="1">
        <f>(C29-C28)/C28</f>
        <v>-0.36329805394332537</v>
      </c>
    </row>
    <row r="21" spans="1:11" x14ac:dyDescent="0.25">
      <c r="A21" s="19" t="s">
        <v>5</v>
      </c>
      <c r="B21" s="21">
        <v>59039.5</v>
      </c>
      <c r="C21" s="21">
        <v>39724.6</v>
      </c>
      <c r="D21" s="20">
        <v>21476</v>
      </c>
      <c r="E21" s="21">
        <v>2366.6999999999998</v>
      </c>
      <c r="F21" s="41">
        <f t="shared" si="0"/>
        <v>122606.8</v>
      </c>
    </row>
    <row r="22" spans="1:11" x14ac:dyDescent="0.25">
      <c r="A22" s="19" t="s">
        <v>6</v>
      </c>
      <c r="B22" s="23">
        <v>53935.7</v>
      </c>
      <c r="C22" s="23">
        <v>41642.800000000003</v>
      </c>
      <c r="D22" s="23">
        <v>21429.3</v>
      </c>
      <c r="E22" s="23">
        <v>2654.7</v>
      </c>
      <c r="F22" s="41">
        <f t="shared" si="0"/>
        <v>119662.5</v>
      </c>
    </row>
    <row r="23" spans="1:11" x14ac:dyDescent="0.25">
      <c r="A23" s="19" t="s">
        <v>7</v>
      </c>
      <c r="B23" s="21">
        <v>52908.2</v>
      </c>
      <c r="C23" s="20">
        <v>40672</v>
      </c>
      <c r="D23" s="21">
        <v>22858.799999999999</v>
      </c>
      <c r="E23" s="21">
        <v>2602.6</v>
      </c>
      <c r="F23" s="41">
        <f t="shared" si="0"/>
        <v>119041.60000000001</v>
      </c>
    </row>
    <row r="24" spans="1:11" x14ac:dyDescent="0.25">
      <c r="A24" s="19" t="s">
        <v>8</v>
      </c>
      <c r="B24" s="23">
        <v>60261.599999999999</v>
      </c>
      <c r="C24" s="23">
        <v>41404.1</v>
      </c>
      <c r="D24" s="23">
        <v>23987.200000000001</v>
      </c>
      <c r="E24" s="24">
        <v>2628</v>
      </c>
      <c r="F24" s="41">
        <f t="shared" si="0"/>
        <v>128280.9</v>
      </c>
    </row>
    <row r="25" spans="1:11" x14ac:dyDescent="0.25">
      <c r="A25" s="19" t="s">
        <v>9</v>
      </c>
      <c r="B25" s="21">
        <v>56454.7</v>
      </c>
      <c r="C25" s="21">
        <v>40319.4</v>
      </c>
      <c r="D25" s="21">
        <v>23734.6</v>
      </c>
      <c r="E25" s="21">
        <v>2715.1</v>
      </c>
      <c r="F25" s="41">
        <f t="shared" si="0"/>
        <v>123223.80000000002</v>
      </c>
      <c r="G25" s="1">
        <f>C28-0.36*C28</f>
        <v>28118.400000000001</v>
      </c>
    </row>
    <row r="26" spans="1:11" x14ac:dyDescent="0.25">
      <c r="A26" s="19" t="s">
        <v>10</v>
      </c>
      <c r="B26" s="23">
        <v>60050.2</v>
      </c>
      <c r="C26" s="23">
        <v>42189.3</v>
      </c>
      <c r="D26" s="23">
        <v>24863.4</v>
      </c>
      <c r="E26" s="23">
        <v>2642.7</v>
      </c>
      <c r="F26" s="41">
        <f t="shared" si="0"/>
        <v>129745.59999999999</v>
      </c>
    </row>
    <row r="27" spans="1:11" x14ac:dyDescent="0.25">
      <c r="A27" s="19" t="s">
        <v>11</v>
      </c>
      <c r="B27" s="21">
        <v>64596.6</v>
      </c>
      <c r="C27" s="21">
        <v>44036.7</v>
      </c>
      <c r="D27" s="21">
        <v>28643.5</v>
      </c>
      <c r="E27" s="21">
        <v>2539.1</v>
      </c>
      <c r="F27" s="41">
        <f t="shared" si="0"/>
        <v>139815.9</v>
      </c>
      <c r="H27" s="67"/>
      <c r="I27" s="67"/>
      <c r="J27" s="67"/>
      <c r="K27" s="67"/>
    </row>
    <row r="28" spans="1:11" x14ac:dyDescent="0.25">
      <c r="A28" s="19" t="s">
        <v>12</v>
      </c>
      <c r="B28" s="23">
        <v>67998.5</v>
      </c>
      <c r="C28" s="24">
        <v>43935</v>
      </c>
      <c r="D28" s="23">
        <v>30459.4</v>
      </c>
      <c r="E28" s="23">
        <v>2488.1999999999998</v>
      </c>
      <c r="F28" s="41">
        <f t="shared" si="0"/>
        <v>144881.1</v>
      </c>
      <c r="H28" s="67"/>
      <c r="I28" s="67"/>
      <c r="J28" s="67"/>
      <c r="K28" s="67"/>
    </row>
    <row r="29" spans="1:11" x14ac:dyDescent="0.25">
      <c r="A29" s="19" t="s">
        <v>13</v>
      </c>
      <c r="B29" s="21">
        <v>65926.7</v>
      </c>
      <c r="C29" s="21">
        <v>27973.5</v>
      </c>
      <c r="D29" s="21">
        <v>31419.3</v>
      </c>
      <c r="E29" s="20">
        <v>2571</v>
      </c>
      <c r="F29" s="41">
        <f t="shared" si="0"/>
        <v>127890.5</v>
      </c>
      <c r="H29" s="67">
        <f>B29/$F$29</f>
        <v>0.51549333218651894</v>
      </c>
      <c r="I29" s="67">
        <f t="shared" ref="I29:K29" si="1">C29/$F$29</f>
        <v>0.21873008550283249</v>
      </c>
      <c r="J29" s="67">
        <f t="shared" si="1"/>
        <v>0.24567344720679019</v>
      </c>
      <c r="K29" s="67">
        <f t="shared" si="1"/>
        <v>2.0103135103858378E-2</v>
      </c>
    </row>
    <row r="30" spans="1:11" x14ac:dyDescent="0.25">
      <c r="A30" s="19" t="s">
        <v>54</v>
      </c>
      <c r="B30" s="23">
        <v>90540.2</v>
      </c>
      <c r="C30" s="23">
        <v>32153.599999999999</v>
      </c>
      <c r="D30" s="23">
        <v>40519.4</v>
      </c>
      <c r="E30" s="23">
        <v>2915.7</v>
      </c>
      <c r="F30" s="41">
        <f t="shared" si="0"/>
        <v>166128.9</v>
      </c>
      <c r="H30" s="67">
        <f>B30/$F$30</f>
        <v>0.54499969601917553</v>
      </c>
      <c r="I30" s="67">
        <f>C30/$F$30</f>
        <v>0.19354609583281415</v>
      </c>
      <c r="J30" s="67">
        <f t="shared" ref="J30:K30" si="2">D30/$F$30</f>
        <v>0.24390337864152475</v>
      </c>
      <c r="K30" s="67">
        <f t="shared" si="2"/>
        <v>1.7550829506485625E-2</v>
      </c>
    </row>
    <row r="32" spans="1:11" x14ac:dyDescent="0.25">
      <c r="A32" s="14" t="s">
        <v>57</v>
      </c>
      <c r="B32" s="67">
        <f>(B29-B28)/B28</f>
        <v>-3.0468319154099029E-2</v>
      </c>
      <c r="C32" s="67">
        <f>(C29-C28)/C28</f>
        <v>-0.36329805394332537</v>
      </c>
      <c r="D32" s="67">
        <f t="shared" ref="C32:E33" si="3">(D29-D28)/D28</f>
        <v>3.1514081039022361E-2</v>
      </c>
      <c r="E32" s="67">
        <f t="shared" si="3"/>
        <v>3.3277067759826459E-2</v>
      </c>
    </row>
    <row r="33" spans="1:12" x14ac:dyDescent="0.25">
      <c r="A33" s="14" t="s">
        <v>58</v>
      </c>
      <c r="B33" s="67">
        <f>(B30-B29)/B29</f>
        <v>0.37334645902191377</v>
      </c>
      <c r="C33" s="67">
        <f t="shared" si="3"/>
        <v>0.14943071120882259</v>
      </c>
      <c r="D33" s="67">
        <f t="shared" si="3"/>
        <v>0.28963407841676941</v>
      </c>
      <c r="E33" s="67">
        <f t="shared" si="3"/>
        <v>0.13407234539089841</v>
      </c>
    </row>
    <row r="34" spans="1:1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36" t="s">
        <v>303</v>
      </c>
      <c r="B37" s="37"/>
      <c r="C37" s="37"/>
      <c r="D37" s="37"/>
      <c r="E37" s="37"/>
      <c r="G37" s="8"/>
      <c r="H37" s="105" t="s">
        <v>281</v>
      </c>
      <c r="I37" s="106"/>
      <c r="J37" s="106"/>
      <c r="K37" s="69"/>
      <c r="L37" s="8"/>
    </row>
    <row r="38" spans="1:12" x14ac:dyDescent="0.25">
      <c r="A38" s="38"/>
      <c r="B38" s="39" t="s">
        <v>306</v>
      </c>
      <c r="C38" s="39" t="s">
        <v>307</v>
      </c>
      <c r="D38" s="39" t="s">
        <v>308</v>
      </c>
      <c r="E38" s="37" t="s">
        <v>309</v>
      </c>
      <c r="F38" s="40" t="s">
        <v>318</v>
      </c>
      <c r="H38" s="70" t="str">
        <f>B54</f>
        <v>% Sea transport</v>
      </c>
      <c r="I38" s="68" t="str">
        <f>C54</f>
        <v>% Air transport</v>
      </c>
      <c r="J38" s="70" t="str">
        <f>D54</f>
        <v>% Other modes of transport</v>
      </c>
      <c r="K38" s="70" t="str">
        <f>E54</f>
        <v>% Postal and courier services</v>
      </c>
    </row>
    <row r="39" spans="1:12" x14ac:dyDescent="0.25">
      <c r="A39" s="31" t="str">
        <f>A19</f>
        <v>2010</v>
      </c>
      <c r="B39" s="32">
        <f>B19/1000</f>
        <v>53.389499999999998</v>
      </c>
      <c r="C39" s="32">
        <f>C19/1000</f>
        <v>34.040800000000004</v>
      </c>
      <c r="D39" s="32">
        <f>D19/1000</f>
        <v>23.483000000000001</v>
      </c>
      <c r="E39" s="32">
        <f>E19/1000</f>
        <v>2.3384</v>
      </c>
      <c r="F39" s="41">
        <f>SUM(B39:E39)</f>
        <v>113.2517</v>
      </c>
      <c r="H39" s="64"/>
      <c r="I39" s="64"/>
      <c r="J39" s="64"/>
      <c r="K39" s="65"/>
    </row>
    <row r="40" spans="1:12" x14ac:dyDescent="0.25">
      <c r="A40" s="31" t="str">
        <f t="shared" ref="A40:A50" si="4">A20</f>
        <v>2011</v>
      </c>
      <c r="B40" s="32">
        <f t="shared" ref="B40:E50" si="5">B20/1000</f>
        <v>57.594199999999994</v>
      </c>
      <c r="C40" s="32">
        <f t="shared" si="5"/>
        <v>38.018000000000001</v>
      </c>
      <c r="D40" s="32">
        <f t="shared" si="5"/>
        <v>20.1845</v>
      </c>
      <c r="E40" s="32">
        <f t="shared" si="5"/>
        <v>2.4408000000000003</v>
      </c>
      <c r="F40" s="41">
        <f t="shared" ref="F40:F50" si="6">SUM(B40:E40)</f>
        <v>118.2375</v>
      </c>
      <c r="H40" s="64">
        <f>(B40-B39)/B39</f>
        <v>7.8755185944801798E-2</v>
      </c>
      <c r="I40" s="64">
        <f t="shared" ref="I40:K50" si="7">(C40-C39)/C39</f>
        <v>0.11683626706775387</v>
      </c>
      <c r="J40" s="64">
        <f t="shared" si="7"/>
        <v>-0.14046331388664143</v>
      </c>
      <c r="K40" s="64">
        <f t="shared" si="7"/>
        <v>4.3790626069107198E-2</v>
      </c>
    </row>
    <row r="41" spans="1:12" x14ac:dyDescent="0.25">
      <c r="A41" s="31" t="str">
        <f t="shared" si="4"/>
        <v>2012</v>
      </c>
      <c r="B41" s="32">
        <f t="shared" si="5"/>
        <v>59.039499999999997</v>
      </c>
      <c r="C41" s="32">
        <f t="shared" si="5"/>
        <v>39.724599999999995</v>
      </c>
      <c r="D41" s="32">
        <f t="shared" si="5"/>
        <v>21.475999999999999</v>
      </c>
      <c r="E41" s="32">
        <f t="shared" si="5"/>
        <v>2.3666999999999998</v>
      </c>
      <c r="F41" s="41">
        <f t="shared" si="6"/>
        <v>122.60679999999998</v>
      </c>
      <c r="H41" s="64">
        <f t="shared" ref="H41:H50" si="8">(B41-B40)/B40</f>
        <v>2.5094540769730344E-2</v>
      </c>
      <c r="I41" s="64">
        <f t="shared" si="7"/>
        <v>4.4889262980693213E-2</v>
      </c>
      <c r="J41" s="64">
        <f t="shared" si="7"/>
        <v>6.398474076642964E-2</v>
      </c>
      <c r="K41" s="64">
        <f t="shared" si="7"/>
        <v>-3.0358898721730782E-2</v>
      </c>
    </row>
    <row r="42" spans="1:12" x14ac:dyDescent="0.25">
      <c r="A42" s="31" t="str">
        <f t="shared" si="4"/>
        <v>2013</v>
      </c>
      <c r="B42" s="32">
        <f t="shared" si="5"/>
        <v>53.935699999999997</v>
      </c>
      <c r="C42" s="32">
        <f t="shared" si="5"/>
        <v>41.642800000000001</v>
      </c>
      <c r="D42" s="32">
        <f t="shared" si="5"/>
        <v>21.429299999999998</v>
      </c>
      <c r="E42" s="32">
        <f t="shared" si="5"/>
        <v>2.6546999999999996</v>
      </c>
      <c r="F42" s="41">
        <f t="shared" si="6"/>
        <v>119.66249999999999</v>
      </c>
      <c r="H42" s="64">
        <f t="shared" si="8"/>
        <v>-8.6447209071892545E-2</v>
      </c>
      <c r="I42" s="64">
        <f t="shared" si="7"/>
        <v>4.8287459156291221E-2</v>
      </c>
      <c r="J42" s="64">
        <f t="shared" si="7"/>
        <v>-2.1745203948594382E-3</v>
      </c>
      <c r="K42" s="64">
        <f t="shared" si="7"/>
        <v>0.12168842692356439</v>
      </c>
    </row>
    <row r="43" spans="1:12" x14ac:dyDescent="0.25">
      <c r="A43" s="31" t="str">
        <f t="shared" si="4"/>
        <v>2014</v>
      </c>
      <c r="B43" s="32">
        <f t="shared" si="5"/>
        <v>52.908199999999994</v>
      </c>
      <c r="C43" s="32">
        <f t="shared" si="5"/>
        <v>40.671999999999997</v>
      </c>
      <c r="D43" s="32">
        <f t="shared" si="5"/>
        <v>22.858799999999999</v>
      </c>
      <c r="E43" s="32">
        <f t="shared" si="5"/>
        <v>2.6025999999999998</v>
      </c>
      <c r="F43" s="41">
        <f t="shared" si="6"/>
        <v>119.04159999999999</v>
      </c>
      <c r="H43" s="64">
        <f t="shared" si="8"/>
        <v>-1.9050461938938466E-2</v>
      </c>
      <c r="I43" s="64">
        <f t="shared" si="7"/>
        <v>-2.3312553430605149E-2</v>
      </c>
      <c r="J43" s="64">
        <f t="shared" si="7"/>
        <v>6.6707731937114184E-2</v>
      </c>
      <c r="K43" s="64">
        <f t="shared" si="7"/>
        <v>-1.9625569744227151E-2</v>
      </c>
    </row>
    <row r="44" spans="1:12" x14ac:dyDescent="0.25">
      <c r="A44" s="31" t="str">
        <f t="shared" si="4"/>
        <v>2015</v>
      </c>
      <c r="B44" s="32">
        <f t="shared" si="5"/>
        <v>60.261600000000001</v>
      </c>
      <c r="C44" s="32">
        <f t="shared" si="5"/>
        <v>41.4041</v>
      </c>
      <c r="D44" s="32">
        <f t="shared" si="5"/>
        <v>23.987200000000001</v>
      </c>
      <c r="E44" s="32">
        <f t="shared" si="5"/>
        <v>2.6280000000000001</v>
      </c>
      <c r="F44" s="41">
        <f t="shared" si="6"/>
        <v>128.2809</v>
      </c>
      <c r="H44" s="64">
        <f t="shared" si="8"/>
        <v>0.13898412722413556</v>
      </c>
      <c r="I44" s="64">
        <f t="shared" si="7"/>
        <v>1.8000098347757738E-2</v>
      </c>
      <c r="J44" s="64">
        <f t="shared" si="7"/>
        <v>4.9363921115719231E-2</v>
      </c>
      <c r="K44" s="64">
        <f t="shared" si="7"/>
        <v>9.7594712979329565E-3</v>
      </c>
    </row>
    <row r="45" spans="1:12" x14ac:dyDescent="0.25">
      <c r="A45" s="31" t="str">
        <f t="shared" si="4"/>
        <v>2016</v>
      </c>
      <c r="B45" s="32">
        <f t="shared" si="5"/>
        <v>56.454699999999995</v>
      </c>
      <c r="C45" s="32">
        <f t="shared" si="5"/>
        <v>40.319400000000002</v>
      </c>
      <c r="D45" s="32">
        <f t="shared" si="5"/>
        <v>23.734599999999997</v>
      </c>
      <c r="E45" s="32">
        <f t="shared" si="5"/>
        <v>2.7151000000000001</v>
      </c>
      <c r="F45" s="41">
        <f t="shared" si="6"/>
        <v>123.22380000000001</v>
      </c>
      <c r="H45" s="64">
        <f t="shared" si="8"/>
        <v>-6.3172899491550277E-2</v>
      </c>
      <c r="I45" s="64">
        <f t="shared" si="7"/>
        <v>-2.6197888614895578E-2</v>
      </c>
      <c r="J45" s="64">
        <f t="shared" si="7"/>
        <v>-1.0530616328708836E-2</v>
      </c>
      <c r="K45" s="64">
        <f t="shared" si="7"/>
        <v>3.3143074581430725E-2</v>
      </c>
    </row>
    <row r="46" spans="1:12" x14ac:dyDescent="0.25">
      <c r="A46" s="31" t="str">
        <f t="shared" si="4"/>
        <v>2017</v>
      </c>
      <c r="B46" s="32">
        <f t="shared" si="5"/>
        <v>60.050199999999997</v>
      </c>
      <c r="C46" s="32">
        <f t="shared" si="5"/>
        <v>42.189300000000003</v>
      </c>
      <c r="D46" s="32">
        <f t="shared" si="5"/>
        <v>24.863400000000002</v>
      </c>
      <c r="E46" s="32">
        <f t="shared" si="5"/>
        <v>2.6426999999999996</v>
      </c>
      <c r="F46" s="41">
        <f t="shared" si="6"/>
        <v>129.7456</v>
      </c>
      <c r="H46" s="64">
        <f t="shared" si="8"/>
        <v>6.3688231449285912E-2</v>
      </c>
      <c r="I46" s="64">
        <f t="shared" si="7"/>
        <v>4.6377178231818951E-2</v>
      </c>
      <c r="J46" s="64">
        <f t="shared" si="7"/>
        <v>4.7559259477724734E-2</v>
      </c>
      <c r="K46" s="64">
        <f t="shared" si="7"/>
        <v>-2.6665684505174935E-2</v>
      </c>
    </row>
    <row r="47" spans="1:12" x14ac:dyDescent="0.25">
      <c r="A47" s="31" t="str">
        <f t="shared" si="4"/>
        <v>2018</v>
      </c>
      <c r="B47" s="32">
        <f t="shared" si="5"/>
        <v>64.596599999999995</v>
      </c>
      <c r="C47" s="32">
        <f t="shared" si="5"/>
        <v>44.036699999999996</v>
      </c>
      <c r="D47" s="32">
        <f t="shared" si="5"/>
        <v>28.6435</v>
      </c>
      <c r="E47" s="32">
        <f t="shared" si="5"/>
        <v>2.5390999999999999</v>
      </c>
      <c r="F47" s="41">
        <f t="shared" si="6"/>
        <v>139.81589999999997</v>
      </c>
      <c r="H47" s="64">
        <f t="shared" si="8"/>
        <v>7.5709989308944833E-2</v>
      </c>
      <c r="I47" s="64">
        <f t="shared" si="7"/>
        <v>4.378835391912151E-2</v>
      </c>
      <c r="J47" s="64">
        <f t="shared" si="7"/>
        <v>0.15203471769749902</v>
      </c>
      <c r="K47" s="64">
        <f t="shared" si="7"/>
        <v>-3.9202330949407692E-2</v>
      </c>
    </row>
    <row r="48" spans="1:12" x14ac:dyDescent="0.25">
      <c r="A48" s="31" t="str">
        <f t="shared" si="4"/>
        <v>2019</v>
      </c>
      <c r="B48" s="32">
        <f t="shared" si="5"/>
        <v>67.998500000000007</v>
      </c>
      <c r="C48" s="32">
        <f t="shared" si="5"/>
        <v>43.935000000000002</v>
      </c>
      <c r="D48" s="32">
        <f t="shared" si="5"/>
        <v>30.459400000000002</v>
      </c>
      <c r="E48" s="32">
        <f t="shared" si="5"/>
        <v>2.4882</v>
      </c>
      <c r="F48" s="41">
        <f t="shared" si="6"/>
        <v>144.8811</v>
      </c>
      <c r="H48" s="64">
        <f t="shared" si="8"/>
        <v>5.2663762489047597E-2</v>
      </c>
      <c r="I48" s="64">
        <f t="shared" si="7"/>
        <v>-2.3094373556600272E-3</v>
      </c>
      <c r="J48" s="64">
        <f t="shared" si="7"/>
        <v>6.3396582121598363E-2</v>
      </c>
      <c r="K48" s="64">
        <f t="shared" si="7"/>
        <v>-2.0046473159781003E-2</v>
      </c>
    </row>
    <row r="49" spans="1:11" x14ac:dyDescent="0.25">
      <c r="A49" s="31" t="str">
        <f t="shared" si="4"/>
        <v>2020</v>
      </c>
      <c r="B49" s="32">
        <f t="shared" si="5"/>
        <v>65.926699999999997</v>
      </c>
      <c r="C49" s="32">
        <f t="shared" si="5"/>
        <v>27.973500000000001</v>
      </c>
      <c r="D49" s="32">
        <f t="shared" si="5"/>
        <v>31.4193</v>
      </c>
      <c r="E49" s="32">
        <f t="shared" si="5"/>
        <v>2.5710000000000002</v>
      </c>
      <c r="F49" s="41">
        <f t="shared" si="6"/>
        <v>127.8905</v>
      </c>
      <c r="H49" s="64">
        <f t="shared" si="8"/>
        <v>-3.0468319154099137E-2</v>
      </c>
      <c r="I49" s="66">
        <f t="shared" si="7"/>
        <v>-0.36329805394332537</v>
      </c>
      <c r="J49" s="64">
        <f t="shared" si="7"/>
        <v>3.1514081039022354E-2</v>
      </c>
      <c r="K49" s="64">
        <f t="shared" si="7"/>
        <v>3.3277067759826466E-2</v>
      </c>
    </row>
    <row r="50" spans="1:11" x14ac:dyDescent="0.25">
      <c r="A50" s="31" t="str">
        <f t="shared" si="4"/>
        <v>2021</v>
      </c>
      <c r="B50" s="32">
        <f t="shared" si="5"/>
        <v>90.540199999999999</v>
      </c>
      <c r="C50" s="32">
        <f t="shared" si="5"/>
        <v>32.153599999999997</v>
      </c>
      <c r="D50" s="32">
        <f t="shared" si="5"/>
        <v>40.519400000000005</v>
      </c>
      <c r="E50" s="32">
        <f t="shared" si="5"/>
        <v>2.9156999999999997</v>
      </c>
      <c r="F50" s="41">
        <f t="shared" si="6"/>
        <v>166.12889999999999</v>
      </c>
      <c r="H50" s="64">
        <f t="shared" si="8"/>
        <v>0.37334645902191377</v>
      </c>
      <c r="I50" s="64">
        <f t="shared" si="7"/>
        <v>0.14943071120882248</v>
      </c>
      <c r="J50" s="64">
        <f t="shared" si="7"/>
        <v>0.28963407841676947</v>
      </c>
      <c r="K50" s="64">
        <f t="shared" si="7"/>
        <v>0.1340723453908983</v>
      </c>
    </row>
    <row r="53" spans="1:11" x14ac:dyDescent="0.25">
      <c r="A53" s="36" t="s">
        <v>310</v>
      </c>
      <c r="B53" s="37"/>
      <c r="C53" s="37"/>
      <c r="D53" s="37"/>
      <c r="E53" s="37"/>
    </row>
    <row r="54" spans="1:11" x14ac:dyDescent="0.25">
      <c r="A54" s="38"/>
      <c r="B54" s="39" t="s">
        <v>312</v>
      </c>
      <c r="C54" s="39" t="s">
        <v>313</v>
      </c>
      <c r="D54" s="39" t="s">
        <v>314</v>
      </c>
      <c r="E54" s="37" t="s">
        <v>315</v>
      </c>
      <c r="F54" s="38" t="s">
        <v>311</v>
      </c>
    </row>
    <row r="55" spans="1:11" x14ac:dyDescent="0.25">
      <c r="A55" s="29" t="str">
        <f>A39</f>
        <v>2010</v>
      </c>
      <c r="B55" s="42">
        <f>B39/$F39</f>
        <v>0.47142338702200498</v>
      </c>
      <c r="C55" s="42">
        <f>C39/$F39</f>
        <v>0.30057650348736492</v>
      </c>
      <c r="D55" s="42">
        <f>D39/$F39</f>
        <v>0.20735229581542705</v>
      </c>
      <c r="E55" s="42">
        <f>E39/$F39</f>
        <v>2.064781367520311E-2</v>
      </c>
      <c r="F55" s="43">
        <f>SUM(B55:E55)</f>
        <v>1</v>
      </c>
    </row>
    <row r="56" spans="1:11" x14ac:dyDescent="0.25">
      <c r="A56" s="29" t="str">
        <f t="shared" ref="A56:A66" si="9">A40</f>
        <v>2011</v>
      </c>
      <c r="B56" s="42">
        <f t="shared" ref="B56:E66" si="10">B40/$F40</f>
        <v>0.48710603657891949</v>
      </c>
      <c r="C56" s="42">
        <f t="shared" si="10"/>
        <v>0.32153927476477429</v>
      </c>
      <c r="D56" s="42">
        <f t="shared" si="10"/>
        <v>0.17071149170102548</v>
      </c>
      <c r="E56" s="42">
        <f t="shared" si="10"/>
        <v>2.0643196955280687E-2</v>
      </c>
      <c r="F56" s="43">
        <f t="shared" ref="F56:F66" si="11">SUM(B56:E56)</f>
        <v>1</v>
      </c>
    </row>
    <row r="57" spans="1:11" x14ac:dyDescent="0.25">
      <c r="A57" s="29" t="str">
        <f t="shared" si="9"/>
        <v>2012</v>
      </c>
      <c r="B57" s="42">
        <f t="shared" si="10"/>
        <v>0.48153528189301087</v>
      </c>
      <c r="C57" s="42">
        <f t="shared" si="10"/>
        <v>0.32399997390030572</v>
      </c>
      <c r="D57" s="42">
        <f t="shared" si="10"/>
        <v>0.17516157342007135</v>
      </c>
      <c r="E57" s="42">
        <f t="shared" si="10"/>
        <v>1.9303170786612162E-2</v>
      </c>
      <c r="F57" s="43">
        <f t="shared" si="11"/>
        <v>1.0000000000000002</v>
      </c>
    </row>
    <row r="58" spans="1:11" x14ac:dyDescent="0.25">
      <c r="A58" s="29" t="str">
        <f t="shared" si="9"/>
        <v>2013</v>
      </c>
      <c r="B58" s="42">
        <f t="shared" si="10"/>
        <v>0.450731849994777</v>
      </c>
      <c r="C58" s="42">
        <f t="shared" si="10"/>
        <v>0.34800208920923431</v>
      </c>
      <c r="D58" s="42">
        <f t="shared" si="10"/>
        <v>0.17908116577875274</v>
      </c>
      <c r="E58" s="42">
        <f t="shared" si="10"/>
        <v>2.2184895017235973E-2</v>
      </c>
      <c r="F58" s="43">
        <f t="shared" si="11"/>
        <v>1</v>
      </c>
    </row>
    <row r="59" spans="1:11" x14ac:dyDescent="0.25">
      <c r="A59" s="29" t="str">
        <f t="shared" si="9"/>
        <v>2014</v>
      </c>
      <c r="B59" s="42">
        <f t="shared" si="10"/>
        <v>0.44445135146032982</v>
      </c>
      <c r="C59" s="42">
        <f t="shared" si="10"/>
        <v>0.34166207443448343</v>
      </c>
      <c r="D59" s="42">
        <f t="shared" si="10"/>
        <v>0.19202362871466783</v>
      </c>
      <c r="E59" s="42">
        <f t="shared" si="10"/>
        <v>2.1862945390518945E-2</v>
      </c>
      <c r="F59" s="43">
        <f t="shared" si="11"/>
        <v>1</v>
      </c>
    </row>
    <row r="60" spans="1:11" x14ac:dyDescent="0.25">
      <c r="A60" s="29" t="str">
        <f t="shared" si="9"/>
        <v>2015</v>
      </c>
      <c r="B60" s="42">
        <f t="shared" si="10"/>
        <v>0.46976284076585056</v>
      </c>
      <c r="C60" s="42">
        <f t="shared" si="10"/>
        <v>0.32276122166277288</v>
      </c>
      <c r="D60" s="42">
        <f t="shared" si="10"/>
        <v>0.18698964537978766</v>
      </c>
      <c r="E60" s="42">
        <f t="shared" si="10"/>
        <v>2.0486292191588928E-2</v>
      </c>
      <c r="F60" s="43">
        <f t="shared" si="11"/>
        <v>1</v>
      </c>
    </row>
    <row r="61" spans="1:11" x14ac:dyDescent="0.25">
      <c r="A61" s="29" t="str">
        <f t="shared" si="9"/>
        <v>2016</v>
      </c>
      <c r="B61" s="42">
        <f t="shared" si="10"/>
        <v>0.45814769549388989</v>
      </c>
      <c r="C61" s="42">
        <f t="shared" si="10"/>
        <v>0.32720464715420233</v>
      </c>
      <c r="D61" s="42">
        <f t="shared" si="10"/>
        <v>0.19261376454873161</v>
      </c>
      <c r="E61" s="42">
        <f t="shared" si="10"/>
        <v>2.2033892803176008E-2</v>
      </c>
      <c r="F61" s="43">
        <f t="shared" si="11"/>
        <v>0.99999999999999978</v>
      </c>
    </row>
    <row r="62" spans="1:11" x14ac:dyDescent="0.25">
      <c r="A62" s="29" t="str">
        <f t="shared" si="9"/>
        <v>2017</v>
      </c>
      <c r="B62" s="42">
        <f t="shared" si="10"/>
        <v>0.46283033875522561</v>
      </c>
      <c r="C62" s="42">
        <f t="shared" si="10"/>
        <v>0.32516940844236725</v>
      </c>
      <c r="D62" s="42">
        <f t="shared" si="10"/>
        <v>0.19163193202698206</v>
      </c>
      <c r="E62" s="42">
        <f t="shared" si="10"/>
        <v>2.0368320775425136E-2</v>
      </c>
      <c r="F62" s="43">
        <f t="shared" si="11"/>
        <v>1</v>
      </c>
    </row>
    <row r="63" spans="1:11" x14ac:dyDescent="0.25">
      <c r="A63" s="29" t="str">
        <f t="shared" si="9"/>
        <v>2018</v>
      </c>
      <c r="B63" s="42">
        <f t="shared" si="10"/>
        <v>0.46201183127240897</v>
      </c>
      <c r="C63" s="42">
        <f t="shared" si="10"/>
        <v>0.31496203221522018</v>
      </c>
      <c r="D63" s="42">
        <f t="shared" si="10"/>
        <v>0.20486582713410997</v>
      </c>
      <c r="E63" s="42">
        <f t="shared" si="10"/>
        <v>1.8160309378260988E-2</v>
      </c>
      <c r="F63" s="43">
        <f t="shared" si="11"/>
        <v>1</v>
      </c>
    </row>
    <row r="64" spans="1:11" x14ac:dyDescent="0.25">
      <c r="A64" s="29" t="str">
        <f t="shared" si="9"/>
        <v>2019</v>
      </c>
      <c r="B64" s="42">
        <f t="shared" si="10"/>
        <v>0.46934003123940948</v>
      </c>
      <c r="C64" s="42">
        <f t="shared" si="10"/>
        <v>0.30324866390440164</v>
      </c>
      <c r="D64" s="42">
        <f t="shared" si="10"/>
        <v>0.21023722210833573</v>
      </c>
      <c r="E64" s="42">
        <f t="shared" si="10"/>
        <v>1.7174082747853238E-2</v>
      </c>
      <c r="F64" s="43">
        <f t="shared" si="11"/>
        <v>1</v>
      </c>
    </row>
    <row r="65" spans="1:6" x14ac:dyDescent="0.25">
      <c r="A65" s="29" t="str">
        <f t="shared" si="9"/>
        <v>2020</v>
      </c>
      <c r="B65" s="42">
        <f t="shared" si="10"/>
        <v>0.51549333218651894</v>
      </c>
      <c r="C65" s="42">
        <f t="shared" si="10"/>
        <v>0.21873008550283252</v>
      </c>
      <c r="D65" s="42">
        <f t="shared" si="10"/>
        <v>0.24567344720679019</v>
      </c>
      <c r="E65" s="42">
        <f t="shared" si="10"/>
        <v>2.0103135103858381E-2</v>
      </c>
      <c r="F65" s="43">
        <f t="shared" si="11"/>
        <v>1</v>
      </c>
    </row>
    <row r="66" spans="1:6" x14ac:dyDescent="0.25">
      <c r="A66" s="29" t="str">
        <f t="shared" si="9"/>
        <v>2021</v>
      </c>
      <c r="B66" s="62">
        <f t="shared" si="10"/>
        <v>0.54499969601917553</v>
      </c>
      <c r="C66" s="62">
        <f t="shared" si="10"/>
        <v>0.19354609583281415</v>
      </c>
      <c r="D66" s="62">
        <f t="shared" si="10"/>
        <v>0.24390337864152478</v>
      </c>
      <c r="E66" s="62">
        <f t="shared" si="10"/>
        <v>1.7550829506485625E-2</v>
      </c>
      <c r="F66" s="43">
        <f t="shared" si="11"/>
        <v>1</v>
      </c>
    </row>
  </sheetData>
  <mergeCells count="1">
    <mergeCell ref="H37:J37"/>
  </mergeCells>
  <conditionalFormatting sqref="B32:E3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opLeftCell="A76" zoomScaleNormal="100" workbookViewId="0"/>
  </sheetViews>
  <sheetFormatPr defaultColWidth="9.1796875" defaultRowHeight="11.5" x14ac:dyDescent="0.25"/>
  <cols>
    <col min="1" max="1" width="16.54296875" style="1" customWidth="1"/>
    <col min="2" max="2" width="19.7265625" style="1" customWidth="1"/>
    <col min="3" max="5" width="9.1796875" style="1"/>
    <col min="6" max="6" width="11.26953125" style="1" bestFit="1" customWidth="1"/>
    <col min="7" max="8" width="9.1796875" style="1"/>
    <col min="9" max="9" width="16.54296875" style="1" customWidth="1"/>
    <col min="10" max="10" width="17.36328125" style="1" bestFit="1" customWidth="1"/>
    <col min="11" max="20" width="9.1796875" style="1"/>
    <col min="21" max="21" width="41.7265625" style="1" customWidth="1"/>
    <col min="22" max="16384" width="9.1796875" style="1"/>
  </cols>
  <sheetData>
    <row r="1" spans="1:16" x14ac:dyDescent="0.25">
      <c r="A1" s="53" t="s">
        <v>286</v>
      </c>
    </row>
    <row r="2" spans="1:16" x14ac:dyDescent="0.25">
      <c r="A2" s="52" t="s">
        <v>1</v>
      </c>
    </row>
    <row r="3" spans="1:16" x14ac:dyDescent="0.25">
      <c r="A3" s="52" t="s">
        <v>0</v>
      </c>
    </row>
    <row r="4" spans="1:16" ht="12" x14ac:dyDescent="0.3">
      <c r="A4" s="6" t="s">
        <v>14</v>
      </c>
    </row>
    <row r="5" spans="1:16" x14ac:dyDescent="0.25">
      <c r="A5" s="9"/>
      <c r="B5" s="9"/>
    </row>
    <row r="6" spans="1:16" x14ac:dyDescent="0.25">
      <c r="A6" s="9"/>
      <c r="B6" s="9"/>
    </row>
    <row r="7" spans="1:16" x14ac:dyDescent="0.25">
      <c r="A7" s="13" t="s">
        <v>321</v>
      </c>
      <c r="I7" s="13" t="s">
        <v>320</v>
      </c>
    </row>
    <row r="8" spans="1:16" x14ac:dyDescent="0.25">
      <c r="A8" s="13" t="s">
        <v>44</v>
      </c>
      <c r="B8" s="14" t="s">
        <v>323</v>
      </c>
      <c r="I8" s="13" t="s">
        <v>44</v>
      </c>
      <c r="J8" s="14" t="s">
        <v>322</v>
      </c>
    </row>
    <row r="9" spans="1:16" x14ac:dyDescent="0.25">
      <c r="A9" s="13" t="s">
        <v>46</v>
      </c>
      <c r="B9" s="13" t="s">
        <v>47</v>
      </c>
      <c r="I9" s="13" t="s">
        <v>46</v>
      </c>
      <c r="J9" s="13" t="s">
        <v>47</v>
      </c>
    </row>
    <row r="11" spans="1:16" x14ac:dyDescent="0.25">
      <c r="A11" s="14" t="s">
        <v>48</v>
      </c>
      <c r="C11" s="13" t="s">
        <v>49</v>
      </c>
      <c r="I11" s="14" t="s">
        <v>48</v>
      </c>
      <c r="K11" s="13" t="s">
        <v>49</v>
      </c>
    </row>
    <row r="12" spans="1:16" x14ac:dyDescent="0.25">
      <c r="A12" s="14" t="s">
        <v>50</v>
      </c>
      <c r="C12" s="13" t="s">
        <v>15</v>
      </c>
      <c r="I12" s="14" t="s">
        <v>50</v>
      </c>
      <c r="K12" s="13" t="s">
        <v>15</v>
      </c>
    </row>
    <row r="13" spans="1:16" x14ac:dyDescent="0.25">
      <c r="A13" s="14" t="s">
        <v>51</v>
      </c>
      <c r="C13" s="15" t="s">
        <v>19</v>
      </c>
      <c r="I13" s="14" t="s">
        <v>51</v>
      </c>
      <c r="K13" s="15" t="s">
        <v>20</v>
      </c>
    </row>
    <row r="14" spans="1:16" x14ac:dyDescent="0.25">
      <c r="A14" s="14" t="s">
        <v>53</v>
      </c>
      <c r="C14" s="13" t="s">
        <v>17</v>
      </c>
      <c r="I14" s="14" t="s">
        <v>53</v>
      </c>
      <c r="K14" s="13" t="s">
        <v>17</v>
      </c>
    </row>
    <row r="16" spans="1:16" x14ac:dyDescent="0.25">
      <c r="A16" s="16" t="s">
        <v>21</v>
      </c>
      <c r="B16" s="35" t="s">
        <v>54</v>
      </c>
      <c r="D16" s="37"/>
      <c r="E16" s="37" t="s">
        <v>325</v>
      </c>
      <c r="I16" s="16" t="s">
        <v>21</v>
      </c>
      <c r="J16" s="35" t="s">
        <v>54</v>
      </c>
      <c r="L16" s="37"/>
      <c r="M16" s="37" t="s">
        <v>324</v>
      </c>
      <c r="P16" s="99"/>
    </row>
    <row r="17" spans="1:16" x14ac:dyDescent="0.25">
      <c r="A17" s="16" t="s">
        <v>55</v>
      </c>
      <c r="B17" s="17" t="s">
        <v>18</v>
      </c>
      <c r="D17" s="44" t="s">
        <v>326</v>
      </c>
      <c r="E17" s="44">
        <f>B19</f>
        <v>211101.6</v>
      </c>
      <c r="F17" s="54"/>
      <c r="G17" s="55" t="s">
        <v>0</v>
      </c>
      <c r="I17" s="16" t="s">
        <v>55</v>
      </c>
      <c r="J17" s="17" t="s">
        <v>18</v>
      </c>
      <c r="L17" s="44" t="s">
        <v>326</v>
      </c>
      <c r="M17" s="44">
        <f>J19</f>
        <v>166130</v>
      </c>
      <c r="N17" s="54"/>
      <c r="O17" s="55" t="s">
        <v>1</v>
      </c>
      <c r="P17" s="99"/>
    </row>
    <row r="18" spans="1:16" x14ac:dyDescent="0.25">
      <c r="A18" s="18" t="s">
        <v>67</v>
      </c>
      <c r="B18" s="47" t="s">
        <v>56</v>
      </c>
      <c r="D18" s="44" t="s">
        <v>327</v>
      </c>
      <c r="E18" s="44">
        <f>SUM(B20:B29)</f>
        <v>122383.90000000001</v>
      </c>
      <c r="F18" s="54" t="str">
        <f>A20</f>
        <v>United States</v>
      </c>
      <c r="G18" s="71">
        <f>B20/B19</f>
        <v>0.16489595531251303</v>
      </c>
      <c r="I18" s="18" t="s">
        <v>67</v>
      </c>
      <c r="J18" s="47" t="s">
        <v>56</v>
      </c>
      <c r="L18" s="44" t="s">
        <v>327</v>
      </c>
      <c r="M18" s="44">
        <f>SUM(J20:J29)</f>
        <v>86905.7</v>
      </c>
      <c r="N18" s="54" t="str">
        <f>I20</f>
        <v>United States</v>
      </c>
      <c r="O18" s="71">
        <f>J20/J19</f>
        <v>0.12607716848251369</v>
      </c>
      <c r="P18" s="99"/>
    </row>
    <row r="19" spans="1:16" x14ac:dyDescent="0.25">
      <c r="A19" s="19" t="s">
        <v>16</v>
      </c>
      <c r="B19" s="21">
        <v>211101.6</v>
      </c>
      <c r="D19" s="45" t="s">
        <v>328</v>
      </c>
      <c r="E19" s="46">
        <f>E17-E18</f>
        <v>88717.7</v>
      </c>
      <c r="F19" s="54" t="str">
        <f t="shared" ref="F19:F27" si="0">A21</f>
        <v>United Kingdom</v>
      </c>
      <c r="G19" s="71">
        <f>B21/B19</f>
        <v>0.12872285193480296</v>
      </c>
      <c r="I19" s="19" t="s">
        <v>16</v>
      </c>
      <c r="J19" s="20">
        <v>166130</v>
      </c>
      <c r="L19" s="45" t="s">
        <v>328</v>
      </c>
      <c r="M19" s="46">
        <f>M17-M18</f>
        <v>79224.3</v>
      </c>
      <c r="N19" s="54" t="str">
        <f t="shared" ref="N19:N27" si="1">I21</f>
        <v>United Kingdom</v>
      </c>
      <c r="O19" s="71">
        <f>J21/J19</f>
        <v>0.10566845241678205</v>
      </c>
      <c r="P19" s="99"/>
    </row>
    <row r="20" spans="1:16" x14ac:dyDescent="0.25">
      <c r="A20" s="19" t="s">
        <v>22</v>
      </c>
      <c r="B20" s="23">
        <v>34809.800000000003</v>
      </c>
      <c r="C20" s="67">
        <f>B20/B$19</f>
        <v>0.16489595531251303</v>
      </c>
      <c r="F20" s="54" t="str">
        <f t="shared" si="0"/>
        <v>Switzerland</v>
      </c>
      <c r="G20" s="71">
        <f>B22/B19</f>
        <v>8.5172258287004934E-2</v>
      </c>
      <c r="I20" s="19" t="s">
        <v>22</v>
      </c>
      <c r="J20" s="23">
        <v>20945.2</v>
      </c>
      <c r="K20" s="67">
        <f>J20/J$19</f>
        <v>0.12607716848251369</v>
      </c>
      <c r="N20" s="54" t="str">
        <f t="shared" si="1"/>
        <v>Switzerland</v>
      </c>
      <c r="O20" s="71">
        <f>J22/J19</f>
        <v>6.6624932281947866E-2</v>
      </c>
      <c r="P20" s="99"/>
    </row>
    <row r="21" spans="1:16" x14ac:dyDescent="0.25">
      <c r="A21" s="19" t="s">
        <v>23</v>
      </c>
      <c r="B21" s="21">
        <v>27173.599999999999</v>
      </c>
      <c r="C21" s="67">
        <f t="shared" ref="C21:C31" si="2">B21/B$19</f>
        <v>0.12872285193480296</v>
      </c>
      <c r="F21" s="56" t="str">
        <f t="shared" si="0"/>
        <v>Singapore</v>
      </c>
      <c r="G21" s="72">
        <f>B23/B19</f>
        <v>4.0980741027069431E-2</v>
      </c>
      <c r="I21" s="19" t="s">
        <v>23</v>
      </c>
      <c r="J21" s="21">
        <v>17554.7</v>
      </c>
      <c r="K21" s="98">
        <f t="shared" ref="K21:K31" si="3">J21/J$19</f>
        <v>0.10566845241678205</v>
      </c>
      <c r="N21" s="56" t="str">
        <f t="shared" si="1"/>
        <v>Singapore</v>
      </c>
      <c r="O21" s="72">
        <f>J23/J19</f>
        <v>5.0018660085475231E-2</v>
      </c>
      <c r="P21" s="99"/>
    </row>
    <row r="22" spans="1:16" x14ac:dyDescent="0.25">
      <c r="A22" s="19" t="s">
        <v>24</v>
      </c>
      <c r="B22" s="24">
        <v>17980</v>
      </c>
      <c r="C22" s="67">
        <f t="shared" si="2"/>
        <v>8.5172258287004934E-2</v>
      </c>
      <c r="F22" s="56" t="str">
        <f t="shared" si="0"/>
        <v>Hong Kong</v>
      </c>
      <c r="G22" s="72">
        <f>B24/B19</f>
        <v>3.3624567506830835E-2</v>
      </c>
      <c r="I22" s="19" t="s">
        <v>24</v>
      </c>
      <c r="J22" s="23">
        <v>11068.4</v>
      </c>
      <c r="K22" s="67">
        <f t="shared" si="3"/>
        <v>6.6624932281947866E-2</v>
      </c>
      <c r="N22" s="56" t="str">
        <f t="shared" si="1"/>
        <v>Japan</v>
      </c>
      <c r="O22" s="72">
        <f>J24/J19</f>
        <v>3.7285258532474566E-2</v>
      </c>
      <c r="P22" s="99"/>
    </row>
    <row r="23" spans="1:16" x14ac:dyDescent="0.25">
      <c r="A23" s="19" t="s">
        <v>25</v>
      </c>
      <c r="B23" s="21">
        <v>8651.1</v>
      </c>
      <c r="C23" s="67">
        <f t="shared" si="2"/>
        <v>4.0980741027069431E-2</v>
      </c>
      <c r="F23" s="56" t="str">
        <f t="shared" si="0"/>
        <v>India</v>
      </c>
      <c r="G23" s="72">
        <f>B25/B19</f>
        <v>2.961607112404643E-2</v>
      </c>
      <c r="I23" s="19" t="s">
        <v>25</v>
      </c>
      <c r="J23" s="21">
        <v>8309.6</v>
      </c>
      <c r="K23" s="67">
        <f t="shared" si="3"/>
        <v>5.0018660085475231E-2</v>
      </c>
      <c r="N23" s="56" t="str">
        <f t="shared" si="1"/>
        <v>Hong Kong</v>
      </c>
      <c r="O23" s="72">
        <f>J25/J19</f>
        <v>3.2850177571781131E-2</v>
      </c>
      <c r="P23" s="99"/>
    </row>
    <row r="24" spans="1:16" x14ac:dyDescent="0.25">
      <c r="A24" s="19" t="s">
        <v>27</v>
      </c>
      <c r="B24" s="23">
        <v>7098.2</v>
      </c>
      <c r="C24" s="67">
        <f t="shared" si="2"/>
        <v>3.3624567506830835E-2</v>
      </c>
      <c r="F24" s="56" t="str">
        <f t="shared" si="0"/>
        <v>Russia</v>
      </c>
      <c r="G24" s="72">
        <f>B26/B19</f>
        <v>2.7695195109842842E-2</v>
      </c>
      <c r="I24" s="19" t="s">
        <v>33</v>
      </c>
      <c r="J24" s="23">
        <v>6194.2</v>
      </c>
      <c r="K24" s="67">
        <f t="shared" si="3"/>
        <v>3.7285258532474566E-2</v>
      </c>
      <c r="N24" s="56" t="str">
        <f t="shared" si="1"/>
        <v>Russia</v>
      </c>
      <c r="O24" s="72">
        <f>J26/J19</f>
        <v>2.8983326310720519E-2</v>
      </c>
    </row>
    <row r="25" spans="1:16" x14ac:dyDescent="0.25">
      <c r="A25" s="19" t="s">
        <v>30</v>
      </c>
      <c r="B25" s="20">
        <v>6252</v>
      </c>
      <c r="C25" s="67">
        <f t="shared" si="2"/>
        <v>2.961607112404643E-2</v>
      </c>
      <c r="F25" s="56" t="str">
        <f t="shared" si="0"/>
        <v>Brazil</v>
      </c>
      <c r="G25" s="72">
        <f>B27/B19</f>
        <v>2.5875218378259568E-2</v>
      </c>
      <c r="I25" s="19" t="s">
        <v>27</v>
      </c>
      <c r="J25" s="21">
        <v>5457.4</v>
      </c>
      <c r="K25" s="67">
        <f t="shared" si="3"/>
        <v>3.2850177571781131E-2</v>
      </c>
      <c r="N25" s="56" t="str">
        <f t="shared" si="1"/>
        <v>Türkiye</v>
      </c>
      <c r="O25" s="72">
        <f>J27/J19</f>
        <v>2.801601155721423E-2</v>
      </c>
    </row>
    <row r="26" spans="1:16" x14ac:dyDescent="0.25">
      <c r="A26" s="19" t="s">
        <v>26</v>
      </c>
      <c r="B26" s="23">
        <v>5846.5</v>
      </c>
      <c r="C26" s="67">
        <f t="shared" si="2"/>
        <v>2.7695195109842842E-2</v>
      </c>
      <c r="F26" s="56" t="str">
        <f t="shared" si="0"/>
        <v>Norway</v>
      </c>
      <c r="G26" s="72">
        <f>B28/B19</f>
        <v>2.1634606274893227E-2</v>
      </c>
      <c r="I26" s="19" t="s">
        <v>26</v>
      </c>
      <c r="J26" s="24">
        <v>4815</v>
      </c>
      <c r="K26" s="67">
        <f t="shared" si="3"/>
        <v>2.8983326310720519E-2</v>
      </c>
      <c r="N26" s="56" t="str">
        <f t="shared" si="1"/>
        <v>Norway</v>
      </c>
      <c r="O26" s="72">
        <f>J28/J19</f>
        <v>2.4983446698368748E-2</v>
      </c>
    </row>
    <row r="27" spans="1:16" x14ac:dyDescent="0.25">
      <c r="A27" s="19" t="s">
        <v>29</v>
      </c>
      <c r="B27" s="21">
        <v>5462.3</v>
      </c>
      <c r="C27" s="67">
        <f t="shared" si="2"/>
        <v>2.5875218378259568E-2</v>
      </c>
      <c r="F27" s="56" t="str">
        <f t="shared" si="0"/>
        <v>Türkiye</v>
      </c>
      <c r="G27" s="72">
        <f>B29/B19</f>
        <v>2.1521864353467715E-2</v>
      </c>
      <c r="I27" s="19" t="s">
        <v>68</v>
      </c>
      <c r="J27" s="21">
        <v>4654.3</v>
      </c>
      <c r="K27" s="67">
        <f t="shared" si="3"/>
        <v>2.801601155721423E-2</v>
      </c>
      <c r="N27" s="56" t="str">
        <f t="shared" si="1"/>
        <v>South Korea</v>
      </c>
      <c r="O27" s="72">
        <f>J29/J19</f>
        <v>2.2611208090049961E-2</v>
      </c>
    </row>
    <row r="28" spans="1:16" x14ac:dyDescent="0.25">
      <c r="A28" s="19" t="s">
        <v>28</v>
      </c>
      <c r="B28" s="23">
        <v>4567.1000000000004</v>
      </c>
      <c r="C28" s="67">
        <f t="shared" si="2"/>
        <v>2.1634606274893227E-2</v>
      </c>
      <c r="F28" s="57" t="s">
        <v>353</v>
      </c>
      <c r="G28" s="72">
        <f>E19/B19</f>
        <v>0.42026067069126899</v>
      </c>
      <c r="I28" s="19" t="s">
        <v>28</v>
      </c>
      <c r="J28" s="23">
        <v>4150.5</v>
      </c>
      <c r="K28" s="67">
        <f t="shared" si="3"/>
        <v>2.4983446698368748E-2</v>
      </c>
      <c r="N28" s="57" t="s">
        <v>353</v>
      </c>
      <c r="O28" s="72">
        <f>M19/J19</f>
        <v>0.476881357972672</v>
      </c>
    </row>
    <row r="29" spans="1:16" x14ac:dyDescent="0.25">
      <c r="A29" s="19" t="s">
        <v>68</v>
      </c>
      <c r="B29" s="21">
        <v>4543.3</v>
      </c>
      <c r="C29" s="67">
        <f t="shared" si="2"/>
        <v>2.1521864353467715E-2</v>
      </c>
      <c r="F29" s="58" t="s">
        <v>318</v>
      </c>
      <c r="G29" s="73">
        <f>SUM(G18:G28)</f>
        <v>1</v>
      </c>
      <c r="I29" s="19" t="s">
        <v>41</v>
      </c>
      <c r="J29" s="21">
        <v>3756.4</v>
      </c>
      <c r="K29" s="67">
        <f t="shared" si="3"/>
        <v>2.2611208090049961E-2</v>
      </c>
      <c r="N29" s="58" t="s">
        <v>318</v>
      </c>
      <c r="O29" s="73">
        <f>SUM(O18:O28)</f>
        <v>1</v>
      </c>
    </row>
    <row r="30" spans="1:16" x14ac:dyDescent="0.25">
      <c r="A30" s="9"/>
      <c r="B30" s="85">
        <f>SUM(B20:B29)</f>
        <v>122383.90000000001</v>
      </c>
      <c r="C30" s="67">
        <f t="shared" si="2"/>
        <v>0.57973932930873096</v>
      </c>
      <c r="J30" s="87">
        <f>SUM(J20:J29)</f>
        <v>86905.7</v>
      </c>
      <c r="K30" s="67">
        <f t="shared" si="3"/>
        <v>0.52311864202732794</v>
      </c>
    </row>
    <row r="31" spans="1:16" x14ac:dyDescent="0.25">
      <c r="A31" s="9" t="s">
        <v>351</v>
      </c>
      <c r="B31" s="86">
        <f>B19-B30</f>
        <v>88717.7</v>
      </c>
      <c r="C31" s="67">
        <f t="shared" si="2"/>
        <v>0.42026067069126899</v>
      </c>
      <c r="I31" s="1" t="s">
        <v>351</v>
      </c>
      <c r="J31" s="97">
        <f>J19-J30</f>
        <v>79224.3</v>
      </c>
      <c r="K31" s="67">
        <f t="shared" si="3"/>
        <v>0.476881357972672</v>
      </c>
    </row>
    <row r="32" spans="1:16" x14ac:dyDescent="0.25">
      <c r="A32" s="9"/>
      <c r="B32" s="9"/>
    </row>
    <row r="33" spans="1:2" x14ac:dyDescent="0.25">
      <c r="A33" s="9"/>
      <c r="B33" s="9"/>
    </row>
    <row r="34" spans="1:2" x14ac:dyDescent="0.25">
      <c r="A34" s="9"/>
      <c r="B34" s="9"/>
    </row>
    <row r="35" spans="1:2" x14ac:dyDescent="0.25">
      <c r="A35" s="9"/>
      <c r="B35" s="9"/>
    </row>
    <row r="36" spans="1:2" x14ac:dyDescent="0.25">
      <c r="A36" s="9"/>
      <c r="B36" s="9"/>
    </row>
    <row r="37" spans="1:2" x14ac:dyDescent="0.25">
      <c r="A37" s="9"/>
      <c r="B37" s="9"/>
    </row>
    <row r="38" spans="1:2" x14ac:dyDescent="0.25">
      <c r="A38" s="9"/>
      <c r="B38" s="9"/>
    </row>
    <row r="39" spans="1:2" x14ac:dyDescent="0.25">
      <c r="A39" s="9"/>
      <c r="B39" s="9"/>
    </row>
    <row r="40" spans="1:2" x14ac:dyDescent="0.25">
      <c r="A40" s="9"/>
      <c r="B40" s="9"/>
    </row>
    <row r="41" spans="1:2" x14ac:dyDescent="0.25">
      <c r="A41" s="9"/>
      <c r="B41" s="9"/>
    </row>
    <row r="42" spans="1:2" x14ac:dyDescent="0.25">
      <c r="A42" s="9"/>
      <c r="B42" s="9"/>
    </row>
    <row r="43" spans="1:2" x14ac:dyDescent="0.25">
      <c r="A43" s="9"/>
      <c r="B43" s="9"/>
    </row>
    <row r="44" spans="1:2" x14ac:dyDescent="0.25">
      <c r="A44" s="9"/>
      <c r="B44" s="9"/>
    </row>
    <row r="45" spans="1:2" x14ac:dyDescent="0.25">
      <c r="A45" s="9"/>
      <c r="B45" s="9"/>
    </row>
    <row r="46" spans="1:2" x14ac:dyDescent="0.25">
      <c r="A46" s="9"/>
      <c r="B46" s="9"/>
    </row>
    <row r="47" spans="1:2" x14ac:dyDescent="0.25">
      <c r="A47" s="9"/>
      <c r="B47" s="9"/>
    </row>
    <row r="48" spans="1:2" x14ac:dyDescent="0.25">
      <c r="A48" s="9"/>
      <c r="B48" s="9"/>
    </row>
    <row r="49" spans="1:2" x14ac:dyDescent="0.25">
      <c r="A49" s="9"/>
      <c r="B49" s="9"/>
    </row>
    <row r="50" spans="1:2" x14ac:dyDescent="0.25">
      <c r="A50" s="9"/>
      <c r="B50" s="9"/>
    </row>
    <row r="51" spans="1:2" x14ac:dyDescent="0.25">
      <c r="A51" s="9"/>
      <c r="B51" s="10"/>
    </row>
    <row r="68" spans="1:10" x14ac:dyDescent="0.25">
      <c r="H68" s="18"/>
      <c r="I68" s="47"/>
    </row>
    <row r="69" spans="1:10" x14ac:dyDescent="0.25">
      <c r="A69" s="91" t="s">
        <v>16</v>
      </c>
      <c r="B69" s="92">
        <v>211101.6</v>
      </c>
      <c r="E69" s="91" t="s">
        <v>16</v>
      </c>
      <c r="F69" s="95">
        <v>166130</v>
      </c>
      <c r="H69" s="19"/>
      <c r="I69" s="20"/>
      <c r="J69" s="96"/>
    </row>
    <row r="70" spans="1:10" x14ac:dyDescent="0.25">
      <c r="A70" s="91" t="s">
        <v>22</v>
      </c>
      <c r="B70" s="93">
        <v>34809.800000000003</v>
      </c>
      <c r="E70" s="91" t="s">
        <v>22</v>
      </c>
      <c r="F70" s="93">
        <v>20945.2</v>
      </c>
      <c r="H70" s="19"/>
      <c r="I70" s="23"/>
      <c r="J70" s="96"/>
    </row>
    <row r="71" spans="1:10" x14ac:dyDescent="0.25">
      <c r="A71" s="91" t="s">
        <v>23</v>
      </c>
      <c r="B71" s="92">
        <v>27173.599999999999</v>
      </c>
      <c r="E71" s="91" t="s">
        <v>23</v>
      </c>
      <c r="F71" s="92">
        <v>17554.7</v>
      </c>
      <c r="H71" s="19"/>
      <c r="I71" s="21"/>
      <c r="J71" s="96"/>
    </row>
    <row r="72" spans="1:10" x14ac:dyDescent="0.25">
      <c r="A72" s="91" t="s">
        <v>24</v>
      </c>
      <c r="B72" s="94">
        <v>17980</v>
      </c>
      <c r="E72" s="91" t="s">
        <v>24</v>
      </c>
      <c r="F72" s="93">
        <v>11068.4</v>
      </c>
      <c r="H72" s="19"/>
      <c r="I72" s="23"/>
      <c r="J72" s="96"/>
    </row>
    <row r="73" spans="1:10" x14ac:dyDescent="0.25">
      <c r="A73" s="91" t="s">
        <v>25</v>
      </c>
      <c r="B73" s="93">
        <v>8651.1</v>
      </c>
      <c r="E73" s="91" t="s">
        <v>25</v>
      </c>
      <c r="F73" s="93">
        <v>8309.6</v>
      </c>
      <c r="H73" s="19"/>
      <c r="I73" s="21"/>
      <c r="J73" s="96"/>
    </row>
    <row r="74" spans="1:10" x14ac:dyDescent="0.25">
      <c r="A74" s="91" t="s">
        <v>27</v>
      </c>
      <c r="B74" s="93">
        <v>7098.2</v>
      </c>
      <c r="E74" s="91" t="s">
        <v>33</v>
      </c>
      <c r="F74" s="93">
        <v>6194.2</v>
      </c>
      <c r="H74" s="19"/>
      <c r="I74" s="23"/>
      <c r="J74" s="96"/>
    </row>
    <row r="75" spans="1:10" x14ac:dyDescent="0.25">
      <c r="A75" s="91" t="s">
        <v>30</v>
      </c>
      <c r="B75" s="95">
        <v>6252</v>
      </c>
      <c r="E75" s="91" t="s">
        <v>27</v>
      </c>
      <c r="F75" s="93">
        <v>5457.4</v>
      </c>
      <c r="H75" s="19"/>
      <c r="I75" s="21"/>
      <c r="J75" s="96"/>
    </row>
    <row r="76" spans="1:10" x14ac:dyDescent="0.25">
      <c r="A76" s="91" t="s">
        <v>26</v>
      </c>
      <c r="B76" s="92">
        <v>5846.5</v>
      </c>
      <c r="E76" s="91" t="s">
        <v>26</v>
      </c>
      <c r="F76" s="95">
        <v>4815</v>
      </c>
      <c r="H76" s="19"/>
      <c r="I76" s="24"/>
      <c r="J76" s="96"/>
    </row>
    <row r="77" spans="1:10" x14ac:dyDescent="0.25">
      <c r="A77" s="91" t="s">
        <v>29</v>
      </c>
      <c r="B77" s="93">
        <v>5462.3</v>
      </c>
      <c r="E77" s="91" t="s">
        <v>68</v>
      </c>
      <c r="F77" s="92">
        <v>4654.3</v>
      </c>
      <c r="H77" s="19"/>
      <c r="I77" s="21"/>
      <c r="J77" s="96"/>
    </row>
    <row r="78" spans="1:10" x14ac:dyDescent="0.25">
      <c r="A78" s="91" t="s">
        <v>28</v>
      </c>
      <c r="B78" s="92">
        <v>4567.1000000000004</v>
      </c>
      <c r="E78" s="91" t="s">
        <v>28</v>
      </c>
      <c r="F78" s="92">
        <v>4150.5</v>
      </c>
      <c r="H78" s="19"/>
      <c r="I78" s="23"/>
      <c r="J78" s="96"/>
    </row>
    <row r="79" spans="1:10" x14ac:dyDescent="0.25">
      <c r="A79" s="91" t="s">
        <v>68</v>
      </c>
      <c r="B79" s="92">
        <v>4543.3</v>
      </c>
      <c r="E79" s="91" t="s">
        <v>41</v>
      </c>
      <c r="F79" s="92">
        <v>3756.4</v>
      </c>
      <c r="H79" s="19"/>
      <c r="I79" s="21"/>
      <c r="J79" s="96"/>
    </row>
    <row r="80" spans="1:10" x14ac:dyDescent="0.25">
      <c r="A80" s="91" t="s">
        <v>41</v>
      </c>
      <c r="B80" s="92">
        <v>4138.6000000000004</v>
      </c>
      <c r="E80" s="91" t="s">
        <v>42</v>
      </c>
      <c r="F80" s="93">
        <v>3602.4</v>
      </c>
    </row>
    <row r="81" spans="1:6" x14ac:dyDescent="0.25">
      <c r="A81" s="91" t="s">
        <v>33</v>
      </c>
      <c r="B81" s="93">
        <v>3911.6</v>
      </c>
      <c r="E81" s="91" t="s">
        <v>31</v>
      </c>
      <c r="F81" s="93">
        <v>3225.2</v>
      </c>
    </row>
    <row r="82" spans="1:6" x14ac:dyDescent="0.25">
      <c r="A82" s="91" t="s">
        <v>31</v>
      </c>
      <c r="B82" s="93">
        <v>3819.8</v>
      </c>
      <c r="E82" s="91" t="s">
        <v>30</v>
      </c>
      <c r="F82" s="92">
        <v>2416.3000000000002</v>
      </c>
    </row>
    <row r="83" spans="1:6" x14ac:dyDescent="0.25">
      <c r="A83" s="91" t="s">
        <v>32</v>
      </c>
      <c r="B83" s="93">
        <v>3308.9</v>
      </c>
      <c r="E83" s="91" t="s">
        <v>29</v>
      </c>
      <c r="F83" s="93">
        <v>1980.1</v>
      </c>
    </row>
    <row r="84" spans="1:6" x14ac:dyDescent="0.25">
      <c r="A84" s="91" t="s">
        <v>69</v>
      </c>
      <c r="B84" s="92">
        <v>2717.5</v>
      </c>
      <c r="E84" s="91" t="s">
        <v>35</v>
      </c>
      <c r="F84" s="92">
        <v>1917.3</v>
      </c>
    </row>
    <row r="85" spans="1:6" x14ac:dyDescent="0.25">
      <c r="A85" s="91" t="s">
        <v>70</v>
      </c>
      <c r="B85" s="93">
        <v>2011.3</v>
      </c>
      <c r="E85" s="91" t="s">
        <v>40</v>
      </c>
      <c r="F85" s="92">
        <v>1301.0999999999999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opLeftCell="J2" zoomScaleNormal="100" workbookViewId="0">
      <selection activeCell="H11" sqref="H11"/>
    </sheetView>
  </sheetViews>
  <sheetFormatPr defaultColWidth="9.1796875" defaultRowHeight="11.5" x14ac:dyDescent="0.25"/>
  <cols>
    <col min="1" max="4" width="12.1796875" style="1" customWidth="1"/>
    <col min="5" max="23" width="9.1796875" style="1"/>
    <col min="24" max="24" width="40" style="1" customWidth="1"/>
    <col min="25" max="16384" width="9.1796875" style="1"/>
  </cols>
  <sheetData>
    <row r="1" spans="1:9" x14ac:dyDescent="0.25">
      <c r="A1" s="51" t="s">
        <v>287</v>
      </c>
      <c r="B1" s="4"/>
      <c r="C1" s="4"/>
      <c r="D1" s="4"/>
      <c r="E1" s="5"/>
    </row>
    <row r="2" spans="1:9" ht="15" customHeight="1" x14ac:dyDescent="0.25">
      <c r="A2" s="52" t="s">
        <v>36</v>
      </c>
      <c r="B2" s="4"/>
      <c r="C2" s="4"/>
      <c r="D2" s="4"/>
      <c r="E2" s="5"/>
    </row>
    <row r="3" spans="1:9" ht="15" customHeight="1" x14ac:dyDescent="0.25">
      <c r="A3" s="52"/>
      <c r="B3" s="4"/>
      <c r="C3" s="4"/>
      <c r="D3" s="4"/>
      <c r="E3" s="5"/>
    </row>
    <row r="4" spans="1:9" ht="15" customHeight="1" x14ac:dyDescent="0.3">
      <c r="A4" s="6" t="s">
        <v>14</v>
      </c>
      <c r="B4" s="4"/>
      <c r="C4" s="4"/>
      <c r="D4" s="4"/>
    </row>
    <row r="5" spans="1:9" x14ac:dyDescent="0.25">
      <c r="A5" s="3"/>
      <c r="B5" s="7"/>
      <c r="C5" s="4"/>
      <c r="D5" s="4"/>
      <c r="E5" s="5"/>
      <c r="I5" s="5"/>
    </row>
    <row r="6" spans="1:9" x14ac:dyDescent="0.25">
      <c r="A6" s="3"/>
      <c r="B6" s="7"/>
      <c r="C6" s="4"/>
      <c r="D6" s="4"/>
      <c r="E6" s="5"/>
    </row>
    <row r="7" spans="1:9" x14ac:dyDescent="0.25">
      <c r="A7" s="13" t="s">
        <v>294</v>
      </c>
    </row>
    <row r="8" spans="1:9" x14ac:dyDescent="0.25">
      <c r="A8" s="13" t="s">
        <v>44</v>
      </c>
      <c r="B8" s="14" t="s">
        <v>295</v>
      </c>
    </row>
    <row r="9" spans="1:9" x14ac:dyDescent="0.25">
      <c r="A9" s="13" t="s">
        <v>46</v>
      </c>
      <c r="B9" s="13" t="s">
        <v>47</v>
      </c>
    </row>
    <row r="11" spans="1:9" x14ac:dyDescent="0.25">
      <c r="A11" s="14" t="s">
        <v>48</v>
      </c>
      <c r="C11" s="13" t="s">
        <v>49</v>
      </c>
    </row>
    <row r="12" spans="1:9" x14ac:dyDescent="0.25">
      <c r="A12" s="14" t="s">
        <v>50</v>
      </c>
      <c r="C12" s="13" t="s">
        <v>15</v>
      </c>
    </row>
    <row r="13" spans="1:9" x14ac:dyDescent="0.25">
      <c r="A13" s="14" t="s">
        <v>279</v>
      </c>
      <c r="C13" s="75" t="s">
        <v>34</v>
      </c>
    </row>
    <row r="14" spans="1:9" x14ac:dyDescent="0.25">
      <c r="A14" s="14" t="s">
        <v>52</v>
      </c>
      <c r="C14" s="13" t="s">
        <v>16</v>
      </c>
    </row>
    <row r="15" spans="1:9" x14ac:dyDescent="0.25">
      <c r="A15" s="14" t="s">
        <v>53</v>
      </c>
      <c r="C15" s="13" t="s">
        <v>17</v>
      </c>
    </row>
    <row r="17" spans="1:7" x14ac:dyDescent="0.25">
      <c r="A17" s="16" t="s">
        <v>264</v>
      </c>
      <c r="B17" s="17" t="s">
        <v>19</v>
      </c>
      <c r="C17" s="17" t="s">
        <v>20</v>
      </c>
      <c r="D17" s="17" t="s">
        <v>2</v>
      </c>
    </row>
    <row r="18" spans="1:7" x14ac:dyDescent="0.25">
      <c r="A18" s="18" t="s">
        <v>21</v>
      </c>
      <c r="B18" s="47" t="s">
        <v>56</v>
      </c>
      <c r="C18" s="47" t="s">
        <v>56</v>
      </c>
      <c r="D18" s="47" t="s">
        <v>56</v>
      </c>
    </row>
    <row r="19" spans="1:7" x14ac:dyDescent="0.25">
      <c r="A19" s="19" t="s">
        <v>3</v>
      </c>
      <c r="B19" s="21">
        <v>72401.100000000006</v>
      </c>
      <c r="C19" s="21">
        <v>53389.5</v>
      </c>
      <c r="D19" s="21">
        <v>19011.599999999999</v>
      </c>
    </row>
    <row r="20" spans="1:7" x14ac:dyDescent="0.25">
      <c r="A20" s="19" t="s">
        <v>4</v>
      </c>
      <c r="B20" s="23">
        <v>75581.2</v>
      </c>
      <c r="C20" s="23">
        <v>57594.2</v>
      </c>
      <c r="D20" s="23">
        <v>17986.900000000001</v>
      </c>
    </row>
    <row r="21" spans="1:7" x14ac:dyDescent="0.25">
      <c r="A21" s="19" t="s">
        <v>5</v>
      </c>
      <c r="B21" s="21">
        <v>79744.5</v>
      </c>
      <c r="C21" s="21">
        <v>59039.5</v>
      </c>
      <c r="D21" s="20">
        <v>20705</v>
      </c>
    </row>
    <row r="22" spans="1:7" x14ac:dyDescent="0.25">
      <c r="A22" s="19" t="s">
        <v>6</v>
      </c>
      <c r="B22" s="23">
        <v>75834.3</v>
      </c>
      <c r="C22" s="23">
        <v>53935.7</v>
      </c>
      <c r="D22" s="23">
        <v>21898.6</v>
      </c>
    </row>
    <row r="23" spans="1:7" x14ac:dyDescent="0.25">
      <c r="A23" s="19" t="s">
        <v>7</v>
      </c>
      <c r="B23" s="21">
        <v>75864.600000000006</v>
      </c>
      <c r="C23" s="21">
        <v>52908.2</v>
      </c>
      <c r="D23" s="21">
        <v>22956.400000000001</v>
      </c>
    </row>
    <row r="24" spans="1:7" x14ac:dyDescent="0.25">
      <c r="A24" s="19" t="s">
        <v>8</v>
      </c>
      <c r="B24" s="23">
        <v>80905.7</v>
      </c>
      <c r="C24" s="23">
        <v>60261.599999999999</v>
      </c>
      <c r="D24" s="23">
        <v>20644.099999999999</v>
      </c>
    </row>
    <row r="25" spans="1:7" x14ac:dyDescent="0.25">
      <c r="A25" s="19" t="s">
        <v>9</v>
      </c>
      <c r="B25" s="21">
        <v>71888.899999999994</v>
      </c>
      <c r="C25" s="21">
        <v>56454.7</v>
      </c>
      <c r="D25" s="21">
        <v>15434.2</v>
      </c>
      <c r="F25" s="1">
        <f>B25/B24</f>
        <v>0.8885517336850185</v>
      </c>
      <c r="G25" s="1">
        <f>C25/C24</f>
        <v>0.93682710050844975</v>
      </c>
    </row>
    <row r="26" spans="1:7" x14ac:dyDescent="0.25">
      <c r="A26" s="19" t="s">
        <v>10</v>
      </c>
      <c r="B26" s="23">
        <v>81055.3</v>
      </c>
      <c r="C26" s="23">
        <v>60050.2</v>
      </c>
      <c r="D26" s="24">
        <v>21005</v>
      </c>
      <c r="F26" s="1">
        <f t="shared" ref="F26:F30" si="0">B26/B25</f>
        <v>1.1275078628272237</v>
      </c>
      <c r="G26" s="1">
        <f t="shared" ref="G26:G30" si="1">C26/C25</f>
        <v>1.0636882314492859</v>
      </c>
    </row>
    <row r="27" spans="1:7" x14ac:dyDescent="0.25">
      <c r="A27" s="19" t="s">
        <v>11</v>
      </c>
      <c r="B27" s="21">
        <v>88353.5</v>
      </c>
      <c r="C27" s="21">
        <v>64596.6</v>
      </c>
      <c r="D27" s="20">
        <v>23757</v>
      </c>
      <c r="F27" s="1">
        <f t="shared" si="0"/>
        <v>1.0900397629766345</v>
      </c>
      <c r="G27" s="1">
        <f t="shared" si="1"/>
        <v>1.0757099893089448</v>
      </c>
    </row>
    <row r="28" spans="1:7" x14ac:dyDescent="0.25">
      <c r="A28" s="19" t="s">
        <v>12</v>
      </c>
      <c r="B28" s="23">
        <v>94095.9</v>
      </c>
      <c r="C28" s="23">
        <v>67998.5</v>
      </c>
      <c r="D28" s="23">
        <v>26097.4</v>
      </c>
      <c r="F28" s="1">
        <f t="shared" si="0"/>
        <v>1.0649934637563876</v>
      </c>
      <c r="G28" s="1">
        <f t="shared" si="1"/>
        <v>1.0526637624890474</v>
      </c>
    </row>
    <row r="29" spans="1:7" x14ac:dyDescent="0.25">
      <c r="A29" s="19" t="s">
        <v>13</v>
      </c>
      <c r="B29" s="21">
        <v>91166.1</v>
      </c>
      <c r="C29" s="21">
        <v>65926.7</v>
      </c>
      <c r="D29" s="21">
        <v>25239.4</v>
      </c>
      <c r="F29" s="1">
        <f t="shared" si="0"/>
        <v>0.96886368056419048</v>
      </c>
      <c r="G29" s="1">
        <f t="shared" si="1"/>
        <v>0.96953168084590102</v>
      </c>
    </row>
    <row r="30" spans="1:7" x14ac:dyDescent="0.25">
      <c r="A30" s="19" t="s">
        <v>54</v>
      </c>
      <c r="B30" s="23">
        <v>134999.70000000001</v>
      </c>
      <c r="C30" s="23">
        <v>90540.2</v>
      </c>
      <c r="D30" s="23">
        <v>44459.6</v>
      </c>
      <c r="F30" s="1">
        <f t="shared" si="0"/>
        <v>1.4808103011974847</v>
      </c>
      <c r="G30" s="1">
        <f t="shared" si="1"/>
        <v>1.3733464590219138</v>
      </c>
    </row>
    <row r="31" spans="1:7" x14ac:dyDescent="0.25">
      <c r="A31" s="12"/>
      <c r="C31" s="11"/>
    </row>
    <row r="36" spans="1:9" x14ac:dyDescent="0.25">
      <c r="H36" s="2"/>
    </row>
    <row r="37" spans="1:9" x14ac:dyDescent="0.25">
      <c r="A37" s="29"/>
      <c r="B37" s="101" t="s">
        <v>280</v>
      </c>
      <c r="C37" s="101"/>
      <c r="D37" s="101"/>
      <c r="F37" s="102" t="s">
        <v>281</v>
      </c>
      <c r="G37" s="103"/>
      <c r="H37" s="104"/>
    </row>
    <row r="38" spans="1:9" x14ac:dyDescent="0.25">
      <c r="A38" s="30"/>
      <c r="B38" s="31" t="s">
        <v>0</v>
      </c>
      <c r="C38" s="31" t="s">
        <v>1</v>
      </c>
      <c r="D38" s="31" t="s">
        <v>2</v>
      </c>
      <c r="F38" s="31" t="s">
        <v>0</v>
      </c>
      <c r="G38" s="31" t="s">
        <v>1</v>
      </c>
      <c r="H38" s="31" t="s">
        <v>2</v>
      </c>
    </row>
    <row r="39" spans="1:9" x14ac:dyDescent="0.25">
      <c r="A39" s="31" t="str">
        <f>A19</f>
        <v>2010</v>
      </c>
      <c r="B39" s="32">
        <f>B19/1000</f>
        <v>72.4011</v>
      </c>
      <c r="C39" s="32">
        <f>C19/1000</f>
        <v>53.389499999999998</v>
      </c>
      <c r="D39" s="32">
        <f>D19/1000</f>
        <v>19.011599999999998</v>
      </c>
      <c r="F39" s="33"/>
      <c r="G39" s="33"/>
      <c r="H39" s="33"/>
    </row>
    <row r="40" spans="1:9" x14ac:dyDescent="0.25">
      <c r="A40" s="31" t="str">
        <f t="shared" ref="A40:A50" si="2">A20</f>
        <v>2011</v>
      </c>
      <c r="B40" s="32">
        <f t="shared" ref="B40:D50" si="3">B20/1000</f>
        <v>75.581199999999995</v>
      </c>
      <c r="C40" s="32">
        <f t="shared" si="3"/>
        <v>57.594199999999994</v>
      </c>
      <c r="D40" s="32">
        <f t="shared" si="3"/>
        <v>17.986900000000002</v>
      </c>
      <c r="F40" s="34">
        <f>(B20-B19)/B19</f>
        <v>4.3923365805215546E-2</v>
      </c>
      <c r="G40" s="34">
        <f t="shared" ref="G40:H50" si="4">(C20-C19)/C19</f>
        <v>7.8755185944801825E-2</v>
      </c>
      <c r="H40" s="34">
        <f t="shared" si="4"/>
        <v>-5.3898672389488374E-2</v>
      </c>
    </row>
    <row r="41" spans="1:9" x14ac:dyDescent="0.25">
      <c r="A41" s="31" t="str">
        <f t="shared" si="2"/>
        <v>2012</v>
      </c>
      <c r="B41" s="32">
        <f t="shared" si="3"/>
        <v>79.744500000000002</v>
      </c>
      <c r="C41" s="32">
        <f t="shared" si="3"/>
        <v>59.039499999999997</v>
      </c>
      <c r="D41" s="32">
        <f t="shared" si="3"/>
        <v>20.704999999999998</v>
      </c>
      <c r="F41" s="34">
        <f t="shared" ref="F41:F50" si="5">(B21-B20)/B20</f>
        <v>5.5083803908908602E-2</v>
      </c>
      <c r="G41" s="34">
        <f t="shared" si="4"/>
        <v>2.5094540769730337E-2</v>
      </c>
      <c r="H41" s="34">
        <f t="shared" si="4"/>
        <v>0.15111553408313819</v>
      </c>
    </row>
    <row r="42" spans="1:9" x14ac:dyDescent="0.25">
      <c r="A42" s="31" t="str">
        <f t="shared" si="2"/>
        <v>2013</v>
      </c>
      <c r="B42" s="32">
        <f t="shared" si="3"/>
        <v>75.834299999999999</v>
      </c>
      <c r="C42" s="32">
        <f t="shared" si="3"/>
        <v>53.935699999999997</v>
      </c>
      <c r="D42" s="32">
        <f t="shared" si="3"/>
        <v>21.898599999999998</v>
      </c>
      <c r="F42" s="34">
        <f t="shared" si="5"/>
        <v>-4.9034102665387547E-2</v>
      </c>
      <c r="G42" s="34">
        <f t="shared" si="4"/>
        <v>-8.64472090718926E-2</v>
      </c>
      <c r="H42" s="34">
        <f t="shared" si="4"/>
        <v>5.7647911132576599E-2</v>
      </c>
    </row>
    <row r="43" spans="1:9" x14ac:dyDescent="0.25">
      <c r="A43" s="31" t="str">
        <f t="shared" si="2"/>
        <v>2014</v>
      </c>
      <c r="B43" s="32">
        <f t="shared" si="3"/>
        <v>75.86460000000001</v>
      </c>
      <c r="C43" s="32">
        <f t="shared" si="3"/>
        <v>52.908199999999994</v>
      </c>
      <c r="D43" s="32">
        <f t="shared" si="3"/>
        <v>22.956400000000002</v>
      </c>
      <c r="F43" s="34">
        <f t="shared" si="5"/>
        <v>3.9955534632749176E-4</v>
      </c>
      <c r="G43" s="34">
        <f t="shared" si="4"/>
        <v>-1.9050461938938404E-2</v>
      </c>
      <c r="H43" s="34">
        <f t="shared" si="4"/>
        <v>4.8304457819221457E-2</v>
      </c>
    </row>
    <row r="44" spans="1:9" x14ac:dyDescent="0.25">
      <c r="A44" s="31" t="str">
        <f t="shared" si="2"/>
        <v>2015</v>
      </c>
      <c r="B44" s="32">
        <f t="shared" si="3"/>
        <v>80.905699999999996</v>
      </c>
      <c r="C44" s="32">
        <f t="shared" si="3"/>
        <v>60.261600000000001</v>
      </c>
      <c r="D44" s="32">
        <f t="shared" si="3"/>
        <v>20.644099999999998</v>
      </c>
      <c r="F44" s="34">
        <f t="shared" si="5"/>
        <v>6.6448646667879238E-2</v>
      </c>
      <c r="G44" s="34">
        <f t="shared" si="4"/>
        <v>0.13898412722413542</v>
      </c>
      <c r="H44" s="34">
        <f t="shared" si="4"/>
        <v>-0.10072572354550377</v>
      </c>
    </row>
    <row r="45" spans="1:9" x14ac:dyDescent="0.25">
      <c r="A45" s="74" t="str">
        <f t="shared" si="2"/>
        <v>2016</v>
      </c>
      <c r="B45" s="32">
        <f t="shared" si="3"/>
        <v>71.888899999999992</v>
      </c>
      <c r="C45" s="32">
        <f t="shared" si="3"/>
        <v>56.454699999999995</v>
      </c>
      <c r="D45" s="32">
        <f t="shared" si="3"/>
        <v>15.434200000000001</v>
      </c>
      <c r="F45" s="61">
        <f t="shared" si="5"/>
        <v>-0.11144826631498156</v>
      </c>
      <c r="G45" s="34">
        <f t="shared" si="4"/>
        <v>-6.3172899491550194E-2</v>
      </c>
      <c r="H45" s="34">
        <f t="shared" si="4"/>
        <v>-0.252367504517029</v>
      </c>
    </row>
    <row r="46" spans="1:9" x14ac:dyDescent="0.25">
      <c r="A46" s="74" t="str">
        <f t="shared" si="2"/>
        <v>2017</v>
      </c>
      <c r="B46" s="32">
        <f t="shared" si="3"/>
        <v>81.055300000000003</v>
      </c>
      <c r="C46" s="32">
        <f t="shared" si="3"/>
        <v>60.050199999999997</v>
      </c>
      <c r="D46" s="32">
        <f t="shared" si="3"/>
        <v>21.004999999999999</v>
      </c>
      <c r="F46" s="61">
        <f t="shared" si="5"/>
        <v>0.12750786282722382</v>
      </c>
      <c r="G46" s="34">
        <f t="shared" si="4"/>
        <v>6.3688231449285884E-2</v>
      </c>
      <c r="H46" s="34">
        <f t="shared" si="4"/>
        <v>0.3609386945873449</v>
      </c>
      <c r="I46" s="11"/>
    </row>
    <row r="47" spans="1:9" x14ac:dyDescent="0.25">
      <c r="A47" s="74" t="str">
        <f t="shared" si="2"/>
        <v>2018</v>
      </c>
      <c r="B47" s="32">
        <f t="shared" si="3"/>
        <v>88.353499999999997</v>
      </c>
      <c r="C47" s="32">
        <f t="shared" si="3"/>
        <v>64.596599999999995</v>
      </c>
      <c r="D47" s="32">
        <f t="shared" si="3"/>
        <v>23.757000000000001</v>
      </c>
      <c r="F47" s="34">
        <f t="shared" si="5"/>
        <v>9.0039762976634435E-2</v>
      </c>
      <c r="G47" s="61">
        <f t="shared" si="4"/>
        <v>7.5709989308944875E-2</v>
      </c>
      <c r="H47" s="34">
        <f t="shared" si="4"/>
        <v>0.13101642466079505</v>
      </c>
    </row>
    <row r="48" spans="1:9" x14ac:dyDescent="0.25">
      <c r="A48" s="74" t="str">
        <f t="shared" si="2"/>
        <v>2019</v>
      </c>
      <c r="B48" s="32">
        <f t="shared" si="3"/>
        <v>94.0959</v>
      </c>
      <c r="C48" s="32">
        <f t="shared" si="3"/>
        <v>67.998500000000007</v>
      </c>
      <c r="D48" s="32">
        <f t="shared" si="3"/>
        <v>26.0974</v>
      </c>
      <c r="F48" s="34">
        <f t="shared" si="5"/>
        <v>6.4993463756387621E-2</v>
      </c>
      <c r="G48" s="34">
        <f t="shared" si="4"/>
        <v>5.2663762489047437E-2</v>
      </c>
      <c r="H48" s="34">
        <f t="shared" si="4"/>
        <v>9.8514122153470621E-2</v>
      </c>
    </row>
    <row r="49" spans="1:8" x14ac:dyDescent="0.25">
      <c r="A49" s="31" t="str">
        <f t="shared" si="2"/>
        <v>2020</v>
      </c>
      <c r="B49" s="32">
        <f t="shared" si="3"/>
        <v>91.1661</v>
      </c>
      <c r="C49" s="32">
        <f t="shared" si="3"/>
        <v>65.926699999999997</v>
      </c>
      <c r="D49" s="32">
        <f t="shared" si="3"/>
        <v>25.2394</v>
      </c>
      <c r="F49" s="61">
        <f t="shared" si="5"/>
        <v>-3.1136319435809516E-2</v>
      </c>
      <c r="G49" s="61">
        <f t="shared" si="4"/>
        <v>-3.0468319154099029E-2</v>
      </c>
      <c r="H49" s="34">
        <f t="shared" si="4"/>
        <v>-3.2876838305731605E-2</v>
      </c>
    </row>
    <row r="50" spans="1:8" x14ac:dyDescent="0.25">
      <c r="A50" s="31" t="str">
        <f t="shared" si="2"/>
        <v>2021</v>
      </c>
      <c r="B50" s="32">
        <f t="shared" si="3"/>
        <v>134.99970000000002</v>
      </c>
      <c r="C50" s="32">
        <f t="shared" si="3"/>
        <v>90.540199999999999</v>
      </c>
      <c r="D50" s="32">
        <f t="shared" si="3"/>
        <v>44.459600000000002</v>
      </c>
      <c r="F50" s="61">
        <f t="shared" si="5"/>
        <v>0.48081030119748464</v>
      </c>
      <c r="G50" s="61">
        <f t="shared" si="4"/>
        <v>0.37334645902191377</v>
      </c>
      <c r="H50" s="34">
        <f t="shared" si="4"/>
        <v>0.7615157254134407</v>
      </c>
    </row>
    <row r="67" spans="9:9" x14ac:dyDescent="0.25">
      <c r="I67" s="12"/>
    </row>
    <row r="99" ht="47.25" customHeight="1" x14ac:dyDescent="0.25"/>
    <row r="100" ht="46.5" customHeight="1" x14ac:dyDescent="0.25"/>
    <row r="101" ht="48" customHeight="1" x14ac:dyDescent="0.25"/>
  </sheetData>
  <mergeCells count="2">
    <mergeCell ref="B37:D37"/>
    <mergeCell ref="F37:H3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67" zoomScaleNormal="100" workbookViewId="0">
      <selection activeCell="S64" sqref="S64"/>
    </sheetView>
  </sheetViews>
  <sheetFormatPr defaultColWidth="9.1796875" defaultRowHeight="11.5" x14ac:dyDescent="0.25"/>
  <cols>
    <col min="1" max="1" width="9.1796875" style="1"/>
    <col min="2" max="2" width="17.1796875" style="1" customWidth="1"/>
    <col min="3" max="5" width="9.1796875" style="1"/>
    <col min="6" max="6" width="10.26953125" style="1" customWidth="1"/>
    <col min="7" max="9" width="9.1796875" style="1"/>
    <col min="10" max="10" width="17.26953125" style="1" bestFit="1" customWidth="1"/>
    <col min="11" max="20" width="9.1796875" style="1"/>
    <col min="21" max="21" width="41.7265625" style="1" customWidth="1"/>
    <col min="22" max="16384" width="9.1796875" style="1"/>
  </cols>
  <sheetData>
    <row r="1" spans="1:13" x14ac:dyDescent="0.25">
      <c r="A1" s="59" t="s">
        <v>319</v>
      </c>
    </row>
    <row r="2" spans="1:13" x14ac:dyDescent="0.25">
      <c r="A2" s="52" t="s">
        <v>1</v>
      </c>
    </row>
    <row r="3" spans="1:13" x14ac:dyDescent="0.25">
      <c r="A3" s="52" t="s">
        <v>0</v>
      </c>
    </row>
    <row r="4" spans="1:13" ht="12" x14ac:dyDescent="0.3">
      <c r="A4" s="6" t="s">
        <v>14</v>
      </c>
    </row>
    <row r="7" spans="1:13" x14ac:dyDescent="0.25">
      <c r="A7" s="13" t="s">
        <v>331</v>
      </c>
      <c r="I7" s="13" t="s">
        <v>330</v>
      </c>
    </row>
    <row r="8" spans="1:13" x14ac:dyDescent="0.25">
      <c r="A8" s="13" t="s">
        <v>44</v>
      </c>
      <c r="B8" s="14" t="s">
        <v>333</v>
      </c>
      <c r="I8" s="13" t="s">
        <v>44</v>
      </c>
      <c r="J8" s="14" t="s">
        <v>332</v>
      </c>
    </row>
    <row r="9" spans="1:13" x14ac:dyDescent="0.25">
      <c r="A9" s="13" t="s">
        <v>46</v>
      </c>
      <c r="B9" s="13" t="s">
        <v>47</v>
      </c>
      <c r="I9" s="13" t="s">
        <v>46</v>
      </c>
      <c r="J9" s="13" t="s">
        <v>47</v>
      </c>
    </row>
    <row r="11" spans="1:13" x14ac:dyDescent="0.25">
      <c r="A11" s="14" t="s">
        <v>48</v>
      </c>
      <c r="C11" s="13" t="s">
        <v>49</v>
      </c>
      <c r="I11" s="14" t="s">
        <v>48</v>
      </c>
      <c r="K11" s="13" t="s">
        <v>49</v>
      </c>
    </row>
    <row r="12" spans="1:13" x14ac:dyDescent="0.25">
      <c r="A12" s="14" t="s">
        <v>50</v>
      </c>
      <c r="C12" s="13" t="s">
        <v>15</v>
      </c>
      <c r="I12" s="14" t="s">
        <v>50</v>
      </c>
      <c r="K12" s="13" t="s">
        <v>15</v>
      </c>
    </row>
    <row r="13" spans="1:13" x14ac:dyDescent="0.25">
      <c r="A13" s="14" t="s">
        <v>51</v>
      </c>
      <c r="C13" s="15" t="s">
        <v>19</v>
      </c>
      <c r="I13" s="14" t="s">
        <v>51</v>
      </c>
      <c r="K13" s="15" t="s">
        <v>20</v>
      </c>
    </row>
    <row r="14" spans="1:13" x14ac:dyDescent="0.25">
      <c r="A14" s="14" t="s">
        <v>53</v>
      </c>
      <c r="C14" s="13" t="s">
        <v>17</v>
      </c>
      <c r="I14" s="14" t="s">
        <v>53</v>
      </c>
      <c r="K14" s="13" t="s">
        <v>17</v>
      </c>
    </row>
    <row r="16" spans="1:13" x14ac:dyDescent="0.25">
      <c r="A16" s="16" t="s">
        <v>21</v>
      </c>
      <c r="B16" s="35" t="s">
        <v>54</v>
      </c>
      <c r="D16" s="37"/>
      <c r="E16" s="37" t="s">
        <v>325</v>
      </c>
      <c r="I16" s="16" t="s">
        <v>21</v>
      </c>
      <c r="J16" s="35" t="s">
        <v>54</v>
      </c>
      <c r="L16" s="37"/>
      <c r="M16" s="37" t="s">
        <v>324</v>
      </c>
    </row>
    <row r="17" spans="1:15" x14ac:dyDescent="0.25">
      <c r="A17" s="16" t="s">
        <v>55</v>
      </c>
      <c r="B17" s="17" t="s">
        <v>34</v>
      </c>
      <c r="D17" s="44" t="s">
        <v>326</v>
      </c>
      <c r="E17" s="44">
        <f>B19</f>
        <v>134999.70000000001</v>
      </c>
      <c r="F17" s="54"/>
      <c r="G17" s="55" t="s">
        <v>0</v>
      </c>
      <c r="I17" s="16" t="s">
        <v>55</v>
      </c>
      <c r="J17" s="17" t="s">
        <v>34</v>
      </c>
      <c r="L17" s="44" t="s">
        <v>326</v>
      </c>
      <c r="M17" s="44">
        <f>J19</f>
        <v>90540.2</v>
      </c>
      <c r="N17" s="54"/>
      <c r="O17" s="55" t="s">
        <v>1</v>
      </c>
    </row>
    <row r="18" spans="1:15" x14ac:dyDescent="0.25">
      <c r="A18" s="18" t="s">
        <v>67</v>
      </c>
      <c r="B18" s="47" t="s">
        <v>56</v>
      </c>
      <c r="D18" s="44" t="s">
        <v>327</v>
      </c>
      <c r="E18" s="44">
        <f>SUM(B20:B29)</f>
        <v>70925.5</v>
      </c>
      <c r="F18" s="54" t="str">
        <f>A20</f>
        <v>United States</v>
      </c>
      <c r="G18" s="71">
        <f>B20/B19</f>
        <v>0.17353001525188572</v>
      </c>
      <c r="I18" s="18" t="s">
        <v>67</v>
      </c>
      <c r="J18" s="47" t="s">
        <v>56</v>
      </c>
      <c r="L18" s="44" t="s">
        <v>327</v>
      </c>
      <c r="M18" s="44">
        <f>SUM(J20:J29)</f>
        <v>41973.600000000006</v>
      </c>
      <c r="N18" s="54" t="str">
        <f>I20</f>
        <v>United States</v>
      </c>
      <c r="O18" s="71">
        <f>J20/J19</f>
        <v>0.10642454953711171</v>
      </c>
    </row>
    <row r="19" spans="1:15" x14ac:dyDescent="0.25">
      <c r="A19" s="19" t="s">
        <v>16</v>
      </c>
      <c r="B19" s="21">
        <v>134999.70000000001</v>
      </c>
      <c r="D19" s="45" t="s">
        <v>328</v>
      </c>
      <c r="E19" s="46">
        <f>E17-E18</f>
        <v>64074.200000000012</v>
      </c>
      <c r="F19" s="54" t="str">
        <f t="shared" ref="F19:F27" si="0">A21</f>
        <v>United Kingdom</v>
      </c>
      <c r="G19" s="71">
        <f>B21/B19</f>
        <v>6.1007542979725132E-2</v>
      </c>
      <c r="I19" s="19" t="s">
        <v>16</v>
      </c>
      <c r="J19" s="21">
        <v>90540.2</v>
      </c>
      <c r="L19" s="45" t="s">
        <v>328</v>
      </c>
      <c r="M19" s="46">
        <f>M17-M18</f>
        <v>48566.599999999991</v>
      </c>
      <c r="N19" s="54" t="str">
        <f t="shared" ref="N19:N27" si="1">I21</f>
        <v>Singapore</v>
      </c>
      <c r="O19" s="71">
        <f>J21/J19</f>
        <v>6.6271114930163619E-2</v>
      </c>
    </row>
    <row r="20" spans="1:15" x14ac:dyDescent="0.25">
      <c r="A20" s="19" t="s">
        <v>22</v>
      </c>
      <c r="B20" s="23">
        <v>23426.5</v>
      </c>
      <c r="F20" s="54" t="str">
        <f t="shared" si="0"/>
        <v>Switzerland</v>
      </c>
      <c r="G20" s="71">
        <f>B22/B19</f>
        <v>5.6739385346782245E-2</v>
      </c>
      <c r="I20" s="19" t="s">
        <v>22</v>
      </c>
      <c r="J20" s="23">
        <v>9635.7000000000007</v>
      </c>
      <c r="N20" s="54" t="str">
        <f t="shared" si="1"/>
        <v>Switzerland</v>
      </c>
      <c r="O20" s="71">
        <f>J22/J19</f>
        <v>6.1507485072928927E-2</v>
      </c>
    </row>
    <row r="21" spans="1:15" x14ac:dyDescent="0.25">
      <c r="A21" s="19" t="s">
        <v>23</v>
      </c>
      <c r="B21" s="20">
        <v>8236</v>
      </c>
      <c r="F21" s="56" t="str">
        <f t="shared" si="0"/>
        <v>Singapore</v>
      </c>
      <c r="G21" s="72">
        <f>B23/B19</f>
        <v>5.6217902706450454E-2</v>
      </c>
      <c r="I21" s="19" t="s">
        <v>25</v>
      </c>
      <c r="J21" s="21">
        <v>6000.2</v>
      </c>
      <c r="N21" s="56" t="str">
        <f t="shared" si="1"/>
        <v>United Kingdom</v>
      </c>
      <c r="O21" s="72">
        <f>J23/J19</f>
        <v>5.6592541213737101E-2</v>
      </c>
    </row>
    <row r="22" spans="1:15" x14ac:dyDescent="0.25">
      <c r="A22" s="19" t="s">
        <v>24</v>
      </c>
      <c r="B22" s="23">
        <v>7659.8</v>
      </c>
      <c r="F22" s="56" t="str">
        <f t="shared" si="0"/>
        <v>India</v>
      </c>
      <c r="G22" s="72">
        <f>B24/B19</f>
        <v>4.0819349968925854E-2</v>
      </c>
      <c r="I22" s="19" t="s">
        <v>24</v>
      </c>
      <c r="J22" s="23">
        <v>5568.9</v>
      </c>
      <c r="N22" s="56" t="str">
        <f t="shared" si="1"/>
        <v>Japan</v>
      </c>
      <c r="O22" s="72">
        <f>J24/J19</f>
        <v>4.9105259321273867E-2</v>
      </c>
    </row>
    <row r="23" spans="1:15" x14ac:dyDescent="0.25">
      <c r="A23" s="19" t="s">
        <v>25</v>
      </c>
      <c r="B23" s="21">
        <v>7589.4</v>
      </c>
      <c r="F23" s="56" t="str">
        <f t="shared" si="0"/>
        <v>Hong Kong</v>
      </c>
      <c r="G23" s="72">
        <f>B25/B19</f>
        <v>3.4983040703053407E-2</v>
      </c>
      <c r="I23" s="19" t="s">
        <v>23</v>
      </c>
      <c r="J23" s="21">
        <v>5123.8999999999996</v>
      </c>
      <c r="N23" s="56" t="str">
        <f t="shared" si="1"/>
        <v>Hong Kong</v>
      </c>
      <c r="O23" s="72">
        <f>J25/J19</f>
        <v>3.4044545958590772E-2</v>
      </c>
    </row>
    <row r="24" spans="1:15" x14ac:dyDescent="0.25">
      <c r="A24" s="19" t="s">
        <v>30</v>
      </c>
      <c r="B24" s="23">
        <v>5510.6</v>
      </c>
      <c r="F24" s="56" t="str">
        <f t="shared" si="0"/>
        <v>Brazil</v>
      </c>
      <c r="G24" s="72">
        <f>B26/B19</f>
        <v>3.343266688740789E-2</v>
      </c>
      <c r="I24" s="19" t="s">
        <v>33</v>
      </c>
      <c r="J24" s="24">
        <v>4446</v>
      </c>
      <c r="N24" s="56" t="str">
        <f t="shared" si="1"/>
        <v>Norway</v>
      </c>
      <c r="O24" s="72">
        <f>J26/J19</f>
        <v>2.4696212290231303E-2</v>
      </c>
    </row>
    <row r="25" spans="1:15" x14ac:dyDescent="0.25">
      <c r="A25" s="19" t="s">
        <v>27</v>
      </c>
      <c r="B25" s="21">
        <v>4722.7</v>
      </c>
      <c r="F25" s="56" t="str">
        <f t="shared" si="0"/>
        <v>South Korea</v>
      </c>
      <c r="G25" s="72">
        <f>B27/B19</f>
        <v>2.4849684851151518E-2</v>
      </c>
      <c r="I25" s="19" t="s">
        <v>27</v>
      </c>
      <c r="J25" s="21">
        <v>3082.4</v>
      </c>
      <c r="N25" s="56" t="str">
        <f t="shared" si="1"/>
        <v>Türkiye</v>
      </c>
      <c r="O25" s="72">
        <f>J27/J19</f>
        <v>2.4042359084693873E-2</v>
      </c>
    </row>
    <row r="26" spans="1:15" x14ac:dyDescent="0.25">
      <c r="A26" s="19" t="s">
        <v>29</v>
      </c>
      <c r="B26" s="23">
        <v>4513.3999999999996</v>
      </c>
      <c r="F26" s="56" t="str">
        <f t="shared" si="0"/>
        <v>Japan</v>
      </c>
      <c r="G26" s="72">
        <f>B28/B19</f>
        <v>2.1945974694758577E-2</v>
      </c>
      <c r="I26" s="19" t="s">
        <v>28</v>
      </c>
      <c r="J26" s="24">
        <v>2236</v>
      </c>
      <c r="N26" s="56" t="str">
        <f t="shared" si="1"/>
        <v>Taiwan</v>
      </c>
      <c r="O26" s="72">
        <f>J28/J19</f>
        <v>2.1616917126315163E-2</v>
      </c>
    </row>
    <row r="27" spans="1:15" x14ac:dyDescent="0.25">
      <c r="A27" s="19" t="s">
        <v>41</v>
      </c>
      <c r="B27" s="21">
        <v>3354.7</v>
      </c>
      <c r="F27" s="56" t="str">
        <f t="shared" si="0"/>
        <v>Australia</v>
      </c>
      <c r="G27" s="72">
        <f>B29/B19</f>
        <v>2.1849678184470037E-2</v>
      </c>
      <c r="I27" s="19" t="s">
        <v>68</v>
      </c>
      <c r="J27" s="21">
        <v>2176.8000000000002</v>
      </c>
      <c r="N27" s="56" t="str">
        <f t="shared" si="1"/>
        <v>Canada</v>
      </c>
      <c r="O27" s="72">
        <f>J29/J19</f>
        <v>1.9289774045120289E-2</v>
      </c>
    </row>
    <row r="28" spans="1:15" x14ac:dyDescent="0.25">
      <c r="A28" s="19" t="s">
        <v>33</v>
      </c>
      <c r="B28" s="23">
        <v>2962.7</v>
      </c>
      <c r="F28" s="57" t="s">
        <v>353</v>
      </c>
      <c r="G28" s="72">
        <f>E19/B19</f>
        <v>0.47462475842538915</v>
      </c>
      <c r="I28" s="19" t="s">
        <v>42</v>
      </c>
      <c r="J28" s="23">
        <v>1957.2</v>
      </c>
      <c r="N28" s="57" t="s">
        <v>353</v>
      </c>
      <c r="O28" s="72">
        <f>M19/J19</f>
        <v>0.53640924141983337</v>
      </c>
    </row>
    <row r="29" spans="1:15" x14ac:dyDescent="0.25">
      <c r="A29" s="19" t="s">
        <v>32</v>
      </c>
      <c r="B29" s="21">
        <v>2949.7</v>
      </c>
      <c r="F29" s="58" t="s">
        <v>318</v>
      </c>
      <c r="G29" s="73">
        <f>SUM(G18:G28)</f>
        <v>1</v>
      </c>
      <c r="I29" s="19" t="s">
        <v>31</v>
      </c>
      <c r="J29" s="21">
        <v>1746.5</v>
      </c>
      <c r="N29" s="58" t="s">
        <v>318</v>
      </c>
      <c r="O29" s="73">
        <f>SUM(O18:O28)</f>
        <v>1</v>
      </c>
    </row>
    <row r="30" spans="1:15" x14ac:dyDescent="0.25">
      <c r="B30" s="87">
        <f>SUM(B20:B29)</f>
        <v>70925.5</v>
      </c>
      <c r="J30" s="87">
        <f>SUM(J20:J29)</f>
        <v>41973.600000000006</v>
      </c>
    </row>
    <row r="31" spans="1:15" x14ac:dyDescent="0.25">
      <c r="A31" s="1" t="s">
        <v>352</v>
      </c>
      <c r="B31" s="88">
        <f>B19-B30</f>
        <v>64074.200000000012</v>
      </c>
      <c r="I31" s="1" t="s">
        <v>352</v>
      </c>
      <c r="J31" s="88">
        <f>J19-J30</f>
        <v>48566.599999999991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C13" zoomScaleNormal="100" workbookViewId="0">
      <selection activeCell="G58" sqref="G58"/>
    </sheetView>
  </sheetViews>
  <sheetFormatPr defaultColWidth="9.1796875" defaultRowHeight="11.5" x14ac:dyDescent="0.25"/>
  <cols>
    <col min="1" max="1" width="23.7265625" style="1" customWidth="1"/>
    <col min="2" max="2" width="15.90625" style="1" customWidth="1"/>
    <col min="3" max="23" width="9.1796875" style="1"/>
    <col min="24" max="24" width="40" style="1" customWidth="1"/>
    <col min="25" max="16384" width="9.1796875" style="1"/>
  </cols>
  <sheetData>
    <row r="1" spans="1:9" x14ac:dyDescent="0.25">
      <c r="A1" s="51" t="s">
        <v>288</v>
      </c>
      <c r="B1" s="4"/>
      <c r="C1" s="4"/>
      <c r="D1" s="4"/>
      <c r="E1" s="5"/>
    </row>
    <row r="2" spans="1:9" ht="15" customHeight="1" x14ac:dyDescent="0.25">
      <c r="A2" s="52" t="s">
        <v>36</v>
      </c>
      <c r="B2" s="4"/>
      <c r="C2" s="4"/>
      <c r="D2" s="4"/>
    </row>
    <row r="3" spans="1:9" ht="15" customHeight="1" x14ac:dyDescent="0.25">
      <c r="A3" s="52"/>
      <c r="B3" s="4"/>
      <c r="C3" s="4"/>
      <c r="D3" s="4"/>
    </row>
    <row r="4" spans="1:9" ht="15" customHeight="1" x14ac:dyDescent="0.3">
      <c r="A4" s="6" t="s">
        <v>14</v>
      </c>
      <c r="B4" s="4"/>
      <c r="C4" s="4"/>
      <c r="D4" s="4"/>
    </row>
    <row r="5" spans="1:9" x14ac:dyDescent="0.25">
      <c r="A5" s="3"/>
      <c r="B5" s="7"/>
      <c r="C5" s="4"/>
      <c r="D5" s="4"/>
      <c r="E5" s="5"/>
      <c r="I5" s="5"/>
    </row>
    <row r="6" spans="1:9" x14ac:dyDescent="0.25">
      <c r="A6" s="3"/>
      <c r="B6" s="7"/>
      <c r="C6" s="4"/>
      <c r="D6" s="4"/>
      <c r="E6" s="5"/>
    </row>
    <row r="7" spans="1:9" x14ac:dyDescent="0.25">
      <c r="A7" s="13" t="s">
        <v>296</v>
      </c>
    </row>
    <row r="8" spans="1:9" x14ac:dyDescent="0.25">
      <c r="A8" s="13" t="s">
        <v>44</v>
      </c>
      <c r="B8" s="14" t="s">
        <v>297</v>
      </c>
    </row>
    <row r="9" spans="1:9" x14ac:dyDescent="0.25">
      <c r="A9" s="13" t="s">
        <v>46</v>
      </c>
      <c r="B9" s="13" t="s">
        <v>47</v>
      </c>
    </row>
    <row r="11" spans="1:9" x14ac:dyDescent="0.25">
      <c r="A11" s="14" t="s">
        <v>48</v>
      </c>
      <c r="C11" s="13" t="s">
        <v>49</v>
      </c>
    </row>
    <row r="12" spans="1:9" x14ac:dyDescent="0.25">
      <c r="A12" s="14" t="s">
        <v>50</v>
      </c>
      <c r="C12" s="13" t="s">
        <v>15</v>
      </c>
    </row>
    <row r="13" spans="1:9" x14ac:dyDescent="0.25">
      <c r="A13" s="14" t="s">
        <v>279</v>
      </c>
      <c r="C13" s="75" t="s">
        <v>37</v>
      </c>
    </row>
    <row r="14" spans="1:9" x14ac:dyDescent="0.25">
      <c r="A14" s="14" t="s">
        <v>52</v>
      </c>
      <c r="C14" s="13" t="s">
        <v>16</v>
      </c>
    </row>
    <row r="15" spans="1:9" x14ac:dyDescent="0.25">
      <c r="A15" s="14" t="s">
        <v>53</v>
      </c>
      <c r="C15" s="13" t="s">
        <v>17</v>
      </c>
    </row>
    <row r="17" spans="1:7" x14ac:dyDescent="0.25">
      <c r="A17" s="16" t="s">
        <v>264</v>
      </c>
      <c r="B17" s="17" t="s">
        <v>19</v>
      </c>
      <c r="C17" s="17" t="s">
        <v>20</v>
      </c>
      <c r="D17" s="17" t="s">
        <v>2</v>
      </c>
    </row>
    <row r="18" spans="1:7" x14ac:dyDescent="0.25">
      <c r="A18" s="18" t="s">
        <v>21</v>
      </c>
      <c r="B18" s="47" t="s">
        <v>56</v>
      </c>
      <c r="C18" s="47" t="s">
        <v>56</v>
      </c>
      <c r="D18" s="47" t="s">
        <v>56</v>
      </c>
    </row>
    <row r="19" spans="1:7" x14ac:dyDescent="0.25">
      <c r="A19" s="19" t="s">
        <v>3</v>
      </c>
      <c r="B19" s="20">
        <v>39896</v>
      </c>
      <c r="C19" s="21">
        <v>34040.800000000003</v>
      </c>
      <c r="D19" s="21">
        <v>5855.2</v>
      </c>
    </row>
    <row r="20" spans="1:7" x14ac:dyDescent="0.25">
      <c r="A20" s="19" t="s">
        <v>4</v>
      </c>
      <c r="B20" s="23">
        <v>44868.3</v>
      </c>
      <c r="C20" s="24">
        <v>38018</v>
      </c>
      <c r="D20" s="23">
        <v>6850.3</v>
      </c>
    </row>
    <row r="21" spans="1:7" x14ac:dyDescent="0.25">
      <c r="A21" s="19" t="s">
        <v>5</v>
      </c>
      <c r="B21" s="21">
        <v>46094.9</v>
      </c>
      <c r="C21" s="21">
        <v>39724.6</v>
      </c>
      <c r="D21" s="21">
        <v>6370.3</v>
      </c>
    </row>
    <row r="22" spans="1:7" x14ac:dyDescent="0.25">
      <c r="A22" s="19" t="s">
        <v>6</v>
      </c>
      <c r="B22" s="24">
        <v>44562</v>
      </c>
      <c r="C22" s="23">
        <v>41642.800000000003</v>
      </c>
      <c r="D22" s="23">
        <v>2919.2</v>
      </c>
    </row>
    <row r="23" spans="1:7" x14ac:dyDescent="0.25">
      <c r="A23" s="19" t="s">
        <v>7</v>
      </c>
      <c r="B23" s="20">
        <v>46112</v>
      </c>
      <c r="C23" s="20">
        <v>40672</v>
      </c>
      <c r="D23" s="21">
        <v>5439.9</v>
      </c>
    </row>
    <row r="24" spans="1:7" x14ac:dyDescent="0.25">
      <c r="A24" s="19" t="s">
        <v>8</v>
      </c>
      <c r="B24" s="23">
        <v>48721.599999999999</v>
      </c>
      <c r="C24" s="23">
        <v>41404.1</v>
      </c>
      <c r="D24" s="23">
        <v>7317.4</v>
      </c>
    </row>
    <row r="25" spans="1:7" x14ac:dyDescent="0.25">
      <c r="A25" s="19" t="s">
        <v>9</v>
      </c>
      <c r="B25" s="21">
        <v>48779.3</v>
      </c>
      <c r="C25" s="21">
        <v>40319.4</v>
      </c>
      <c r="D25" s="21">
        <v>8459.9</v>
      </c>
    </row>
    <row r="26" spans="1:7" x14ac:dyDescent="0.25">
      <c r="A26" s="19" t="s">
        <v>10</v>
      </c>
      <c r="B26" s="23">
        <v>52976.2</v>
      </c>
      <c r="C26" s="23">
        <v>42189.3</v>
      </c>
      <c r="D26" s="23">
        <v>10786.9</v>
      </c>
    </row>
    <row r="27" spans="1:7" x14ac:dyDescent="0.25">
      <c r="A27" s="19" t="s">
        <v>11</v>
      </c>
      <c r="B27" s="21">
        <v>57075.7</v>
      </c>
      <c r="C27" s="21">
        <v>44036.7</v>
      </c>
      <c r="D27" s="20">
        <v>13039</v>
      </c>
    </row>
    <row r="28" spans="1:7" x14ac:dyDescent="0.25">
      <c r="A28" s="19" t="s">
        <v>12</v>
      </c>
      <c r="B28" s="23">
        <v>60015.6</v>
      </c>
      <c r="C28" s="24">
        <v>43935</v>
      </c>
      <c r="D28" s="23">
        <v>16080.7</v>
      </c>
    </row>
    <row r="29" spans="1:7" x14ac:dyDescent="0.25">
      <c r="A29" s="19" t="s">
        <v>13</v>
      </c>
      <c r="B29" s="21">
        <v>30524.2</v>
      </c>
      <c r="C29" s="21">
        <v>27973.5</v>
      </c>
      <c r="D29" s="21">
        <v>2550.6999999999998</v>
      </c>
      <c r="F29" s="67"/>
      <c r="G29" s="67"/>
    </row>
    <row r="30" spans="1:7" x14ac:dyDescent="0.25">
      <c r="A30" s="19" t="s">
        <v>54</v>
      </c>
      <c r="B30" s="23">
        <v>36131.199999999997</v>
      </c>
      <c r="C30" s="23">
        <v>32153.599999999999</v>
      </c>
      <c r="D30" s="23">
        <v>3977.6</v>
      </c>
      <c r="F30" s="67"/>
      <c r="G30" s="67"/>
    </row>
    <row r="31" spans="1:7" x14ac:dyDescent="0.25">
      <c r="A31" s="12"/>
    </row>
    <row r="32" spans="1:7" x14ac:dyDescent="0.25">
      <c r="A32" s="12"/>
      <c r="C32" s="11"/>
    </row>
    <row r="37" spans="1:9" x14ac:dyDescent="0.25">
      <c r="A37" s="29"/>
      <c r="B37" s="101" t="s">
        <v>280</v>
      </c>
      <c r="C37" s="101"/>
      <c r="D37" s="101"/>
      <c r="F37" s="102" t="s">
        <v>281</v>
      </c>
      <c r="G37" s="103"/>
      <c r="H37" s="104"/>
    </row>
    <row r="38" spans="1:9" x14ac:dyDescent="0.25">
      <c r="A38" s="30"/>
      <c r="B38" s="31" t="s">
        <v>0</v>
      </c>
      <c r="C38" s="31" t="s">
        <v>1</v>
      </c>
      <c r="D38" s="31" t="s">
        <v>2</v>
      </c>
      <c r="F38" s="74" t="s">
        <v>0</v>
      </c>
      <c r="G38" s="74" t="s">
        <v>1</v>
      </c>
      <c r="H38" s="31" t="s">
        <v>2</v>
      </c>
    </row>
    <row r="39" spans="1:9" x14ac:dyDescent="0.25">
      <c r="A39" s="31" t="str">
        <f>A19</f>
        <v>2010</v>
      </c>
      <c r="B39" s="32">
        <f>B19/1000</f>
        <v>39.896000000000001</v>
      </c>
      <c r="C39" s="32">
        <f>C19/1000</f>
        <v>34.040800000000004</v>
      </c>
      <c r="D39" s="32">
        <f>D19/1000</f>
        <v>5.8552</v>
      </c>
      <c r="F39" s="33"/>
      <c r="G39" s="33"/>
      <c r="H39" s="33"/>
    </row>
    <row r="40" spans="1:9" x14ac:dyDescent="0.25">
      <c r="A40" s="31" t="str">
        <f t="shared" ref="A40:A50" si="0">A20</f>
        <v>2011</v>
      </c>
      <c r="B40" s="32">
        <f t="shared" ref="B40:D50" si="1">B20/1000</f>
        <v>44.868300000000005</v>
      </c>
      <c r="C40" s="32">
        <f t="shared" si="1"/>
        <v>38.018000000000001</v>
      </c>
      <c r="D40" s="32">
        <f t="shared" si="1"/>
        <v>6.8502999999999998</v>
      </c>
      <c r="F40" s="34">
        <f>(B20-B19)/B19</f>
        <v>0.12463154200922405</v>
      </c>
      <c r="G40" s="34">
        <f t="shared" ref="G40:H50" si="2">(C20-C19)/C19</f>
        <v>0.11683626706775389</v>
      </c>
      <c r="H40" s="34">
        <f t="shared" si="2"/>
        <v>0.16995149610602547</v>
      </c>
    </row>
    <row r="41" spans="1:9" x14ac:dyDescent="0.25">
      <c r="A41" s="31" t="str">
        <f t="shared" si="0"/>
        <v>2012</v>
      </c>
      <c r="B41" s="32">
        <f t="shared" si="1"/>
        <v>46.094900000000003</v>
      </c>
      <c r="C41" s="32">
        <f t="shared" si="1"/>
        <v>39.724599999999995</v>
      </c>
      <c r="D41" s="32">
        <f t="shared" si="1"/>
        <v>6.3703000000000003</v>
      </c>
      <c r="F41" s="34">
        <f t="shared" ref="F41:F50" si="3">(B21-B20)/B20</f>
        <v>2.7337786365875204E-2</v>
      </c>
      <c r="G41" s="34">
        <f t="shared" si="2"/>
        <v>4.4889262980693317E-2</v>
      </c>
      <c r="H41" s="34">
        <f t="shared" si="2"/>
        <v>-7.0069923944936718E-2</v>
      </c>
    </row>
    <row r="42" spans="1:9" x14ac:dyDescent="0.25">
      <c r="A42" s="74" t="str">
        <f t="shared" si="0"/>
        <v>2013</v>
      </c>
      <c r="B42" s="32">
        <f t="shared" si="1"/>
        <v>44.561999999999998</v>
      </c>
      <c r="C42" s="32">
        <f t="shared" si="1"/>
        <v>41.642800000000001</v>
      </c>
      <c r="D42" s="32">
        <f t="shared" si="1"/>
        <v>2.9192</v>
      </c>
      <c r="F42" s="61">
        <f t="shared" si="3"/>
        <v>-3.3255305901520586E-2</v>
      </c>
      <c r="G42" s="34">
        <f t="shared" si="2"/>
        <v>4.8287459156291172E-2</v>
      </c>
      <c r="H42" s="34">
        <f t="shared" si="2"/>
        <v>-0.54174842629075559</v>
      </c>
    </row>
    <row r="43" spans="1:9" x14ac:dyDescent="0.25">
      <c r="A43" s="31" t="str">
        <f t="shared" si="0"/>
        <v>2014</v>
      </c>
      <c r="B43" s="32">
        <f t="shared" si="1"/>
        <v>46.112000000000002</v>
      </c>
      <c r="C43" s="32">
        <f t="shared" si="1"/>
        <v>40.671999999999997</v>
      </c>
      <c r="D43" s="32">
        <f t="shared" si="1"/>
        <v>5.4398999999999997</v>
      </c>
      <c r="F43" s="34">
        <f t="shared" si="3"/>
        <v>3.4782998967730357E-2</v>
      </c>
      <c r="G43" s="34">
        <f t="shared" si="2"/>
        <v>-2.3312553430605117E-2</v>
      </c>
      <c r="H43" s="34">
        <f t="shared" si="2"/>
        <v>0.86348999725952313</v>
      </c>
    </row>
    <row r="44" spans="1:9" x14ac:dyDescent="0.25">
      <c r="A44" s="31" t="str">
        <f t="shared" si="0"/>
        <v>2015</v>
      </c>
      <c r="B44" s="32">
        <f t="shared" si="1"/>
        <v>48.721599999999995</v>
      </c>
      <c r="C44" s="32">
        <f t="shared" si="1"/>
        <v>41.4041</v>
      </c>
      <c r="D44" s="32">
        <f t="shared" si="1"/>
        <v>7.3173999999999992</v>
      </c>
      <c r="F44" s="34">
        <f t="shared" si="3"/>
        <v>5.6592643997224121E-2</v>
      </c>
      <c r="G44" s="34">
        <f t="shared" si="2"/>
        <v>1.8000098347757634E-2</v>
      </c>
      <c r="H44" s="34">
        <f t="shared" si="2"/>
        <v>0.34513502086435416</v>
      </c>
    </row>
    <row r="45" spans="1:9" x14ac:dyDescent="0.25">
      <c r="A45" s="31" t="str">
        <f t="shared" si="0"/>
        <v>2016</v>
      </c>
      <c r="B45" s="32">
        <f t="shared" si="1"/>
        <v>48.779300000000006</v>
      </c>
      <c r="C45" s="32">
        <f t="shared" si="1"/>
        <v>40.319400000000002</v>
      </c>
      <c r="D45" s="32">
        <f t="shared" si="1"/>
        <v>8.4598999999999993</v>
      </c>
      <c r="F45" s="34">
        <f t="shared" si="3"/>
        <v>1.1842796624085491E-3</v>
      </c>
      <c r="G45" s="34">
        <f t="shared" si="2"/>
        <v>-2.6197888614895557E-2</v>
      </c>
      <c r="H45" s="34">
        <f t="shared" si="2"/>
        <v>0.15613469265039495</v>
      </c>
    </row>
    <row r="46" spans="1:9" x14ac:dyDescent="0.25">
      <c r="A46" s="74" t="str">
        <f t="shared" si="0"/>
        <v>2017</v>
      </c>
      <c r="B46" s="32">
        <f t="shared" si="1"/>
        <v>52.976199999999999</v>
      </c>
      <c r="C46" s="32">
        <f t="shared" si="1"/>
        <v>42.189300000000003</v>
      </c>
      <c r="D46" s="32">
        <f t="shared" si="1"/>
        <v>10.786899999999999</v>
      </c>
      <c r="F46" s="61">
        <f t="shared" si="3"/>
        <v>8.6038545038571571E-2</v>
      </c>
      <c r="G46" s="61">
        <f t="shared" si="2"/>
        <v>4.6377178231818958E-2</v>
      </c>
      <c r="H46" s="34">
        <f t="shared" si="2"/>
        <v>0.27506235298289577</v>
      </c>
      <c r="I46" s="11"/>
    </row>
    <row r="47" spans="1:9" x14ac:dyDescent="0.25">
      <c r="A47" s="31" t="str">
        <f t="shared" si="0"/>
        <v>2018</v>
      </c>
      <c r="B47" s="32">
        <f t="shared" si="1"/>
        <v>57.075699999999998</v>
      </c>
      <c r="C47" s="32">
        <f t="shared" si="1"/>
        <v>44.036699999999996</v>
      </c>
      <c r="D47" s="32">
        <f t="shared" si="1"/>
        <v>13.039</v>
      </c>
      <c r="F47" s="34">
        <f t="shared" si="3"/>
        <v>7.7383806313023593E-2</v>
      </c>
      <c r="G47" s="61">
        <f t="shared" si="2"/>
        <v>4.3788353919121531E-2</v>
      </c>
      <c r="H47" s="34">
        <f t="shared" si="2"/>
        <v>0.20878102142413488</v>
      </c>
    </row>
    <row r="48" spans="1:9" x14ac:dyDescent="0.25">
      <c r="A48" s="31" t="str">
        <f t="shared" si="0"/>
        <v>2019</v>
      </c>
      <c r="B48" s="32">
        <f t="shared" si="1"/>
        <v>60.015599999999999</v>
      </c>
      <c r="C48" s="32">
        <f t="shared" si="1"/>
        <v>43.935000000000002</v>
      </c>
      <c r="D48" s="32">
        <f t="shared" si="1"/>
        <v>16.0807</v>
      </c>
      <c r="F48" s="34">
        <f t="shared" si="3"/>
        <v>5.1508785700394417E-2</v>
      </c>
      <c r="G48" s="34">
        <f t="shared" si="2"/>
        <v>-2.3094373556600991E-3</v>
      </c>
      <c r="H48" s="34">
        <f t="shared" si="2"/>
        <v>0.23327709180151857</v>
      </c>
    </row>
    <row r="49" spans="1:8" x14ac:dyDescent="0.25">
      <c r="A49" s="74" t="str">
        <f t="shared" si="0"/>
        <v>2020</v>
      </c>
      <c r="B49" s="32">
        <f t="shared" si="1"/>
        <v>30.5242</v>
      </c>
      <c r="C49" s="32">
        <f t="shared" si="1"/>
        <v>27.973500000000001</v>
      </c>
      <c r="D49" s="32">
        <f t="shared" si="1"/>
        <v>2.5507</v>
      </c>
      <c r="F49" s="61">
        <f>(B29-B28)/B28</f>
        <v>-0.4913955704850072</v>
      </c>
      <c r="G49" s="61">
        <f>(C29-C28)/C28</f>
        <v>-0.36329805394332537</v>
      </c>
      <c r="H49" s="34">
        <f t="shared" si="2"/>
        <v>-0.84138128315309657</v>
      </c>
    </row>
    <row r="50" spans="1:8" x14ac:dyDescent="0.25">
      <c r="A50" s="31" t="str">
        <f t="shared" si="0"/>
        <v>2021</v>
      </c>
      <c r="B50" s="32">
        <f t="shared" si="1"/>
        <v>36.1312</v>
      </c>
      <c r="C50" s="32">
        <f t="shared" si="1"/>
        <v>32.153599999999997</v>
      </c>
      <c r="D50" s="32">
        <f t="shared" si="1"/>
        <v>3.9775999999999998</v>
      </c>
      <c r="F50" s="34">
        <f t="shared" si="3"/>
        <v>0.18369031784616782</v>
      </c>
      <c r="G50" s="34">
        <f t="shared" si="2"/>
        <v>0.14943071120882259</v>
      </c>
      <c r="H50" s="34">
        <f t="shared" si="2"/>
        <v>0.55941506253185402</v>
      </c>
    </row>
    <row r="55" spans="1:8" x14ac:dyDescent="0.25">
      <c r="B55" s="20"/>
      <c r="D55" s="21"/>
    </row>
    <row r="56" spans="1:8" x14ac:dyDescent="0.25">
      <c r="B56" s="23"/>
      <c r="D56" s="24"/>
    </row>
    <row r="57" spans="1:8" x14ac:dyDescent="0.25">
      <c r="B57" s="21"/>
      <c r="D57" s="21"/>
    </row>
    <row r="58" spans="1:8" x14ac:dyDescent="0.25">
      <c r="B58" s="24"/>
      <c r="D58" s="23"/>
    </row>
    <row r="59" spans="1:8" x14ac:dyDescent="0.25">
      <c r="B59" s="20"/>
      <c r="D59" s="20"/>
    </row>
    <row r="60" spans="1:8" x14ac:dyDescent="0.25">
      <c r="B60" s="23"/>
      <c r="D60" s="23"/>
    </row>
    <row r="61" spans="1:8" x14ac:dyDescent="0.25">
      <c r="B61" s="21"/>
      <c r="D61" s="21"/>
    </row>
    <row r="62" spans="1:8" x14ac:dyDescent="0.25">
      <c r="B62" s="23"/>
      <c r="D62" s="23"/>
    </row>
    <row r="63" spans="1:8" x14ac:dyDescent="0.25">
      <c r="B63" s="21"/>
      <c r="D63" s="21"/>
    </row>
    <row r="64" spans="1:8" x14ac:dyDescent="0.25">
      <c r="B64" s="23"/>
      <c r="D64" s="24"/>
    </row>
    <row r="65" spans="2:9" x14ac:dyDescent="0.25">
      <c r="B65" s="21"/>
      <c r="D65" s="21"/>
    </row>
    <row r="66" spans="2:9" x14ac:dyDescent="0.25">
      <c r="B66" s="23"/>
      <c r="D66" s="23"/>
    </row>
    <row r="67" spans="2:9" x14ac:dyDescent="0.25">
      <c r="I67" s="12"/>
    </row>
    <row r="100" ht="47.25" customHeight="1" x14ac:dyDescent="0.25"/>
    <row r="101" ht="46.5" customHeight="1" x14ac:dyDescent="0.25"/>
    <row r="102" ht="48" customHeight="1" x14ac:dyDescent="0.25"/>
  </sheetData>
  <mergeCells count="2">
    <mergeCell ref="B37:D37"/>
    <mergeCell ref="F37:H37"/>
  </mergeCells>
  <conditionalFormatting sqref="B55:B6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A69" zoomScaleNormal="100" workbookViewId="0">
      <selection activeCell="A87" sqref="A87"/>
    </sheetView>
  </sheetViews>
  <sheetFormatPr defaultColWidth="9.1796875" defaultRowHeight="11.5" x14ac:dyDescent="0.25"/>
  <cols>
    <col min="1" max="1" width="9.1796875" style="1"/>
    <col min="2" max="2" width="17.81640625" style="1" customWidth="1"/>
    <col min="3" max="5" width="9.1796875" style="1"/>
    <col min="6" max="6" width="9.1796875" style="1" customWidth="1"/>
    <col min="7" max="9" width="9.1796875" style="1"/>
    <col min="10" max="10" width="17" style="1" bestFit="1" customWidth="1"/>
    <col min="11" max="20" width="9.1796875" style="1"/>
    <col min="21" max="21" width="41.7265625" style="1" customWidth="1"/>
    <col min="22" max="16384" width="9.1796875" style="1"/>
  </cols>
  <sheetData>
    <row r="1" spans="1:13" x14ac:dyDescent="0.25">
      <c r="A1" s="59" t="s">
        <v>289</v>
      </c>
    </row>
    <row r="2" spans="1:13" x14ac:dyDescent="0.25">
      <c r="A2" s="52" t="s">
        <v>1</v>
      </c>
    </row>
    <row r="3" spans="1:13" x14ac:dyDescent="0.25">
      <c r="A3" s="52" t="s">
        <v>0</v>
      </c>
    </row>
    <row r="4" spans="1:13" ht="12" x14ac:dyDescent="0.3">
      <c r="A4" s="6" t="s">
        <v>14</v>
      </c>
    </row>
    <row r="5" spans="1:13" ht="12" x14ac:dyDescent="0.3">
      <c r="A5" s="6"/>
      <c r="B5" s="3"/>
    </row>
    <row r="7" spans="1:13" x14ac:dyDescent="0.25">
      <c r="A7" s="13" t="s">
        <v>335</v>
      </c>
      <c r="I7" s="13" t="s">
        <v>334</v>
      </c>
    </row>
    <row r="8" spans="1:13" x14ac:dyDescent="0.25">
      <c r="A8" s="13" t="s">
        <v>44</v>
      </c>
      <c r="B8" s="14" t="s">
        <v>337</v>
      </c>
      <c r="I8" s="13" t="s">
        <v>44</v>
      </c>
      <c r="J8" s="14" t="s">
        <v>336</v>
      </c>
    </row>
    <row r="9" spans="1:13" x14ac:dyDescent="0.25">
      <c r="A9" s="13" t="s">
        <v>46</v>
      </c>
      <c r="B9" s="13" t="s">
        <v>47</v>
      </c>
      <c r="I9" s="13" t="s">
        <v>46</v>
      </c>
      <c r="J9" s="13" t="s">
        <v>47</v>
      </c>
    </row>
    <row r="11" spans="1:13" x14ac:dyDescent="0.25">
      <c r="A11" s="14" t="s">
        <v>48</v>
      </c>
      <c r="C11" s="13" t="s">
        <v>49</v>
      </c>
      <c r="I11" s="14" t="s">
        <v>48</v>
      </c>
      <c r="K11" s="13" t="s">
        <v>49</v>
      </c>
    </row>
    <row r="12" spans="1:13" x14ac:dyDescent="0.25">
      <c r="A12" s="14" t="s">
        <v>50</v>
      </c>
      <c r="C12" s="13" t="s">
        <v>15</v>
      </c>
      <c r="I12" s="14" t="s">
        <v>50</v>
      </c>
      <c r="K12" s="13" t="s">
        <v>15</v>
      </c>
    </row>
    <row r="13" spans="1:13" x14ac:dyDescent="0.25">
      <c r="A13" s="14" t="s">
        <v>51</v>
      </c>
      <c r="C13" s="15" t="s">
        <v>19</v>
      </c>
      <c r="I13" s="14" t="s">
        <v>51</v>
      </c>
      <c r="K13" s="15" t="s">
        <v>20</v>
      </c>
    </row>
    <row r="14" spans="1:13" x14ac:dyDescent="0.25">
      <c r="A14" s="14" t="s">
        <v>53</v>
      </c>
      <c r="C14" s="13" t="s">
        <v>17</v>
      </c>
      <c r="I14" s="14" t="s">
        <v>53</v>
      </c>
      <c r="K14" s="13" t="s">
        <v>17</v>
      </c>
    </row>
    <row r="16" spans="1:13" x14ac:dyDescent="0.25">
      <c r="A16" s="16" t="s">
        <v>21</v>
      </c>
      <c r="B16" s="35" t="s">
        <v>54</v>
      </c>
      <c r="D16" s="37"/>
      <c r="E16" s="37" t="s">
        <v>325</v>
      </c>
      <c r="I16" s="16" t="s">
        <v>21</v>
      </c>
      <c r="J16" s="35" t="s">
        <v>54</v>
      </c>
      <c r="L16" s="37"/>
      <c r="M16" s="37" t="s">
        <v>324</v>
      </c>
    </row>
    <row r="17" spans="1:15" x14ac:dyDescent="0.25">
      <c r="A17" s="16" t="s">
        <v>55</v>
      </c>
      <c r="B17" s="76" t="s">
        <v>37</v>
      </c>
      <c r="D17" s="44" t="s">
        <v>326</v>
      </c>
      <c r="E17" s="44">
        <f>B19</f>
        <v>36131.199999999997</v>
      </c>
      <c r="F17" s="54"/>
      <c r="G17" s="55" t="s">
        <v>0</v>
      </c>
      <c r="I17" s="16" t="s">
        <v>55</v>
      </c>
      <c r="J17" s="76" t="s">
        <v>37</v>
      </c>
      <c r="L17" s="44" t="s">
        <v>326</v>
      </c>
      <c r="M17" s="44">
        <f>J19</f>
        <v>32153.599999999999</v>
      </c>
      <c r="N17" s="54"/>
      <c r="O17" s="55" t="s">
        <v>1</v>
      </c>
    </row>
    <row r="18" spans="1:15" x14ac:dyDescent="0.25">
      <c r="A18" s="18" t="s">
        <v>67</v>
      </c>
      <c r="B18" s="47" t="s">
        <v>56</v>
      </c>
      <c r="D18" s="44" t="s">
        <v>327</v>
      </c>
      <c r="E18" s="44">
        <f>SUM(B20:B29)</f>
        <v>22862.299999999996</v>
      </c>
      <c r="F18" s="54" t="str">
        <f>A20</f>
        <v>United States</v>
      </c>
      <c r="G18" s="71">
        <f>B20/B19</f>
        <v>0.24334370294925162</v>
      </c>
      <c r="I18" s="18" t="s">
        <v>67</v>
      </c>
      <c r="J18" s="47" t="s">
        <v>56</v>
      </c>
      <c r="L18" s="44" t="s">
        <v>327</v>
      </c>
      <c r="M18" s="44">
        <f>SUM(J20:J29)</f>
        <v>18878.5</v>
      </c>
      <c r="N18" s="54" t="str">
        <f>I20</f>
        <v>United States</v>
      </c>
      <c r="O18" s="71">
        <f>J20/J19</f>
        <v>0.18062985171178345</v>
      </c>
    </row>
    <row r="19" spans="1:15" x14ac:dyDescent="0.25">
      <c r="A19" s="19" t="s">
        <v>16</v>
      </c>
      <c r="B19" s="21">
        <v>36131.199999999997</v>
      </c>
      <c r="D19" s="45" t="s">
        <v>328</v>
      </c>
      <c r="E19" s="46">
        <f>E17-E18</f>
        <v>13268.900000000001</v>
      </c>
      <c r="F19" s="54" t="str">
        <f t="shared" ref="F19:F27" si="0">A21</f>
        <v>United Kingdom</v>
      </c>
      <c r="G19" s="71">
        <f>B21/B19</f>
        <v>0.17957056505181121</v>
      </c>
      <c r="I19" s="19" t="s">
        <v>16</v>
      </c>
      <c r="J19" s="21">
        <v>32153.599999999999</v>
      </c>
      <c r="L19" s="45" t="s">
        <v>328</v>
      </c>
      <c r="M19" s="46">
        <f>M17-M18</f>
        <v>13275.099999999999</v>
      </c>
      <c r="N19" s="54" t="str">
        <f t="shared" ref="N19:N27" si="1">I21</f>
        <v>United Kingdom</v>
      </c>
      <c r="O19" s="71">
        <f>J21/J19</f>
        <v>8.9159534235668803E-2</v>
      </c>
    </row>
    <row r="20" spans="1:15" x14ac:dyDescent="0.25">
      <c r="A20" s="19" t="s">
        <v>22</v>
      </c>
      <c r="B20" s="23">
        <v>8792.2999999999993</v>
      </c>
      <c r="F20" s="54" t="str">
        <f t="shared" si="0"/>
        <v>Switzerland</v>
      </c>
      <c r="G20" s="71">
        <f>B22/B19</f>
        <v>5.0446705340536718E-2</v>
      </c>
      <c r="I20" s="19" t="s">
        <v>22</v>
      </c>
      <c r="J20" s="23">
        <v>5807.9</v>
      </c>
      <c r="N20" s="54" t="str">
        <f t="shared" si="1"/>
        <v>South Korea</v>
      </c>
      <c r="O20" s="71">
        <f>J22/J19</f>
        <v>5.0523114052547773E-2</v>
      </c>
    </row>
    <row r="21" spans="1:15" x14ac:dyDescent="0.25">
      <c r="A21" s="19" t="s">
        <v>23</v>
      </c>
      <c r="B21" s="21">
        <v>6488.1</v>
      </c>
      <c r="F21" s="56" t="str">
        <f t="shared" si="0"/>
        <v>Hong Kong</v>
      </c>
      <c r="G21" s="72">
        <f>B23/B19</f>
        <v>3.558420423346028E-2</v>
      </c>
      <c r="I21" s="19" t="s">
        <v>23</v>
      </c>
      <c r="J21" s="21">
        <v>2866.8</v>
      </c>
      <c r="N21" s="56" t="str">
        <f t="shared" si="1"/>
        <v>Hong Kong</v>
      </c>
      <c r="O21" s="72">
        <f>J23/J19</f>
        <v>4.4660628980891723E-2</v>
      </c>
    </row>
    <row r="22" spans="1:15" x14ac:dyDescent="0.25">
      <c r="A22" s="19" t="s">
        <v>24</v>
      </c>
      <c r="B22" s="23">
        <v>1822.7</v>
      </c>
      <c r="F22" s="56" t="str">
        <f t="shared" si="0"/>
        <v>Norway</v>
      </c>
      <c r="G22" s="72">
        <f>B24/B19</f>
        <v>2.6234943760517229E-2</v>
      </c>
      <c r="I22" s="19" t="s">
        <v>41</v>
      </c>
      <c r="J22" s="23">
        <v>1624.5</v>
      </c>
      <c r="N22" s="56" t="str">
        <f t="shared" si="1"/>
        <v>Taiwan</v>
      </c>
      <c r="O22" s="72">
        <f>J24/J19</f>
        <v>4.42749800955414E-2</v>
      </c>
    </row>
    <row r="23" spans="1:15" x14ac:dyDescent="0.25">
      <c r="A23" s="19" t="s">
        <v>27</v>
      </c>
      <c r="B23" s="21">
        <v>1285.7</v>
      </c>
      <c r="F23" s="56" t="str">
        <f t="shared" si="0"/>
        <v>Canada</v>
      </c>
      <c r="G23" s="72">
        <f>B25/B19</f>
        <v>2.3029957488264991E-2</v>
      </c>
      <c r="I23" s="19" t="s">
        <v>27</v>
      </c>
      <c r="J23" s="20">
        <v>1436</v>
      </c>
      <c r="N23" s="56" t="str">
        <f t="shared" si="1"/>
        <v>Switzerland</v>
      </c>
      <c r="O23" s="72">
        <f>J25/J19</f>
        <v>4.1460365246815283E-2</v>
      </c>
    </row>
    <row r="24" spans="1:15" x14ac:dyDescent="0.25">
      <c r="A24" s="19" t="s">
        <v>28</v>
      </c>
      <c r="B24" s="23">
        <v>947.9</v>
      </c>
      <c r="F24" s="56" t="str">
        <f t="shared" si="0"/>
        <v>Japan</v>
      </c>
      <c r="G24" s="72">
        <f>B26/B19</f>
        <v>2.0276104862279695E-2</v>
      </c>
      <c r="I24" s="19" t="s">
        <v>42</v>
      </c>
      <c r="J24" s="23">
        <v>1423.6</v>
      </c>
      <c r="N24" s="56" t="str">
        <f t="shared" si="1"/>
        <v>Singapore</v>
      </c>
      <c r="O24" s="72">
        <f>J26/J19</f>
        <v>4.052734375E-2</v>
      </c>
    </row>
    <row r="25" spans="1:15" x14ac:dyDescent="0.25">
      <c r="A25" s="19" t="s">
        <v>31</v>
      </c>
      <c r="B25" s="21">
        <v>832.1</v>
      </c>
      <c r="F25" s="56" t="str">
        <f t="shared" si="0"/>
        <v>Türkiye</v>
      </c>
      <c r="G25" s="72">
        <f>B27/B19</f>
        <v>1.9885860419803385E-2</v>
      </c>
      <c r="I25" s="19" t="s">
        <v>24</v>
      </c>
      <c r="J25" s="21">
        <v>1333.1</v>
      </c>
      <c r="N25" s="56" t="str">
        <f t="shared" si="1"/>
        <v>Japan</v>
      </c>
      <c r="O25" s="72">
        <f>J27/J19</f>
        <v>3.8250771297770707E-2</v>
      </c>
    </row>
    <row r="26" spans="1:15" x14ac:dyDescent="0.25">
      <c r="A26" s="19" t="s">
        <v>33</v>
      </c>
      <c r="B26" s="23">
        <v>732.6</v>
      </c>
      <c r="F26" s="56" t="str">
        <f t="shared" si="0"/>
        <v>Brazil</v>
      </c>
      <c r="G26" s="72">
        <f>B28/B19</f>
        <v>1.7984456646886901E-2</v>
      </c>
      <c r="I26" s="19" t="s">
        <v>25</v>
      </c>
      <c r="J26" s="23">
        <v>1303.0999999999999</v>
      </c>
      <c r="N26" s="56" t="str">
        <f t="shared" si="1"/>
        <v>Canada</v>
      </c>
      <c r="O26" s="72">
        <f>J28/J19</f>
        <v>3.0450711584394906E-2</v>
      </c>
    </row>
    <row r="27" spans="1:15" x14ac:dyDescent="0.25">
      <c r="A27" s="19" t="s">
        <v>68</v>
      </c>
      <c r="B27" s="21">
        <v>718.5</v>
      </c>
      <c r="F27" s="56" t="str">
        <f t="shared" si="0"/>
        <v>India</v>
      </c>
      <c r="G27" s="72">
        <f>B29/B19</f>
        <v>1.640133734833053E-2</v>
      </c>
      <c r="I27" s="19" t="s">
        <v>33</v>
      </c>
      <c r="J27" s="21">
        <v>1229.9000000000001</v>
      </c>
      <c r="N27" s="56" t="str">
        <f t="shared" si="1"/>
        <v>Türkiye</v>
      </c>
      <c r="O27" s="72">
        <f>J29/J19</f>
        <v>2.7197576632165606E-2</v>
      </c>
    </row>
    <row r="28" spans="1:15" x14ac:dyDescent="0.25">
      <c r="A28" s="19" t="s">
        <v>29</v>
      </c>
      <c r="B28" s="23">
        <v>649.79999999999995</v>
      </c>
      <c r="F28" s="57" t="s">
        <v>353</v>
      </c>
      <c r="G28" s="72">
        <f>E19/B19</f>
        <v>0.36724216189885756</v>
      </c>
      <c r="I28" s="19" t="s">
        <v>31</v>
      </c>
      <c r="J28" s="23">
        <v>979.1</v>
      </c>
      <c r="N28" s="57" t="s">
        <v>353</v>
      </c>
      <c r="O28" s="72">
        <f>M19/J19</f>
        <v>0.41286512241242035</v>
      </c>
    </row>
    <row r="29" spans="1:15" x14ac:dyDescent="0.25">
      <c r="A29" s="19" t="s">
        <v>30</v>
      </c>
      <c r="B29" s="21">
        <v>592.6</v>
      </c>
      <c r="F29" s="58" t="s">
        <v>318</v>
      </c>
      <c r="G29" s="73">
        <f>SUM(G18:G28)</f>
        <v>1</v>
      </c>
      <c r="I29" s="19" t="s">
        <v>68</v>
      </c>
      <c r="J29" s="21">
        <v>874.5</v>
      </c>
      <c r="N29" s="58" t="s">
        <v>318</v>
      </c>
      <c r="O29" s="73">
        <f>SUM(O18:O28)</f>
        <v>1</v>
      </c>
    </row>
    <row r="30" spans="1:15" x14ac:dyDescent="0.25">
      <c r="B30" s="87">
        <f>SUM(B20:B29)</f>
        <v>22862.299999999996</v>
      </c>
      <c r="J30" s="87">
        <f>SUM(J20:J29)</f>
        <v>18878.5</v>
      </c>
    </row>
    <row r="31" spans="1:15" x14ac:dyDescent="0.25">
      <c r="A31" s="1" t="s">
        <v>352</v>
      </c>
      <c r="B31" s="88">
        <f>B19-B30</f>
        <v>13268.900000000001</v>
      </c>
      <c r="I31" s="1" t="s">
        <v>352</v>
      </c>
      <c r="J31" s="88">
        <f>J19-J30</f>
        <v>13275.099999999999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opLeftCell="H1" zoomScaleNormal="100" workbookViewId="0">
      <selection activeCell="M47" sqref="M47"/>
    </sheetView>
  </sheetViews>
  <sheetFormatPr defaultColWidth="9.1796875" defaultRowHeight="11.5" x14ac:dyDescent="0.25"/>
  <cols>
    <col min="1" max="4" width="15.81640625" style="1" customWidth="1"/>
    <col min="5" max="23" width="9.1796875" style="1"/>
    <col min="24" max="24" width="40" style="1" customWidth="1"/>
    <col min="25" max="16384" width="9.1796875" style="1"/>
  </cols>
  <sheetData>
    <row r="1" spans="1:9" x14ac:dyDescent="0.25">
      <c r="A1" s="51" t="s">
        <v>290</v>
      </c>
      <c r="B1" s="4"/>
      <c r="C1" s="4"/>
      <c r="D1" s="4"/>
      <c r="E1" s="5"/>
    </row>
    <row r="2" spans="1:9" ht="15" customHeight="1" x14ac:dyDescent="0.25">
      <c r="A2" s="52" t="s">
        <v>36</v>
      </c>
      <c r="B2" s="4"/>
      <c r="C2" s="4"/>
      <c r="D2" s="4"/>
    </row>
    <row r="3" spans="1:9" ht="15" customHeight="1" x14ac:dyDescent="0.25">
      <c r="A3" s="52"/>
      <c r="B3" s="4"/>
      <c r="C3" s="4"/>
      <c r="D3" s="4"/>
    </row>
    <row r="4" spans="1:9" ht="15" customHeight="1" x14ac:dyDescent="0.3">
      <c r="A4" s="6" t="s">
        <v>14</v>
      </c>
      <c r="B4" s="4"/>
      <c r="C4" s="4"/>
      <c r="D4" s="4"/>
    </row>
    <row r="5" spans="1:9" x14ac:dyDescent="0.25">
      <c r="A5" s="3"/>
      <c r="B5" s="7"/>
      <c r="C5" s="4"/>
      <c r="D5" s="4"/>
      <c r="E5" s="5"/>
      <c r="I5" s="5"/>
    </row>
    <row r="6" spans="1:9" x14ac:dyDescent="0.25">
      <c r="A6" s="3"/>
      <c r="B6" s="7"/>
      <c r="C6" s="4"/>
      <c r="D6" s="4"/>
      <c r="E6" s="5"/>
    </row>
    <row r="7" spans="1:9" x14ac:dyDescent="0.25">
      <c r="A7" s="13" t="s">
        <v>298</v>
      </c>
    </row>
    <row r="8" spans="1:9" x14ac:dyDescent="0.25">
      <c r="A8" s="13" t="s">
        <v>44</v>
      </c>
      <c r="B8" s="14" t="s">
        <v>299</v>
      </c>
    </row>
    <row r="9" spans="1:9" x14ac:dyDescent="0.25">
      <c r="A9" s="13" t="s">
        <v>46</v>
      </c>
      <c r="B9" s="13" t="s">
        <v>47</v>
      </c>
    </row>
    <row r="11" spans="1:9" x14ac:dyDescent="0.25">
      <c r="A11" s="14" t="s">
        <v>48</v>
      </c>
      <c r="C11" s="13" t="s">
        <v>49</v>
      </c>
    </row>
    <row r="12" spans="1:9" x14ac:dyDescent="0.25">
      <c r="A12" s="14" t="s">
        <v>50</v>
      </c>
      <c r="C12" s="13" t="s">
        <v>15</v>
      </c>
    </row>
    <row r="13" spans="1:9" x14ac:dyDescent="0.25">
      <c r="A13" s="14" t="s">
        <v>279</v>
      </c>
      <c r="C13" s="75" t="s">
        <v>38</v>
      </c>
    </row>
    <row r="14" spans="1:9" x14ac:dyDescent="0.25">
      <c r="A14" s="14" t="s">
        <v>52</v>
      </c>
      <c r="C14" s="13" t="s">
        <v>16</v>
      </c>
    </row>
    <row r="15" spans="1:9" x14ac:dyDescent="0.25">
      <c r="A15" s="14" t="s">
        <v>53</v>
      </c>
      <c r="C15" s="13" t="s">
        <v>17</v>
      </c>
    </row>
    <row r="17" spans="1:7" x14ac:dyDescent="0.25">
      <c r="A17" s="16" t="s">
        <v>264</v>
      </c>
      <c r="B17" s="17" t="s">
        <v>19</v>
      </c>
      <c r="C17" s="17" t="s">
        <v>20</v>
      </c>
      <c r="D17" s="17" t="s">
        <v>2</v>
      </c>
    </row>
    <row r="18" spans="1:7" x14ac:dyDescent="0.25">
      <c r="A18" s="18" t="s">
        <v>21</v>
      </c>
      <c r="B18" s="47" t="s">
        <v>56</v>
      </c>
      <c r="C18" s="47" t="s">
        <v>56</v>
      </c>
      <c r="D18" s="47" t="s">
        <v>56</v>
      </c>
    </row>
    <row r="19" spans="1:7" x14ac:dyDescent="0.25">
      <c r="A19" s="19" t="s">
        <v>3</v>
      </c>
      <c r="B19" s="21">
        <v>22201.599999999999</v>
      </c>
      <c r="C19" s="20">
        <v>23483</v>
      </c>
      <c r="D19" s="21">
        <v>-1281.4000000000001</v>
      </c>
    </row>
    <row r="20" spans="1:7" x14ac:dyDescent="0.25">
      <c r="A20" s="19" t="s">
        <v>4</v>
      </c>
      <c r="B20" s="23">
        <v>22214.3</v>
      </c>
      <c r="C20" s="23">
        <v>20184.5</v>
      </c>
      <c r="D20" s="23">
        <v>2029.9</v>
      </c>
      <c r="F20" s="1">
        <f t="shared" ref="F20:G30" si="0">B20/B19</f>
        <v>1.0005720308446238</v>
      </c>
      <c r="G20" s="1">
        <f t="shared" si="0"/>
        <v>0.85953668611335865</v>
      </c>
    </row>
    <row r="21" spans="1:7" x14ac:dyDescent="0.25">
      <c r="A21" s="19" t="s">
        <v>5</v>
      </c>
      <c r="B21" s="21">
        <v>24161.3</v>
      </c>
      <c r="C21" s="20">
        <v>21476</v>
      </c>
      <c r="D21" s="21">
        <v>2685.3</v>
      </c>
      <c r="F21" s="1">
        <f t="shared" si="0"/>
        <v>1.0876462458866587</v>
      </c>
      <c r="G21" s="1">
        <f t="shared" si="0"/>
        <v>1.0639847407664298</v>
      </c>
    </row>
    <row r="22" spans="1:7" x14ac:dyDescent="0.25">
      <c r="A22" s="19" t="s">
        <v>6</v>
      </c>
      <c r="B22" s="24">
        <v>25004</v>
      </c>
      <c r="C22" s="23">
        <v>21429.3</v>
      </c>
      <c r="D22" s="23">
        <v>3574.7</v>
      </c>
      <c r="F22" s="1">
        <f t="shared" si="0"/>
        <v>1.0348780901689894</v>
      </c>
      <c r="G22" s="1">
        <f t="shared" si="0"/>
        <v>0.99782547960514056</v>
      </c>
    </row>
    <row r="23" spans="1:7" x14ac:dyDescent="0.25">
      <c r="A23" s="19" t="s">
        <v>7</v>
      </c>
      <c r="B23" s="21">
        <v>23931.1</v>
      </c>
      <c r="C23" s="21">
        <v>22858.799999999999</v>
      </c>
      <c r="D23" s="21">
        <v>1072.3</v>
      </c>
      <c r="F23" s="1">
        <f t="shared" si="0"/>
        <v>0.95709086546152611</v>
      </c>
      <c r="G23" s="1">
        <f t="shared" si="0"/>
        <v>1.0667077319371141</v>
      </c>
    </row>
    <row r="24" spans="1:7" x14ac:dyDescent="0.25">
      <c r="A24" s="19" t="s">
        <v>8</v>
      </c>
      <c r="B24" s="23">
        <v>25124.7</v>
      </c>
      <c r="C24" s="23">
        <v>23987.200000000001</v>
      </c>
      <c r="D24" s="23">
        <v>1137.5</v>
      </c>
      <c r="F24" s="1">
        <f t="shared" si="0"/>
        <v>1.049876520510967</v>
      </c>
      <c r="G24" s="1">
        <f t="shared" si="0"/>
        <v>1.0493639211157191</v>
      </c>
    </row>
    <row r="25" spans="1:7" x14ac:dyDescent="0.25">
      <c r="A25" s="19" t="s">
        <v>9</v>
      </c>
      <c r="B25" s="21">
        <v>24979.9</v>
      </c>
      <c r="C25" s="21">
        <v>23734.6</v>
      </c>
      <c r="D25" s="21">
        <v>1245.4000000000001</v>
      </c>
      <c r="F25" s="1">
        <f t="shared" si="0"/>
        <v>0.99423674710543808</v>
      </c>
      <c r="G25" s="1">
        <f t="shared" si="0"/>
        <v>0.98946938367129122</v>
      </c>
    </row>
    <row r="26" spans="1:7" x14ac:dyDescent="0.25">
      <c r="A26" s="19" t="s">
        <v>10</v>
      </c>
      <c r="B26" s="23">
        <v>26853.1</v>
      </c>
      <c r="C26" s="23">
        <v>24863.4</v>
      </c>
      <c r="D26" s="23">
        <v>1989.6</v>
      </c>
      <c r="F26" s="1">
        <f t="shared" si="0"/>
        <v>1.0749882905856307</v>
      </c>
      <c r="G26" s="1">
        <f t="shared" si="0"/>
        <v>1.0475592594777245</v>
      </c>
    </row>
    <row r="27" spans="1:7" x14ac:dyDescent="0.25">
      <c r="A27" s="19" t="s">
        <v>11</v>
      </c>
      <c r="B27" s="21">
        <v>27197.9</v>
      </c>
      <c r="C27" s="21">
        <v>28643.5</v>
      </c>
      <c r="D27" s="21">
        <v>-1445.5</v>
      </c>
      <c r="F27" s="1">
        <f t="shared" si="0"/>
        <v>1.0128402307368611</v>
      </c>
      <c r="G27" s="1">
        <f t="shared" si="0"/>
        <v>1.152034717697499</v>
      </c>
    </row>
    <row r="28" spans="1:7" x14ac:dyDescent="0.25">
      <c r="A28" s="19" t="s">
        <v>12</v>
      </c>
      <c r="B28" s="23">
        <v>28026.799999999999</v>
      </c>
      <c r="C28" s="23">
        <v>30459.4</v>
      </c>
      <c r="D28" s="23">
        <v>-2432.6999999999998</v>
      </c>
      <c r="F28" s="1">
        <f t="shared" si="0"/>
        <v>1.0304766176800413</v>
      </c>
      <c r="G28" s="1">
        <f t="shared" si="0"/>
        <v>1.0633965821215983</v>
      </c>
    </row>
    <row r="29" spans="1:7" x14ac:dyDescent="0.25">
      <c r="A29" s="19" t="s">
        <v>13</v>
      </c>
      <c r="B29" s="21">
        <v>30370.6</v>
      </c>
      <c r="C29" s="21">
        <v>31419.3</v>
      </c>
      <c r="D29" s="21">
        <v>-1048.7</v>
      </c>
      <c r="F29" s="1">
        <f t="shared" si="0"/>
        <v>1.0836270997759287</v>
      </c>
      <c r="G29" s="1">
        <f t="shared" si="0"/>
        <v>1.0315140810390224</v>
      </c>
    </row>
    <row r="30" spans="1:7" x14ac:dyDescent="0.25">
      <c r="A30" s="19" t="s">
        <v>54</v>
      </c>
      <c r="B30" s="23">
        <v>35909.1</v>
      </c>
      <c r="C30" s="23">
        <v>40519.4</v>
      </c>
      <c r="D30" s="23">
        <v>-4610.3</v>
      </c>
      <c r="F30" s="1">
        <f>B30/B29</f>
        <v>1.1823638650537032</v>
      </c>
      <c r="G30" s="1">
        <f t="shared" si="0"/>
        <v>1.2896340784167695</v>
      </c>
    </row>
    <row r="31" spans="1:7" x14ac:dyDescent="0.25">
      <c r="A31" s="12"/>
    </row>
    <row r="32" spans="1:7" x14ac:dyDescent="0.25">
      <c r="A32" s="12"/>
      <c r="C32" s="11"/>
    </row>
    <row r="37" spans="1:9" x14ac:dyDescent="0.25">
      <c r="A37" s="29"/>
      <c r="B37" s="101" t="s">
        <v>280</v>
      </c>
      <c r="C37" s="101"/>
      <c r="D37" s="101"/>
      <c r="F37" s="102" t="s">
        <v>281</v>
      </c>
      <c r="G37" s="103"/>
      <c r="H37" s="104"/>
    </row>
    <row r="38" spans="1:9" x14ac:dyDescent="0.25">
      <c r="A38" s="30"/>
      <c r="B38" s="31" t="s">
        <v>0</v>
      </c>
      <c r="C38" s="31" t="s">
        <v>1</v>
      </c>
      <c r="D38" s="31" t="s">
        <v>2</v>
      </c>
      <c r="F38" s="74" t="s">
        <v>0</v>
      </c>
      <c r="G38" s="74" t="s">
        <v>1</v>
      </c>
      <c r="H38" s="31" t="s">
        <v>2</v>
      </c>
    </row>
    <row r="39" spans="1:9" x14ac:dyDescent="0.25">
      <c r="A39" s="31" t="str">
        <f>A19</f>
        <v>2010</v>
      </c>
      <c r="B39" s="32">
        <f>B19/1000</f>
        <v>22.201599999999999</v>
      </c>
      <c r="C39" s="32">
        <f>C19/1000</f>
        <v>23.483000000000001</v>
      </c>
      <c r="D39" s="32">
        <f>D19/1000</f>
        <v>-1.2814000000000001</v>
      </c>
      <c r="F39" s="33"/>
      <c r="G39" s="33"/>
      <c r="H39" s="33"/>
    </row>
    <row r="40" spans="1:9" x14ac:dyDescent="0.25">
      <c r="A40" s="31" t="str">
        <f t="shared" ref="A40:A50" si="1">A20</f>
        <v>2011</v>
      </c>
      <c r="B40" s="32">
        <f t="shared" ref="B40:D50" si="2">B20/1000</f>
        <v>22.214299999999998</v>
      </c>
      <c r="C40" s="32">
        <f t="shared" si="2"/>
        <v>20.1845</v>
      </c>
      <c r="D40" s="32">
        <f t="shared" si="2"/>
        <v>2.0299</v>
      </c>
      <c r="F40" s="34">
        <f>(B20-B19)/B19</f>
        <v>5.7203084462384369E-4</v>
      </c>
      <c r="G40" s="34">
        <f t="shared" ref="G40:H50" si="3">(C20-C19)/C19</f>
        <v>-0.14046331388664141</v>
      </c>
      <c r="H40" s="34">
        <f t="shared" si="3"/>
        <v>-2.5841267363820819</v>
      </c>
    </row>
    <row r="41" spans="1:9" x14ac:dyDescent="0.25">
      <c r="A41" s="31" t="str">
        <f t="shared" si="1"/>
        <v>2012</v>
      </c>
      <c r="B41" s="32">
        <f t="shared" si="2"/>
        <v>24.161300000000001</v>
      </c>
      <c r="C41" s="32">
        <f t="shared" si="2"/>
        <v>21.475999999999999</v>
      </c>
      <c r="D41" s="32">
        <f t="shared" si="2"/>
        <v>2.6853000000000002</v>
      </c>
      <c r="F41" s="34">
        <f t="shared" ref="F41:F50" si="4">(B21-B20)/B20</f>
        <v>8.7646245886658591E-2</v>
      </c>
      <c r="G41" s="34">
        <f t="shared" si="3"/>
        <v>6.3984740766429682E-2</v>
      </c>
      <c r="H41" s="34">
        <f t="shared" si="3"/>
        <v>0.32287304793339577</v>
      </c>
    </row>
    <row r="42" spans="1:9" x14ac:dyDescent="0.25">
      <c r="A42" s="31" t="str">
        <f t="shared" si="1"/>
        <v>2013</v>
      </c>
      <c r="B42" s="32">
        <f t="shared" si="2"/>
        <v>25.004000000000001</v>
      </c>
      <c r="C42" s="32">
        <f t="shared" si="2"/>
        <v>21.429299999999998</v>
      </c>
      <c r="D42" s="32">
        <f t="shared" si="2"/>
        <v>3.5747</v>
      </c>
      <c r="F42" s="34">
        <f t="shared" si="4"/>
        <v>3.4878090168989281E-2</v>
      </c>
      <c r="G42" s="34">
        <f t="shared" si="3"/>
        <v>-2.1745203948594118E-3</v>
      </c>
      <c r="H42" s="34">
        <f t="shared" si="3"/>
        <v>0.33121066547499334</v>
      </c>
    </row>
    <row r="43" spans="1:9" x14ac:dyDescent="0.25">
      <c r="A43" s="33" t="str">
        <f t="shared" si="1"/>
        <v>2014</v>
      </c>
      <c r="B43" s="32">
        <f t="shared" si="2"/>
        <v>23.931099999999997</v>
      </c>
      <c r="C43" s="32">
        <f t="shared" si="2"/>
        <v>22.858799999999999</v>
      </c>
      <c r="D43" s="32">
        <f t="shared" si="2"/>
        <v>1.0723</v>
      </c>
      <c r="F43" s="34">
        <f t="shared" si="4"/>
        <v>-4.2909134538473899E-2</v>
      </c>
      <c r="G43" s="34">
        <f t="shared" si="3"/>
        <v>6.6707731937114143E-2</v>
      </c>
      <c r="H43" s="34">
        <f t="shared" si="3"/>
        <v>-0.7000307718130192</v>
      </c>
    </row>
    <row r="44" spans="1:9" x14ac:dyDescent="0.25">
      <c r="A44" s="33" t="str">
        <f t="shared" si="1"/>
        <v>2015</v>
      </c>
      <c r="B44" s="32">
        <f t="shared" si="2"/>
        <v>25.124700000000001</v>
      </c>
      <c r="C44" s="32">
        <f t="shared" si="2"/>
        <v>23.987200000000001</v>
      </c>
      <c r="D44" s="32">
        <f t="shared" si="2"/>
        <v>1.1375</v>
      </c>
      <c r="F44" s="34">
        <f t="shared" si="4"/>
        <v>4.9876520510966998E-2</v>
      </c>
      <c r="G44" s="34">
        <f t="shared" si="3"/>
        <v>4.9363921115719175E-2</v>
      </c>
      <c r="H44" s="34">
        <f t="shared" si="3"/>
        <v>6.080387951133083E-2</v>
      </c>
    </row>
    <row r="45" spans="1:9" x14ac:dyDescent="0.25">
      <c r="A45" s="33" t="str">
        <f t="shared" si="1"/>
        <v>2016</v>
      </c>
      <c r="B45" s="32">
        <f t="shared" si="2"/>
        <v>24.979900000000001</v>
      </c>
      <c r="C45" s="32">
        <f t="shared" si="2"/>
        <v>23.734599999999997</v>
      </c>
      <c r="D45" s="32">
        <f t="shared" si="2"/>
        <v>1.2454000000000001</v>
      </c>
      <c r="F45" s="34">
        <f t="shared" si="4"/>
        <v>-5.7632528945618959E-3</v>
      </c>
      <c r="G45" s="34">
        <f t="shared" si="3"/>
        <v>-1.0530616328708735E-2</v>
      </c>
      <c r="H45" s="34">
        <f t="shared" si="3"/>
        <v>9.4857142857142931E-2</v>
      </c>
    </row>
    <row r="46" spans="1:9" x14ac:dyDescent="0.25">
      <c r="A46" s="74" t="str">
        <f t="shared" si="1"/>
        <v>2017</v>
      </c>
      <c r="B46" s="32">
        <f t="shared" si="2"/>
        <v>26.853099999999998</v>
      </c>
      <c r="C46" s="32">
        <f t="shared" si="2"/>
        <v>24.863400000000002</v>
      </c>
      <c r="D46" s="32">
        <f t="shared" si="2"/>
        <v>1.9895999999999998</v>
      </c>
      <c r="F46" s="61">
        <f t="shared" si="4"/>
        <v>7.4988290585630724E-2</v>
      </c>
      <c r="G46" s="61">
        <f t="shared" si="3"/>
        <v>4.755925947772463E-2</v>
      </c>
      <c r="H46" s="34">
        <f t="shared" si="3"/>
        <v>0.59755901718323412</v>
      </c>
      <c r="I46" s="11"/>
    </row>
    <row r="47" spans="1:9" x14ac:dyDescent="0.25">
      <c r="A47" s="74" t="str">
        <f t="shared" si="1"/>
        <v>2018</v>
      </c>
      <c r="B47" s="32">
        <f t="shared" si="2"/>
        <v>27.197900000000001</v>
      </c>
      <c r="C47" s="32">
        <f t="shared" si="2"/>
        <v>28.6435</v>
      </c>
      <c r="D47" s="32">
        <f t="shared" si="2"/>
        <v>-1.4455</v>
      </c>
      <c r="F47" s="34">
        <f t="shared" si="4"/>
        <v>1.284023073686103E-2</v>
      </c>
      <c r="G47" s="61">
        <f t="shared" si="3"/>
        <v>0.15203471769749907</v>
      </c>
      <c r="H47" s="77">
        <f t="shared" si="3"/>
        <v>-1.7265279453156415</v>
      </c>
    </row>
    <row r="48" spans="1:9" x14ac:dyDescent="0.25">
      <c r="A48" s="31" t="str">
        <f t="shared" si="1"/>
        <v>2019</v>
      </c>
      <c r="B48" s="32">
        <f t="shared" si="2"/>
        <v>28.026799999999998</v>
      </c>
      <c r="C48" s="32">
        <f t="shared" si="2"/>
        <v>30.459400000000002</v>
      </c>
      <c r="D48" s="32">
        <f t="shared" si="2"/>
        <v>-2.4326999999999996</v>
      </c>
      <c r="F48" s="34">
        <f t="shared" si="4"/>
        <v>3.0476617680041392E-2</v>
      </c>
      <c r="G48" s="34">
        <f t="shared" si="3"/>
        <v>6.3396582121598322E-2</v>
      </c>
      <c r="H48" s="34">
        <f t="shared" si="3"/>
        <v>0.68294707713593894</v>
      </c>
    </row>
    <row r="49" spans="1:8" x14ac:dyDescent="0.25">
      <c r="A49" s="31" t="str">
        <f t="shared" si="1"/>
        <v>2020</v>
      </c>
      <c r="B49" s="32">
        <f t="shared" si="2"/>
        <v>30.3706</v>
      </c>
      <c r="C49" s="32">
        <f t="shared" si="2"/>
        <v>31.4193</v>
      </c>
      <c r="D49" s="32">
        <f t="shared" si="2"/>
        <v>-1.0487</v>
      </c>
      <c r="F49" s="34">
        <f t="shared" si="4"/>
        <v>8.3627099775928734E-2</v>
      </c>
      <c r="G49" s="34">
        <f t="shared" si="3"/>
        <v>3.1514081039022361E-2</v>
      </c>
      <c r="H49" s="77">
        <f t="shared" si="3"/>
        <v>-0.56891519710609606</v>
      </c>
    </row>
    <row r="50" spans="1:8" x14ac:dyDescent="0.25">
      <c r="A50" s="31" t="str">
        <f t="shared" si="1"/>
        <v>2021</v>
      </c>
      <c r="B50" s="32">
        <f t="shared" si="2"/>
        <v>35.909099999999995</v>
      </c>
      <c r="C50" s="32">
        <f t="shared" si="2"/>
        <v>40.519400000000005</v>
      </c>
      <c r="D50" s="32">
        <f t="shared" si="2"/>
        <v>-4.6103000000000005</v>
      </c>
      <c r="F50" s="34">
        <f t="shared" si="4"/>
        <v>0.18236386505370325</v>
      </c>
      <c r="G50" s="34">
        <f t="shared" si="3"/>
        <v>0.28963407841676941</v>
      </c>
      <c r="H50" s="34">
        <f t="shared" si="3"/>
        <v>3.3962048250214552</v>
      </c>
    </row>
    <row r="67" spans="9:9" x14ac:dyDescent="0.25">
      <c r="I67" s="12"/>
    </row>
    <row r="100" ht="47.25" customHeight="1" x14ac:dyDescent="0.25"/>
    <row r="101" ht="46.5" customHeight="1" x14ac:dyDescent="0.25"/>
    <row r="102" ht="48" customHeight="1" x14ac:dyDescent="0.25"/>
  </sheetData>
  <mergeCells count="2">
    <mergeCell ref="B37:D37"/>
    <mergeCell ref="F37:H37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73" zoomScaleNormal="100" workbookViewId="0">
      <selection activeCell="S74" sqref="S74"/>
    </sheetView>
  </sheetViews>
  <sheetFormatPr defaultColWidth="9.1796875" defaultRowHeight="11.5" x14ac:dyDescent="0.25"/>
  <cols>
    <col min="1" max="1" width="9.1796875" style="1"/>
    <col min="2" max="2" width="19.26953125" style="1" customWidth="1"/>
    <col min="3" max="9" width="9.1796875" style="1"/>
    <col min="10" max="10" width="17" style="1" bestFit="1" customWidth="1"/>
    <col min="11" max="20" width="9.1796875" style="1"/>
    <col min="21" max="21" width="41.7265625" style="1" customWidth="1"/>
    <col min="22" max="16384" width="9.1796875" style="1"/>
  </cols>
  <sheetData>
    <row r="1" spans="1:13" x14ac:dyDescent="0.25">
      <c r="A1" s="59" t="s">
        <v>291</v>
      </c>
    </row>
    <row r="2" spans="1:13" x14ac:dyDescent="0.25">
      <c r="A2" s="52" t="s">
        <v>1</v>
      </c>
    </row>
    <row r="3" spans="1:13" x14ac:dyDescent="0.25">
      <c r="A3" s="52" t="s">
        <v>0</v>
      </c>
    </row>
    <row r="4" spans="1:13" ht="12" x14ac:dyDescent="0.3">
      <c r="A4" s="6" t="s">
        <v>14</v>
      </c>
    </row>
    <row r="7" spans="1:13" x14ac:dyDescent="0.25">
      <c r="A7" s="13" t="s">
        <v>339</v>
      </c>
      <c r="I7" s="13" t="s">
        <v>338</v>
      </c>
    </row>
    <row r="8" spans="1:13" x14ac:dyDescent="0.25">
      <c r="A8" s="13" t="s">
        <v>44</v>
      </c>
      <c r="B8" s="14" t="s">
        <v>341</v>
      </c>
      <c r="I8" s="13" t="s">
        <v>44</v>
      </c>
      <c r="J8" s="14" t="s">
        <v>340</v>
      </c>
    </row>
    <row r="9" spans="1:13" x14ac:dyDescent="0.25">
      <c r="A9" s="13" t="s">
        <v>46</v>
      </c>
      <c r="B9" s="13" t="s">
        <v>47</v>
      </c>
      <c r="I9" s="13" t="s">
        <v>46</v>
      </c>
      <c r="J9" s="13" t="s">
        <v>47</v>
      </c>
    </row>
    <row r="11" spans="1:13" x14ac:dyDescent="0.25">
      <c r="A11" s="14" t="s">
        <v>48</v>
      </c>
      <c r="C11" s="13" t="s">
        <v>49</v>
      </c>
      <c r="I11" s="14" t="s">
        <v>48</v>
      </c>
      <c r="K11" s="13" t="s">
        <v>49</v>
      </c>
    </row>
    <row r="12" spans="1:13" x14ac:dyDescent="0.25">
      <c r="A12" s="14" t="s">
        <v>50</v>
      </c>
      <c r="C12" s="13" t="s">
        <v>15</v>
      </c>
      <c r="I12" s="14" t="s">
        <v>50</v>
      </c>
      <c r="K12" s="13" t="s">
        <v>15</v>
      </c>
    </row>
    <row r="13" spans="1:13" x14ac:dyDescent="0.25">
      <c r="A13" s="14" t="s">
        <v>51</v>
      </c>
      <c r="C13" s="15" t="s">
        <v>19</v>
      </c>
      <c r="I13" s="14" t="s">
        <v>51</v>
      </c>
      <c r="K13" s="15" t="s">
        <v>20</v>
      </c>
    </row>
    <row r="14" spans="1:13" x14ac:dyDescent="0.25">
      <c r="A14" s="14" t="s">
        <v>53</v>
      </c>
      <c r="C14" s="13" t="s">
        <v>17</v>
      </c>
      <c r="I14" s="14" t="s">
        <v>53</v>
      </c>
      <c r="K14" s="13" t="s">
        <v>17</v>
      </c>
    </row>
    <row r="16" spans="1:13" x14ac:dyDescent="0.25">
      <c r="A16" s="16" t="s">
        <v>21</v>
      </c>
      <c r="B16" s="35" t="s">
        <v>54</v>
      </c>
      <c r="D16" s="37"/>
      <c r="E16" s="37" t="s">
        <v>325</v>
      </c>
      <c r="I16" s="16" t="s">
        <v>21</v>
      </c>
      <c r="J16" s="35" t="s">
        <v>54</v>
      </c>
      <c r="L16" s="37"/>
      <c r="M16" s="37" t="s">
        <v>324</v>
      </c>
    </row>
    <row r="17" spans="1:15" x14ac:dyDescent="0.25">
      <c r="A17" s="16" t="s">
        <v>55</v>
      </c>
      <c r="B17" s="76" t="s">
        <v>38</v>
      </c>
      <c r="D17" s="44" t="s">
        <v>326</v>
      </c>
      <c r="E17" s="44">
        <f>B19</f>
        <v>35909.1</v>
      </c>
      <c r="F17" s="54"/>
      <c r="G17" s="78" t="s">
        <v>0</v>
      </c>
      <c r="I17" s="16" t="s">
        <v>55</v>
      </c>
      <c r="J17" s="76" t="s">
        <v>38</v>
      </c>
      <c r="L17" s="44" t="s">
        <v>326</v>
      </c>
      <c r="M17" s="44">
        <f>J19</f>
        <v>40519.4</v>
      </c>
      <c r="N17" s="54"/>
      <c r="O17" s="78" t="s">
        <v>1</v>
      </c>
    </row>
    <row r="18" spans="1:15" x14ac:dyDescent="0.25">
      <c r="A18" s="18" t="s">
        <v>67</v>
      </c>
      <c r="B18" s="47" t="s">
        <v>56</v>
      </c>
      <c r="D18" s="44" t="s">
        <v>327</v>
      </c>
      <c r="E18" s="44">
        <f>SUM(B20:B29)</f>
        <v>28994.299999999996</v>
      </c>
      <c r="F18" s="54" t="str">
        <f>A20</f>
        <v>United Kingdom</v>
      </c>
      <c r="G18" s="71">
        <f>B20/B19</f>
        <v>0.32309358909023062</v>
      </c>
      <c r="I18" s="18" t="s">
        <v>67</v>
      </c>
      <c r="J18" s="47" t="s">
        <v>56</v>
      </c>
      <c r="L18" s="44" t="s">
        <v>327</v>
      </c>
      <c r="M18" s="44">
        <f>SUM(J20:J29)</f>
        <v>25858.100000000002</v>
      </c>
      <c r="N18" s="54" t="str">
        <f>I20</f>
        <v>United Kingdom</v>
      </c>
      <c r="O18" s="71">
        <f>J20/J19</f>
        <v>0.22999353396150982</v>
      </c>
    </row>
    <row r="19" spans="1:15" x14ac:dyDescent="0.25">
      <c r="A19" s="19" t="s">
        <v>16</v>
      </c>
      <c r="B19" s="21">
        <v>35909.1</v>
      </c>
      <c r="D19" s="45" t="s">
        <v>328</v>
      </c>
      <c r="E19" s="46">
        <f>E17-E18</f>
        <v>6914.8000000000029</v>
      </c>
      <c r="F19" s="54" t="str">
        <f t="shared" ref="F19:F27" si="0">A21</f>
        <v>Switzerland</v>
      </c>
      <c r="G19" s="71">
        <f>B21/B19</f>
        <v>0.22441665204641723</v>
      </c>
      <c r="I19" s="19" t="s">
        <v>16</v>
      </c>
      <c r="J19" s="21">
        <v>40519.4</v>
      </c>
      <c r="L19" s="45" t="s">
        <v>328</v>
      </c>
      <c r="M19" s="46">
        <f>M17-M18</f>
        <v>14661.3</v>
      </c>
      <c r="N19" s="54" t="str">
        <f t="shared" ref="N19:N27" si="1">I21</f>
        <v>Switzerland</v>
      </c>
      <c r="O19" s="71">
        <f>J21/J19</f>
        <v>9.6904198976292835E-2</v>
      </c>
    </row>
    <row r="20" spans="1:15" x14ac:dyDescent="0.25">
      <c r="A20" s="19" t="s">
        <v>23</v>
      </c>
      <c r="B20" s="24">
        <v>11602</v>
      </c>
      <c r="F20" s="54" t="str">
        <f t="shared" si="0"/>
        <v>Russia</v>
      </c>
      <c r="G20" s="71">
        <f>B22/B19</f>
        <v>9.3731115511110005E-2</v>
      </c>
      <c r="I20" s="19" t="s">
        <v>23</v>
      </c>
      <c r="J20" s="23">
        <v>9319.2000000000007</v>
      </c>
      <c r="N20" s="54" t="str">
        <f t="shared" si="1"/>
        <v>United States</v>
      </c>
      <c r="O20" s="71">
        <f>J22/J19</f>
        <v>9.5334580472563754E-2</v>
      </c>
    </row>
    <row r="21" spans="1:15" x14ac:dyDescent="0.25">
      <c r="A21" s="19" t="s">
        <v>24</v>
      </c>
      <c r="B21" s="21">
        <v>8058.6</v>
      </c>
      <c r="F21" s="56" t="str">
        <f t="shared" si="0"/>
        <v>Norway</v>
      </c>
      <c r="G21" s="72">
        <f>B23/B19</f>
        <v>5.4576695043874676E-2</v>
      </c>
      <c r="I21" s="19" t="s">
        <v>24</v>
      </c>
      <c r="J21" s="21">
        <v>3926.5</v>
      </c>
      <c r="N21" s="56" t="str">
        <f t="shared" si="1"/>
        <v>Russia</v>
      </c>
      <c r="O21" s="72">
        <f>J23/J19</f>
        <v>6.6805036599752218E-2</v>
      </c>
    </row>
    <row r="22" spans="1:15" x14ac:dyDescent="0.25">
      <c r="A22" s="19" t="s">
        <v>26</v>
      </c>
      <c r="B22" s="23">
        <v>3365.8</v>
      </c>
      <c r="F22" s="56" t="str">
        <f t="shared" si="0"/>
        <v>United States</v>
      </c>
      <c r="G22" s="72">
        <f>B24/B19</f>
        <v>5.174175905271923E-2</v>
      </c>
      <c r="I22" s="19" t="s">
        <v>22</v>
      </c>
      <c r="J22" s="23">
        <v>3862.9</v>
      </c>
      <c r="N22" s="56" t="str">
        <f t="shared" si="1"/>
        <v>Türkiye</v>
      </c>
      <c r="O22" s="72">
        <f>J24/J19</f>
        <v>3.9334244830871133E-2</v>
      </c>
    </row>
    <row r="23" spans="1:15" x14ac:dyDescent="0.25">
      <c r="A23" s="19" t="s">
        <v>28</v>
      </c>
      <c r="B23" s="21">
        <v>1959.8</v>
      </c>
      <c r="F23" s="56" t="str">
        <f t="shared" si="0"/>
        <v>Türkiye</v>
      </c>
      <c r="G23" s="72">
        <f>B25/B19</f>
        <v>2.5494930254448038E-2</v>
      </c>
      <c r="I23" s="19" t="s">
        <v>26</v>
      </c>
      <c r="J23" s="21">
        <v>2706.9</v>
      </c>
      <c r="N23" s="56" t="str">
        <f t="shared" si="1"/>
        <v>Norway</v>
      </c>
      <c r="O23" s="72">
        <f>J25/J19</f>
        <v>3.5916129064102624E-2</v>
      </c>
    </row>
    <row r="24" spans="1:15" x14ac:dyDescent="0.25">
      <c r="A24" s="19" t="s">
        <v>22</v>
      </c>
      <c r="B24" s="24">
        <v>1858</v>
      </c>
      <c r="F24" s="56" t="str">
        <f t="shared" si="0"/>
        <v>Singapore</v>
      </c>
      <c r="G24" s="72">
        <f>B26/B19</f>
        <v>1.3447844696748179E-2</v>
      </c>
      <c r="I24" s="19" t="s">
        <v>68</v>
      </c>
      <c r="J24" s="23">
        <v>1593.8</v>
      </c>
      <c r="N24" s="56" t="str">
        <f t="shared" si="1"/>
        <v>Singapore</v>
      </c>
      <c r="O24" s="72">
        <f>J26/J19</f>
        <v>2.466966440766645E-2</v>
      </c>
    </row>
    <row r="25" spans="1:15" x14ac:dyDescent="0.25">
      <c r="A25" s="19" t="s">
        <v>68</v>
      </c>
      <c r="B25" s="21">
        <v>915.5</v>
      </c>
      <c r="F25" s="56" t="str">
        <f t="shared" si="0"/>
        <v>Hong Kong</v>
      </c>
      <c r="G25" s="72">
        <f>B27/B19</f>
        <v>9.3458204187796424E-3</v>
      </c>
      <c r="I25" s="19" t="s">
        <v>28</v>
      </c>
      <c r="J25" s="21">
        <v>1455.3</v>
      </c>
      <c r="N25" s="56" t="str">
        <f t="shared" si="1"/>
        <v>Hong Kong</v>
      </c>
      <c r="O25" s="72">
        <f>J27/J19</f>
        <v>2.158225442627482E-2</v>
      </c>
    </row>
    <row r="26" spans="1:15" x14ac:dyDescent="0.25">
      <c r="A26" s="19" t="s">
        <v>25</v>
      </c>
      <c r="B26" s="23">
        <v>482.9</v>
      </c>
      <c r="F26" s="56" t="str">
        <f t="shared" si="0"/>
        <v>South Korea</v>
      </c>
      <c r="G26" s="72">
        <f>B28/B19</f>
        <v>5.9901250657911223E-3</v>
      </c>
      <c r="I26" s="19" t="s">
        <v>25</v>
      </c>
      <c r="J26" s="23">
        <v>999.6</v>
      </c>
      <c r="N26" s="56" t="str">
        <f t="shared" si="1"/>
        <v>South Korea</v>
      </c>
      <c r="O26" s="72">
        <f>J28/J19</f>
        <v>1.5582659170668863E-2</v>
      </c>
    </row>
    <row r="27" spans="1:15" x14ac:dyDescent="0.25">
      <c r="A27" s="19" t="s">
        <v>27</v>
      </c>
      <c r="B27" s="21">
        <v>335.6</v>
      </c>
      <c r="F27" s="56" t="str">
        <f t="shared" si="0"/>
        <v>Morocco</v>
      </c>
      <c r="G27" s="72">
        <f>B29/B19</f>
        <v>5.5974669373501425E-3</v>
      </c>
      <c r="I27" s="19" t="s">
        <v>27</v>
      </c>
      <c r="J27" s="21">
        <v>874.5</v>
      </c>
      <c r="N27" s="56" t="str">
        <f t="shared" si="1"/>
        <v>Japan</v>
      </c>
      <c r="O27" s="72">
        <f>J29/J19</f>
        <v>1.2043613676411793E-2</v>
      </c>
    </row>
    <row r="28" spans="1:15" x14ac:dyDescent="0.25">
      <c r="A28" s="19" t="s">
        <v>41</v>
      </c>
      <c r="B28" s="23">
        <v>215.1</v>
      </c>
      <c r="F28" s="57" t="s">
        <v>353</v>
      </c>
      <c r="G28" s="72">
        <f>E19/B19</f>
        <v>0.19256400188253125</v>
      </c>
      <c r="I28" s="19" t="s">
        <v>41</v>
      </c>
      <c r="J28" s="23">
        <v>631.4</v>
      </c>
      <c r="N28" s="57" t="s">
        <v>353</v>
      </c>
      <c r="O28" s="72">
        <f>M19/J19</f>
        <v>0.36183408441388565</v>
      </c>
    </row>
    <row r="29" spans="1:15" x14ac:dyDescent="0.25">
      <c r="A29" s="19" t="s">
        <v>40</v>
      </c>
      <c r="B29" s="20">
        <v>201</v>
      </c>
      <c r="F29" s="58" t="s">
        <v>318</v>
      </c>
      <c r="G29" s="73">
        <f>SUM(G18:G28)</f>
        <v>1.0000000000000002</v>
      </c>
      <c r="I29" s="19" t="s">
        <v>33</v>
      </c>
      <c r="J29" s="20">
        <v>488</v>
      </c>
      <c r="N29" s="58" t="s">
        <v>318</v>
      </c>
      <c r="O29" s="73">
        <f>SUM(O18:O28)</f>
        <v>1</v>
      </c>
    </row>
    <row r="30" spans="1:15" x14ac:dyDescent="0.25">
      <c r="B30" s="89">
        <f>SUM(B20:B29)</f>
        <v>28994.299999999996</v>
      </c>
      <c r="J30" s="87">
        <f>SUM(J20:J29)</f>
        <v>25858.100000000002</v>
      </c>
    </row>
    <row r="31" spans="1:15" x14ac:dyDescent="0.25">
      <c r="A31" s="1" t="s">
        <v>352</v>
      </c>
      <c r="B31" s="88">
        <f>B19-B30</f>
        <v>6914.8000000000029</v>
      </c>
      <c r="I31" s="1" t="s">
        <v>352</v>
      </c>
      <c r="J31" s="88">
        <f>J19-J30</f>
        <v>14661.3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I13" zoomScaleNormal="100" workbookViewId="0">
      <selection activeCell="X21" sqref="X21"/>
    </sheetView>
  </sheetViews>
  <sheetFormatPr defaultColWidth="9.1796875" defaultRowHeight="11.5" x14ac:dyDescent="0.25"/>
  <cols>
    <col min="1" max="1" width="23.7265625" style="1" customWidth="1"/>
    <col min="2" max="2" width="22.36328125" style="1" customWidth="1"/>
    <col min="3" max="23" width="9.1796875" style="1"/>
    <col min="24" max="24" width="40" style="1" customWidth="1"/>
    <col min="25" max="16384" width="9.1796875" style="1"/>
  </cols>
  <sheetData>
    <row r="1" spans="1:5" x14ac:dyDescent="0.25">
      <c r="A1" s="51" t="s">
        <v>292</v>
      </c>
      <c r="B1" s="4"/>
      <c r="C1" s="4"/>
      <c r="D1" s="4"/>
      <c r="E1" s="5"/>
    </row>
    <row r="2" spans="1:5" ht="15" customHeight="1" x14ac:dyDescent="0.25">
      <c r="A2" s="52" t="s">
        <v>36</v>
      </c>
      <c r="B2" s="4"/>
      <c r="C2" s="4"/>
      <c r="D2" s="4"/>
      <c r="E2" s="5"/>
    </row>
    <row r="3" spans="1:5" ht="15" customHeight="1" x14ac:dyDescent="0.25">
      <c r="A3" s="52"/>
      <c r="B3" s="4"/>
      <c r="C3" s="4"/>
      <c r="D3" s="4"/>
      <c r="E3" s="5"/>
    </row>
    <row r="4" spans="1:5" ht="15" customHeight="1" x14ac:dyDescent="0.3">
      <c r="A4" s="6" t="s">
        <v>14</v>
      </c>
      <c r="B4" s="4"/>
      <c r="C4" s="4"/>
      <c r="D4" s="4"/>
    </row>
    <row r="7" spans="1:5" x14ac:dyDescent="0.25">
      <c r="A7" s="13" t="s">
        <v>300</v>
      </c>
    </row>
    <row r="8" spans="1:5" x14ac:dyDescent="0.25">
      <c r="A8" s="13" t="s">
        <v>44</v>
      </c>
      <c r="B8" s="14" t="s">
        <v>301</v>
      </c>
    </row>
    <row r="9" spans="1:5" x14ac:dyDescent="0.25">
      <c r="A9" s="13" t="s">
        <v>46</v>
      </c>
      <c r="B9" s="13" t="s">
        <v>47</v>
      </c>
    </row>
    <row r="11" spans="1:5" x14ac:dyDescent="0.25">
      <c r="A11" s="14" t="s">
        <v>48</v>
      </c>
      <c r="C11" s="13" t="s">
        <v>49</v>
      </c>
    </row>
    <row r="12" spans="1:5" x14ac:dyDescent="0.25">
      <c r="A12" s="14" t="s">
        <v>50</v>
      </c>
      <c r="C12" s="13" t="s">
        <v>15</v>
      </c>
    </row>
    <row r="13" spans="1:5" x14ac:dyDescent="0.25">
      <c r="A13" s="14" t="s">
        <v>279</v>
      </c>
      <c r="C13" s="75" t="s">
        <v>39</v>
      </c>
    </row>
    <row r="14" spans="1:5" x14ac:dyDescent="0.25">
      <c r="A14" s="14" t="s">
        <v>52</v>
      </c>
      <c r="C14" s="13" t="s">
        <v>16</v>
      </c>
    </row>
    <row r="15" spans="1:5" x14ac:dyDescent="0.25">
      <c r="A15" s="14" t="s">
        <v>53</v>
      </c>
      <c r="C15" s="13" t="s">
        <v>17</v>
      </c>
    </row>
    <row r="17" spans="1:7" x14ac:dyDescent="0.25">
      <c r="A17" s="16" t="s">
        <v>264</v>
      </c>
      <c r="B17" s="17" t="s">
        <v>19</v>
      </c>
      <c r="C17" s="17" t="s">
        <v>20</v>
      </c>
      <c r="D17" s="17" t="s">
        <v>2</v>
      </c>
    </row>
    <row r="18" spans="1:7" x14ac:dyDescent="0.25">
      <c r="A18" s="18" t="s">
        <v>21</v>
      </c>
      <c r="B18" s="47" t="s">
        <v>56</v>
      </c>
      <c r="C18" s="47" t="s">
        <v>56</v>
      </c>
      <c r="D18" s="47" t="s">
        <v>56</v>
      </c>
    </row>
    <row r="19" spans="1:7" x14ac:dyDescent="0.25">
      <c r="A19" s="19" t="s">
        <v>3</v>
      </c>
      <c r="B19" s="21">
        <v>1948.1</v>
      </c>
      <c r="C19" s="21">
        <v>2338.4</v>
      </c>
      <c r="D19" s="21">
        <v>-390.3</v>
      </c>
    </row>
    <row r="20" spans="1:7" x14ac:dyDescent="0.25">
      <c r="A20" s="19" t="s">
        <v>4</v>
      </c>
      <c r="B20" s="23">
        <v>2075.1999999999998</v>
      </c>
      <c r="C20" s="23">
        <v>2440.8000000000002</v>
      </c>
      <c r="D20" s="23">
        <v>-365.6</v>
      </c>
      <c r="F20" s="1">
        <f t="shared" ref="F20:F29" si="0">B20/B19</f>
        <v>1.065243057337919</v>
      </c>
      <c r="G20" s="1">
        <f t="shared" ref="G20:G29" si="1">C20/C19</f>
        <v>1.0437906260691072</v>
      </c>
    </row>
    <row r="21" spans="1:7" x14ac:dyDescent="0.25">
      <c r="A21" s="19" t="s">
        <v>5</v>
      </c>
      <c r="B21" s="21">
        <v>2033.6</v>
      </c>
      <c r="C21" s="21">
        <v>2366.6999999999998</v>
      </c>
      <c r="D21" s="21">
        <v>-333.1</v>
      </c>
      <c r="F21" s="1">
        <f t="shared" si="0"/>
        <v>0.97995373939861219</v>
      </c>
      <c r="G21" s="1">
        <f t="shared" si="1"/>
        <v>0.9696411012782693</v>
      </c>
    </row>
    <row r="22" spans="1:7" x14ac:dyDescent="0.25">
      <c r="A22" s="19" t="s">
        <v>6</v>
      </c>
      <c r="B22" s="23">
        <v>2123.1</v>
      </c>
      <c r="C22" s="23">
        <v>2654.7</v>
      </c>
      <c r="D22" s="23">
        <v>-531.5</v>
      </c>
      <c r="F22" s="1">
        <f t="shared" si="0"/>
        <v>1.0440106215578284</v>
      </c>
      <c r="G22" s="1">
        <f t="shared" si="1"/>
        <v>1.1216884269235645</v>
      </c>
    </row>
    <row r="23" spans="1:7" x14ac:dyDescent="0.25">
      <c r="A23" s="19" t="s">
        <v>7</v>
      </c>
      <c r="B23" s="20">
        <v>2180</v>
      </c>
      <c r="C23" s="21">
        <v>2602.6</v>
      </c>
      <c r="D23" s="21">
        <v>-422.5</v>
      </c>
      <c r="F23" s="1">
        <f t="shared" si="0"/>
        <v>1.0268004333286234</v>
      </c>
      <c r="G23" s="1">
        <f t="shared" si="1"/>
        <v>0.98037443025577287</v>
      </c>
    </row>
    <row r="24" spans="1:7" x14ac:dyDescent="0.25">
      <c r="A24" s="19" t="s">
        <v>8</v>
      </c>
      <c r="B24" s="23">
        <v>2380.1999999999998</v>
      </c>
      <c r="C24" s="24">
        <v>2628</v>
      </c>
      <c r="D24" s="23">
        <v>-247.8</v>
      </c>
      <c r="F24" s="1">
        <f t="shared" si="0"/>
        <v>1.0918348623853211</v>
      </c>
      <c r="G24" s="1">
        <f t="shared" si="1"/>
        <v>1.009759471297933</v>
      </c>
    </row>
    <row r="25" spans="1:7" x14ac:dyDescent="0.25">
      <c r="A25" s="19" t="s">
        <v>9</v>
      </c>
      <c r="B25" s="21">
        <v>2759.5</v>
      </c>
      <c r="C25" s="21">
        <v>2715.1</v>
      </c>
      <c r="D25" s="21">
        <v>44.4</v>
      </c>
      <c r="F25" s="1">
        <f t="shared" si="0"/>
        <v>1.1593563566086884</v>
      </c>
      <c r="G25" s="1">
        <f t="shared" si="1"/>
        <v>1.0331430745814307</v>
      </c>
    </row>
    <row r="26" spans="1:7" x14ac:dyDescent="0.25">
      <c r="A26" s="19" t="s">
        <v>10</v>
      </c>
      <c r="B26" s="23">
        <v>2915.7</v>
      </c>
      <c r="C26" s="23">
        <v>2642.7</v>
      </c>
      <c r="D26" s="24">
        <v>273</v>
      </c>
      <c r="F26" s="1">
        <f t="shared" si="0"/>
        <v>1.0566044573292261</v>
      </c>
      <c r="G26" s="1">
        <f t="shared" si="1"/>
        <v>0.97333431549482519</v>
      </c>
    </row>
    <row r="27" spans="1:7" x14ac:dyDescent="0.25">
      <c r="A27" s="19" t="s">
        <v>11</v>
      </c>
      <c r="B27" s="21">
        <v>3557.7</v>
      </c>
      <c r="C27" s="21">
        <v>2539.1</v>
      </c>
      <c r="D27" s="21">
        <v>1018.6</v>
      </c>
      <c r="F27" s="1">
        <f t="shared" si="0"/>
        <v>1.2201872620639984</v>
      </c>
      <c r="G27" s="1">
        <f t="shared" si="1"/>
        <v>0.96079766905059227</v>
      </c>
    </row>
    <row r="28" spans="1:7" x14ac:dyDescent="0.25">
      <c r="A28" s="19" t="s">
        <v>12</v>
      </c>
      <c r="B28" s="23">
        <v>3026.1</v>
      </c>
      <c r="C28" s="23">
        <v>2488.1999999999998</v>
      </c>
      <c r="D28" s="23">
        <v>537.9</v>
      </c>
      <c r="F28" s="1">
        <f t="shared" si="0"/>
        <v>0.85057762037271267</v>
      </c>
      <c r="G28" s="1">
        <f t="shared" si="1"/>
        <v>0.97995352684021897</v>
      </c>
    </row>
    <row r="29" spans="1:7" x14ac:dyDescent="0.25">
      <c r="A29" s="19" t="s">
        <v>13</v>
      </c>
      <c r="B29" s="21">
        <v>3446.4</v>
      </c>
      <c r="C29" s="20">
        <v>2571</v>
      </c>
      <c r="D29" s="21">
        <v>875.4</v>
      </c>
      <c r="F29" s="1">
        <f t="shared" si="0"/>
        <v>1.1388916427084366</v>
      </c>
      <c r="G29" s="1">
        <f t="shared" si="1"/>
        <v>1.0332770677598264</v>
      </c>
    </row>
    <row r="30" spans="1:7" x14ac:dyDescent="0.25">
      <c r="A30" s="19" t="s">
        <v>54</v>
      </c>
      <c r="B30" s="23">
        <v>4063.3</v>
      </c>
      <c r="C30" s="23">
        <v>2915.7</v>
      </c>
      <c r="D30" s="23">
        <v>1147.7</v>
      </c>
      <c r="F30" s="1">
        <f>B30/B29</f>
        <v>1.1789983751160631</v>
      </c>
      <c r="G30" s="1">
        <f>C30/C29</f>
        <v>1.1340723453908985</v>
      </c>
    </row>
    <row r="32" spans="1:7" x14ac:dyDescent="0.25">
      <c r="A32" s="14" t="s">
        <v>57</v>
      </c>
    </row>
    <row r="33" spans="1:9" x14ac:dyDescent="0.25">
      <c r="A33" s="14" t="s">
        <v>58</v>
      </c>
      <c r="B33" s="13" t="s">
        <v>59</v>
      </c>
    </row>
    <row r="37" spans="1:9" x14ac:dyDescent="0.25">
      <c r="A37" s="29"/>
      <c r="B37" s="101" t="s">
        <v>280</v>
      </c>
      <c r="C37" s="101"/>
      <c r="D37" s="101"/>
      <c r="F37" s="102" t="s">
        <v>281</v>
      </c>
      <c r="G37" s="103"/>
      <c r="H37" s="104"/>
    </row>
    <row r="38" spans="1:9" x14ac:dyDescent="0.25">
      <c r="A38" s="30"/>
      <c r="B38" s="31" t="s">
        <v>0</v>
      </c>
      <c r="C38" s="31" t="s">
        <v>1</v>
      </c>
      <c r="D38" s="31" t="s">
        <v>2</v>
      </c>
      <c r="F38" s="31" t="s">
        <v>0</v>
      </c>
      <c r="G38" s="31" t="s">
        <v>1</v>
      </c>
      <c r="H38" s="31" t="s">
        <v>2</v>
      </c>
    </row>
    <row r="39" spans="1:9" x14ac:dyDescent="0.25">
      <c r="A39" s="31" t="str">
        <f>A19</f>
        <v>2010</v>
      </c>
      <c r="B39" s="32">
        <f>B19/1000</f>
        <v>1.9480999999999999</v>
      </c>
      <c r="C39" s="32">
        <f>C19/1000</f>
        <v>2.3384</v>
      </c>
      <c r="D39" s="79">
        <f>D19/1000</f>
        <v>-0.39030000000000004</v>
      </c>
      <c r="F39" s="33"/>
      <c r="G39" s="33"/>
      <c r="H39" s="33"/>
    </row>
    <row r="40" spans="1:9" x14ac:dyDescent="0.25">
      <c r="A40" s="31" t="str">
        <f t="shared" ref="A40:A50" si="2">A20</f>
        <v>2011</v>
      </c>
      <c r="B40" s="32">
        <f t="shared" ref="B40:D50" si="3">B20/1000</f>
        <v>2.0751999999999997</v>
      </c>
      <c r="C40" s="32">
        <f t="shared" si="3"/>
        <v>2.4408000000000003</v>
      </c>
      <c r="D40" s="79">
        <f t="shared" si="3"/>
        <v>-0.36560000000000004</v>
      </c>
      <c r="F40" s="34">
        <f>(B20-B19)/B19</f>
        <v>6.524305733791895E-2</v>
      </c>
      <c r="G40" s="34">
        <f t="shared" ref="G40:H50" si="4">(C20-C19)/C19</f>
        <v>4.3790626069107122E-2</v>
      </c>
      <c r="H40" s="34">
        <f t="shared" si="4"/>
        <v>-6.3284652831155488E-2</v>
      </c>
    </row>
    <row r="41" spans="1:9" x14ac:dyDescent="0.25">
      <c r="A41" s="31" t="str">
        <f t="shared" si="2"/>
        <v>2012</v>
      </c>
      <c r="B41" s="32">
        <f t="shared" si="3"/>
        <v>2.0335999999999999</v>
      </c>
      <c r="C41" s="32">
        <f t="shared" si="3"/>
        <v>2.3666999999999998</v>
      </c>
      <c r="D41" s="79">
        <f t="shared" si="3"/>
        <v>-0.33310000000000001</v>
      </c>
      <c r="F41" s="34">
        <f t="shared" ref="F41:F50" si="5">(B21-B20)/B20</f>
        <v>-2.0046260601387776E-2</v>
      </c>
      <c r="G41" s="34">
        <f t="shared" si="4"/>
        <v>-3.0358898721730726E-2</v>
      </c>
      <c r="H41" s="34">
        <f t="shared" si="4"/>
        <v>-8.8894967177242878E-2</v>
      </c>
    </row>
    <row r="42" spans="1:9" x14ac:dyDescent="0.25">
      <c r="A42" s="31" t="str">
        <f t="shared" si="2"/>
        <v>2013</v>
      </c>
      <c r="B42" s="32">
        <f t="shared" si="3"/>
        <v>2.1231</v>
      </c>
      <c r="C42" s="32">
        <f t="shared" si="3"/>
        <v>2.6546999999999996</v>
      </c>
      <c r="D42" s="79">
        <f t="shared" si="3"/>
        <v>-0.53149999999999997</v>
      </c>
      <c r="F42" s="34">
        <f t="shared" si="5"/>
        <v>4.4010621557828485E-2</v>
      </c>
      <c r="G42" s="34">
        <f t="shared" si="4"/>
        <v>0.12168842692356446</v>
      </c>
      <c r="H42" s="34">
        <f t="shared" si="4"/>
        <v>0.59561693185229647</v>
      </c>
    </row>
    <row r="43" spans="1:9" x14ac:dyDescent="0.25">
      <c r="A43" s="31" t="str">
        <f t="shared" si="2"/>
        <v>2014</v>
      </c>
      <c r="B43" s="32">
        <f t="shared" si="3"/>
        <v>2.1800000000000002</v>
      </c>
      <c r="C43" s="32">
        <f t="shared" si="3"/>
        <v>2.6025999999999998</v>
      </c>
      <c r="D43" s="79">
        <f t="shared" si="3"/>
        <v>-0.42249999999999999</v>
      </c>
      <c r="F43" s="34">
        <f t="shared" si="5"/>
        <v>2.6800433328623283E-2</v>
      </c>
      <c r="G43" s="34">
        <f t="shared" si="4"/>
        <v>-1.9625569744227186E-2</v>
      </c>
      <c r="H43" s="34">
        <f t="shared" si="4"/>
        <v>-0.2050799623706491</v>
      </c>
    </row>
    <row r="44" spans="1:9" x14ac:dyDescent="0.25">
      <c r="A44" s="31" t="str">
        <f t="shared" si="2"/>
        <v>2015</v>
      </c>
      <c r="B44" s="32">
        <f t="shared" si="3"/>
        <v>2.3801999999999999</v>
      </c>
      <c r="C44" s="32">
        <f t="shared" si="3"/>
        <v>2.6280000000000001</v>
      </c>
      <c r="D44" s="79">
        <f t="shared" si="3"/>
        <v>-0.24780000000000002</v>
      </c>
      <c r="F44" s="34">
        <f t="shared" si="5"/>
        <v>9.1834862385321014E-2</v>
      </c>
      <c r="G44" s="34">
        <f t="shared" si="4"/>
        <v>9.7594712979328715E-3</v>
      </c>
      <c r="H44" s="34">
        <f t="shared" si="4"/>
        <v>-0.413491124260355</v>
      </c>
    </row>
    <row r="45" spans="1:9" x14ac:dyDescent="0.25">
      <c r="A45" s="31" t="str">
        <f t="shared" si="2"/>
        <v>2016</v>
      </c>
      <c r="B45" s="32">
        <f t="shared" si="3"/>
        <v>2.7595000000000001</v>
      </c>
      <c r="C45" s="32">
        <f t="shared" si="3"/>
        <v>2.7151000000000001</v>
      </c>
      <c r="D45" s="79">
        <f t="shared" si="3"/>
        <v>4.4400000000000002E-2</v>
      </c>
      <c r="F45" s="34">
        <f t="shared" si="5"/>
        <v>0.15935635660868844</v>
      </c>
      <c r="G45" s="34">
        <f t="shared" si="4"/>
        <v>3.3143074581430711E-2</v>
      </c>
      <c r="H45" s="34">
        <f t="shared" si="4"/>
        <v>-1.1791767554479418</v>
      </c>
    </row>
    <row r="46" spans="1:9" x14ac:dyDescent="0.25">
      <c r="A46" s="74" t="str">
        <f t="shared" si="2"/>
        <v>2017</v>
      </c>
      <c r="B46" s="32">
        <f t="shared" si="3"/>
        <v>2.9156999999999997</v>
      </c>
      <c r="C46" s="32">
        <f t="shared" si="3"/>
        <v>2.6426999999999996</v>
      </c>
      <c r="D46" s="79">
        <f t="shared" si="3"/>
        <v>0.27300000000000002</v>
      </c>
      <c r="F46" s="34">
        <f t="shared" si="5"/>
        <v>5.660445732922624E-2</v>
      </c>
      <c r="G46" s="61">
        <f t="shared" si="4"/>
        <v>-2.6665684505174796E-2</v>
      </c>
      <c r="H46" s="34">
        <f t="shared" si="4"/>
        <v>5.1486486486486491</v>
      </c>
      <c r="I46" s="11"/>
    </row>
    <row r="47" spans="1:9" x14ac:dyDescent="0.25">
      <c r="A47" s="74" t="str">
        <f t="shared" si="2"/>
        <v>2018</v>
      </c>
      <c r="B47" s="32">
        <f t="shared" si="3"/>
        <v>3.5576999999999996</v>
      </c>
      <c r="C47" s="32">
        <f t="shared" si="3"/>
        <v>2.5390999999999999</v>
      </c>
      <c r="D47" s="79">
        <f t="shared" si="3"/>
        <v>1.0185999999999999</v>
      </c>
      <c r="F47" s="61">
        <f t="shared" si="5"/>
        <v>0.22018726206399836</v>
      </c>
      <c r="G47" s="61">
        <f t="shared" si="4"/>
        <v>-3.9202330949407768E-2</v>
      </c>
      <c r="H47" s="34">
        <f t="shared" si="4"/>
        <v>2.7311355311355312</v>
      </c>
    </row>
    <row r="48" spans="1:9" x14ac:dyDescent="0.25">
      <c r="A48" s="74" t="str">
        <f t="shared" si="2"/>
        <v>2019</v>
      </c>
      <c r="B48" s="32">
        <f t="shared" si="3"/>
        <v>3.0261</v>
      </c>
      <c r="C48" s="32">
        <f t="shared" si="3"/>
        <v>2.4882</v>
      </c>
      <c r="D48" s="79">
        <f t="shared" si="3"/>
        <v>0.53789999999999993</v>
      </c>
      <c r="F48" s="61">
        <f t="shared" si="5"/>
        <v>-0.14942237962728727</v>
      </c>
      <c r="G48" s="61">
        <f t="shared" si="4"/>
        <v>-2.0046473159781062E-2</v>
      </c>
      <c r="H48" s="34">
        <f t="shared" si="4"/>
        <v>-0.47192224622030243</v>
      </c>
    </row>
    <row r="49" spans="1:8" x14ac:dyDescent="0.25">
      <c r="A49" s="74" t="str">
        <f t="shared" si="2"/>
        <v>2020</v>
      </c>
      <c r="B49" s="32">
        <f t="shared" si="3"/>
        <v>3.4464000000000001</v>
      </c>
      <c r="C49" s="32">
        <f t="shared" si="3"/>
        <v>2.5710000000000002</v>
      </c>
      <c r="D49" s="79">
        <f t="shared" si="3"/>
        <v>0.87539999999999996</v>
      </c>
      <c r="F49" s="61">
        <f t="shared" si="5"/>
        <v>0.13889164270843665</v>
      </c>
      <c r="G49" s="34">
        <f t="shared" si="4"/>
        <v>3.3277067759826459E-2</v>
      </c>
      <c r="H49" s="34">
        <f t="shared" si="4"/>
        <v>0.62744004461795877</v>
      </c>
    </row>
    <row r="50" spans="1:8" x14ac:dyDescent="0.25">
      <c r="A50" s="31" t="str">
        <f t="shared" si="2"/>
        <v>2021</v>
      </c>
      <c r="B50" s="32">
        <f t="shared" si="3"/>
        <v>4.0632999999999999</v>
      </c>
      <c r="C50" s="32">
        <f t="shared" si="3"/>
        <v>2.9156999999999997</v>
      </c>
      <c r="D50" s="79">
        <f t="shared" si="3"/>
        <v>1.1476999999999999</v>
      </c>
      <c r="F50" s="34">
        <f t="shared" si="5"/>
        <v>0.17899837511606315</v>
      </c>
      <c r="G50" s="34">
        <f t="shared" si="4"/>
        <v>0.13407234539089841</v>
      </c>
      <c r="H50" s="34">
        <f t="shared" si="4"/>
        <v>0.31105780214758977</v>
      </c>
    </row>
  </sheetData>
  <mergeCells count="2">
    <mergeCell ref="B37:D37"/>
    <mergeCell ref="F37:H3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53" zoomScaleNormal="100" workbookViewId="0"/>
  </sheetViews>
  <sheetFormatPr defaultColWidth="9.1796875" defaultRowHeight="11.5" x14ac:dyDescent="0.25"/>
  <cols>
    <col min="1" max="1" width="9.1796875" style="1"/>
    <col min="2" max="2" width="20" style="1" customWidth="1"/>
    <col min="3" max="9" width="9.1796875" style="1"/>
    <col min="10" max="10" width="14.81640625" style="1" bestFit="1" customWidth="1"/>
    <col min="11" max="20" width="9.1796875" style="1"/>
    <col min="21" max="21" width="41.7265625" style="1" customWidth="1"/>
    <col min="22" max="16384" width="9.1796875" style="1"/>
  </cols>
  <sheetData>
    <row r="1" spans="1:13" x14ac:dyDescent="0.25">
      <c r="A1" s="59" t="s">
        <v>293</v>
      </c>
    </row>
    <row r="2" spans="1:13" x14ac:dyDescent="0.25">
      <c r="A2" s="52" t="s">
        <v>1</v>
      </c>
    </row>
    <row r="3" spans="1:13" x14ac:dyDescent="0.25">
      <c r="A3" s="52" t="s">
        <v>0</v>
      </c>
    </row>
    <row r="4" spans="1:13" ht="12" x14ac:dyDescent="0.3">
      <c r="A4" s="6" t="s">
        <v>14</v>
      </c>
    </row>
    <row r="7" spans="1:13" x14ac:dyDescent="0.25">
      <c r="A7" s="13" t="s">
        <v>343</v>
      </c>
      <c r="I7" s="13" t="s">
        <v>342</v>
      </c>
    </row>
    <row r="8" spans="1:13" x14ac:dyDescent="0.25">
      <c r="A8" s="13" t="s">
        <v>44</v>
      </c>
      <c r="B8" s="14" t="s">
        <v>345</v>
      </c>
      <c r="I8" s="13" t="s">
        <v>44</v>
      </c>
      <c r="J8" s="14" t="s">
        <v>344</v>
      </c>
    </row>
    <row r="9" spans="1:13" x14ac:dyDescent="0.25">
      <c r="A9" s="13" t="s">
        <v>46</v>
      </c>
      <c r="B9" s="13" t="s">
        <v>47</v>
      </c>
      <c r="I9" s="13" t="s">
        <v>46</v>
      </c>
      <c r="J9" s="13" t="s">
        <v>47</v>
      </c>
    </row>
    <row r="11" spans="1:13" x14ac:dyDescent="0.25">
      <c r="A11" s="14" t="s">
        <v>48</v>
      </c>
      <c r="C11" s="13" t="s">
        <v>49</v>
      </c>
      <c r="I11" s="14" t="s">
        <v>48</v>
      </c>
      <c r="K11" s="13" t="s">
        <v>49</v>
      </c>
    </row>
    <row r="12" spans="1:13" x14ac:dyDescent="0.25">
      <c r="A12" s="14" t="s">
        <v>50</v>
      </c>
      <c r="C12" s="13" t="s">
        <v>15</v>
      </c>
      <c r="I12" s="14" t="s">
        <v>50</v>
      </c>
      <c r="K12" s="13" t="s">
        <v>15</v>
      </c>
    </row>
    <row r="13" spans="1:13" x14ac:dyDescent="0.25">
      <c r="A13" s="14" t="s">
        <v>51</v>
      </c>
      <c r="C13" s="15" t="s">
        <v>19</v>
      </c>
      <c r="I13" s="14" t="s">
        <v>51</v>
      </c>
      <c r="K13" s="15" t="s">
        <v>20</v>
      </c>
    </row>
    <row r="14" spans="1:13" x14ac:dyDescent="0.25">
      <c r="A14" s="14" t="s">
        <v>53</v>
      </c>
      <c r="C14" s="13" t="s">
        <v>17</v>
      </c>
      <c r="I14" s="14" t="s">
        <v>53</v>
      </c>
      <c r="K14" s="13" t="s">
        <v>17</v>
      </c>
    </row>
    <row r="16" spans="1:13" x14ac:dyDescent="0.25">
      <c r="A16" s="16" t="s">
        <v>21</v>
      </c>
      <c r="B16" s="35" t="s">
        <v>54</v>
      </c>
      <c r="D16" s="37"/>
      <c r="E16" s="37" t="s">
        <v>325</v>
      </c>
      <c r="I16" s="16" t="s">
        <v>21</v>
      </c>
      <c r="J16" s="35" t="s">
        <v>54</v>
      </c>
      <c r="L16" s="37"/>
      <c r="M16" s="37" t="s">
        <v>324</v>
      </c>
    </row>
    <row r="17" spans="1:15" x14ac:dyDescent="0.25">
      <c r="A17" s="16" t="s">
        <v>55</v>
      </c>
      <c r="B17" s="76" t="s">
        <v>39</v>
      </c>
      <c r="D17" s="44" t="s">
        <v>326</v>
      </c>
      <c r="E17" s="44">
        <f>B19</f>
        <v>4063.3</v>
      </c>
      <c r="F17" s="54"/>
      <c r="G17" s="55" t="s">
        <v>0</v>
      </c>
      <c r="I17" s="16" t="s">
        <v>55</v>
      </c>
      <c r="J17" s="76" t="s">
        <v>39</v>
      </c>
      <c r="L17" s="44" t="s">
        <v>326</v>
      </c>
      <c r="M17" s="44">
        <f>J19</f>
        <v>2915.7</v>
      </c>
      <c r="N17" s="54"/>
      <c r="O17" s="55" t="s">
        <v>1</v>
      </c>
    </row>
    <row r="18" spans="1:15" x14ac:dyDescent="0.25">
      <c r="A18" s="18" t="s">
        <v>67</v>
      </c>
      <c r="B18" s="47" t="s">
        <v>56</v>
      </c>
      <c r="D18" s="44" t="s">
        <v>327</v>
      </c>
      <c r="E18" s="44">
        <f>SUM(B20:B29)</f>
        <v>3203.6999999999994</v>
      </c>
      <c r="F18" s="54" t="str">
        <f>A20</f>
        <v>United Kingdom</v>
      </c>
      <c r="G18" s="71">
        <f>B20/B19</f>
        <v>0.20874658528782025</v>
      </c>
      <c r="I18" s="18" t="s">
        <v>67</v>
      </c>
      <c r="J18" s="47" t="s">
        <v>56</v>
      </c>
      <c r="L18" s="44" t="s">
        <v>327</v>
      </c>
      <c r="M18" s="44">
        <f>SUM(J20:J29)</f>
        <v>2371.9000000000005</v>
      </c>
      <c r="N18" s="54" t="str">
        <f>I20</f>
        <v>United States</v>
      </c>
      <c r="O18" s="71">
        <f>J20/J19</f>
        <v>0.56332956065438833</v>
      </c>
    </row>
    <row r="19" spans="1:15" x14ac:dyDescent="0.25">
      <c r="A19" s="19" t="s">
        <v>16</v>
      </c>
      <c r="B19" s="21">
        <v>4063.3</v>
      </c>
      <c r="D19" s="45" t="s">
        <v>328</v>
      </c>
      <c r="E19" s="46">
        <f>E17-E18</f>
        <v>859.60000000000082</v>
      </c>
      <c r="F19" s="54" t="str">
        <f t="shared" ref="F19:F27" si="0">A21</f>
        <v>Hong Kong</v>
      </c>
      <c r="G19" s="71">
        <f>B21/B19</f>
        <v>0.18467747889646347</v>
      </c>
      <c r="I19" s="19" t="s">
        <v>16</v>
      </c>
      <c r="J19" s="21">
        <v>2915.7</v>
      </c>
      <c r="L19" s="45" t="s">
        <v>328</v>
      </c>
      <c r="M19" s="46">
        <f>M17-M18</f>
        <v>543.79999999999927</v>
      </c>
      <c r="N19" s="54" t="str">
        <f t="shared" ref="N19:N27" si="1">I21</f>
        <v>United Kingdom</v>
      </c>
      <c r="O19" s="71">
        <f>J21/J19</f>
        <v>8.323901635970779E-2</v>
      </c>
    </row>
    <row r="20" spans="1:15" x14ac:dyDescent="0.25">
      <c r="A20" s="19" t="s">
        <v>23</v>
      </c>
      <c r="B20" s="23">
        <v>848.2</v>
      </c>
      <c r="F20" s="54" t="str">
        <f t="shared" si="0"/>
        <v>United States</v>
      </c>
      <c r="G20" s="71">
        <f>B22/B19</f>
        <v>0.17987842394113157</v>
      </c>
      <c r="I20" s="19" t="s">
        <v>22</v>
      </c>
      <c r="J20" s="23">
        <v>1642.5</v>
      </c>
      <c r="N20" s="54" t="str">
        <f t="shared" si="1"/>
        <v>Switzerland</v>
      </c>
      <c r="O20" s="71">
        <f>J22/J19</f>
        <v>8.1558459375107181E-2</v>
      </c>
    </row>
    <row r="21" spans="1:15" x14ac:dyDescent="0.25">
      <c r="A21" s="19" t="s">
        <v>27</v>
      </c>
      <c r="B21" s="21">
        <v>750.4</v>
      </c>
      <c r="F21" s="56" t="str">
        <f t="shared" si="0"/>
        <v>Switzerland</v>
      </c>
      <c r="G21" s="72">
        <f>B23/B19</f>
        <v>0.10870474737282504</v>
      </c>
      <c r="I21" s="19" t="s">
        <v>23</v>
      </c>
      <c r="J21" s="21">
        <v>242.7</v>
      </c>
      <c r="N21" s="56" t="str">
        <f t="shared" si="1"/>
        <v>Hong Kong</v>
      </c>
      <c r="O21" s="72">
        <f>J23/J19</f>
        <v>2.0681140034983024E-2</v>
      </c>
    </row>
    <row r="22" spans="1:15" x14ac:dyDescent="0.25">
      <c r="A22" s="19" t="s">
        <v>22</v>
      </c>
      <c r="B22" s="23">
        <v>730.9</v>
      </c>
      <c r="F22" s="56" t="str">
        <f t="shared" si="0"/>
        <v>Brazil</v>
      </c>
      <c r="G22" s="72">
        <f>B24/B19</f>
        <v>3.6103659587035167E-2</v>
      </c>
      <c r="I22" s="19" t="s">
        <v>24</v>
      </c>
      <c r="J22" s="23">
        <v>237.8</v>
      </c>
      <c r="N22" s="56" t="str">
        <f t="shared" si="1"/>
        <v>Russia</v>
      </c>
      <c r="O22" s="72">
        <f>J24/J19</f>
        <v>1.8589018074561856E-2</v>
      </c>
    </row>
    <row r="23" spans="1:15" x14ac:dyDescent="0.25">
      <c r="A23" s="19" t="s">
        <v>24</v>
      </c>
      <c r="B23" s="21">
        <v>441.7</v>
      </c>
      <c r="F23" s="56" t="str">
        <f t="shared" si="0"/>
        <v>Singapore</v>
      </c>
      <c r="G23" s="72">
        <f>B25/B19</f>
        <v>2.884355080845618E-2</v>
      </c>
      <c r="I23" s="19" t="s">
        <v>27</v>
      </c>
      <c r="J23" s="21">
        <v>60.3</v>
      </c>
      <c r="N23" s="56" t="str">
        <f t="shared" si="1"/>
        <v>Norway</v>
      </c>
      <c r="O23" s="72">
        <f>J25/J19</f>
        <v>1.6119628219638509E-2</v>
      </c>
    </row>
    <row r="24" spans="1:15" x14ac:dyDescent="0.25">
      <c r="A24" s="19" t="s">
        <v>29</v>
      </c>
      <c r="B24" s="23">
        <v>146.69999999999999</v>
      </c>
      <c r="F24" s="56" t="str">
        <f t="shared" si="0"/>
        <v>Norway</v>
      </c>
      <c r="G24" s="72">
        <f>B26/B19</f>
        <v>1.7424261068589568E-2</v>
      </c>
      <c r="I24" s="19" t="s">
        <v>26</v>
      </c>
      <c r="J24" s="23">
        <v>54.2</v>
      </c>
      <c r="N24" s="56" t="str">
        <f t="shared" si="1"/>
        <v>Japan</v>
      </c>
      <c r="O24" s="72">
        <f>J26/J19</f>
        <v>9.5345886065095874E-3</v>
      </c>
    </row>
    <row r="25" spans="1:15" x14ac:dyDescent="0.25">
      <c r="A25" s="19" t="s">
        <v>25</v>
      </c>
      <c r="B25" s="21">
        <v>117.2</v>
      </c>
      <c r="F25" s="56" t="str">
        <f t="shared" si="0"/>
        <v>Japan</v>
      </c>
      <c r="G25" s="72">
        <f>B27/B19</f>
        <v>8.6382989195973713E-3</v>
      </c>
      <c r="I25" s="19" t="s">
        <v>28</v>
      </c>
      <c r="J25" s="20">
        <v>47</v>
      </c>
      <c r="N25" s="56" t="str">
        <f t="shared" si="1"/>
        <v>Canada</v>
      </c>
      <c r="O25" s="72">
        <f>J27/J19</f>
        <v>8.7114586548684703E-3</v>
      </c>
    </row>
    <row r="26" spans="1:15" x14ac:dyDescent="0.25">
      <c r="A26" s="19" t="s">
        <v>28</v>
      </c>
      <c r="B26" s="23">
        <v>70.8</v>
      </c>
      <c r="F26" s="56" t="str">
        <f t="shared" si="0"/>
        <v>Canada</v>
      </c>
      <c r="G26" s="72">
        <f>B28/B19</f>
        <v>7.8015406196933522E-3</v>
      </c>
      <c r="I26" s="19" t="s">
        <v>33</v>
      </c>
      <c r="J26" s="23">
        <v>27.8</v>
      </c>
      <c r="N26" s="56" t="str">
        <f t="shared" si="1"/>
        <v>Taiwan</v>
      </c>
      <c r="O26" s="72">
        <f>J28/J19</f>
        <v>5.933395068079707E-3</v>
      </c>
    </row>
    <row r="27" spans="1:15" x14ac:dyDescent="0.25">
      <c r="A27" s="19" t="s">
        <v>33</v>
      </c>
      <c r="B27" s="21">
        <v>35.1</v>
      </c>
      <c r="F27" s="56" t="str">
        <f t="shared" si="0"/>
        <v>Australia</v>
      </c>
      <c r="G27" s="72">
        <f>B29/B19</f>
        <v>7.629266852066054E-3</v>
      </c>
      <c r="I27" s="19" t="s">
        <v>31</v>
      </c>
      <c r="J27" s="21">
        <v>25.4</v>
      </c>
      <c r="N27" s="56" t="str">
        <f t="shared" si="1"/>
        <v>India</v>
      </c>
      <c r="O27" s="72">
        <f>J29/J19</f>
        <v>5.7962067428061871E-3</v>
      </c>
    </row>
    <row r="28" spans="1:15" x14ac:dyDescent="0.25">
      <c r="A28" s="19" t="s">
        <v>31</v>
      </c>
      <c r="B28" s="23">
        <v>31.7</v>
      </c>
      <c r="F28" s="57" t="s">
        <v>329</v>
      </c>
      <c r="G28" s="72">
        <f>E19/B19</f>
        <v>0.21155218664632214</v>
      </c>
      <c r="I28" s="19" t="s">
        <v>42</v>
      </c>
      <c r="J28" s="23">
        <v>17.3</v>
      </c>
      <c r="N28" s="57" t="s">
        <v>329</v>
      </c>
      <c r="O28" s="72">
        <f>M19/J19</f>
        <v>0.18650752820934915</v>
      </c>
    </row>
    <row r="29" spans="1:15" x14ac:dyDescent="0.25">
      <c r="A29" s="19" t="s">
        <v>32</v>
      </c>
      <c r="B29" s="20">
        <v>31</v>
      </c>
      <c r="F29" s="58" t="s">
        <v>318</v>
      </c>
      <c r="G29" s="73">
        <f>SUM(G18:G28)</f>
        <v>1</v>
      </c>
      <c r="I29" s="19" t="s">
        <v>30</v>
      </c>
      <c r="J29" s="21">
        <v>16.899999999999999</v>
      </c>
      <c r="N29" s="58" t="s">
        <v>318</v>
      </c>
      <c r="O29" s="73">
        <f>SUM(O18:O28)</f>
        <v>0.99999999999999967</v>
      </c>
    </row>
    <row r="30" spans="1:15" x14ac:dyDescent="0.25">
      <c r="B30" s="87">
        <f>SUM(B20:B29)</f>
        <v>3203.6999999999994</v>
      </c>
      <c r="J30" s="87">
        <f>SUM(J20:J29)</f>
        <v>2371.9000000000005</v>
      </c>
    </row>
    <row r="31" spans="1:15" x14ac:dyDescent="0.25">
      <c r="A31" s="1" t="s">
        <v>352</v>
      </c>
      <c r="B31" s="88">
        <f>B19-B30</f>
        <v>859.60000000000082</v>
      </c>
      <c r="I31" s="1" t="s">
        <v>352</v>
      </c>
      <c r="J31" s="88">
        <f>J19-J30</f>
        <v>543.79999999999927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Tweet1</vt:lpstr>
      <vt:lpstr>Tweet2</vt:lpstr>
      <vt:lpstr>Intro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CSOM Katalin (ESTAT)</dc:creator>
  <cp:lastModifiedBy>PEETERS Martine (ESTAT)</cp:lastModifiedBy>
  <dcterms:created xsi:type="dcterms:W3CDTF">2022-02-23T16:02:43Z</dcterms:created>
  <dcterms:modified xsi:type="dcterms:W3CDTF">2023-03-17T16:53:36Z</dcterms:modified>
</cp:coreProperties>
</file>