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3.xml" ContentType="application/vnd.openxmlformats-officedocument.drawingml.chart+xml"/>
  <Override PartName="/xl/drawings/drawing7.xml" ContentType="application/vnd.openxmlformats-officedocument.drawingml.chartshapes+xml"/>
  <Override PartName="/xl/drawings/drawing8.xml" ContentType="application/vnd.openxmlformats-officedocument.drawing+xml"/>
  <Override PartName="/xl/charts/chart4.xml" ContentType="application/vnd.openxmlformats-officedocument.drawingml.chart+xml"/>
  <Override PartName="/xl/charts/style1.xml" ContentType="application/vnd.ms-office.chartstyle+xml"/>
  <Override PartName="/xl/charts/colors1.xml" ContentType="application/vnd.ms-office.chartcolorstyle+xml"/>
  <Override PartName="/xl/drawings/drawing9.xml" ContentType="application/vnd.openxmlformats-officedocument.drawingml.chartshapes+xml"/>
  <Override PartName="/xl/drawings/drawing10.xml" ContentType="application/vnd.openxmlformats-officedocument.drawing+xml"/>
  <Override PartName="/xl/charts/chart5.xml" ContentType="application/vnd.openxmlformats-officedocument.drawingml.chart+xml"/>
  <Override PartName="/xl/charts/style2.xml" ContentType="application/vnd.ms-office.chartstyle+xml"/>
  <Override PartName="/xl/charts/colors2.xml" ContentType="application/vnd.ms-office.chartcolorstyle+xml"/>
  <Override PartName="/xl/charts/chart6.xml" ContentType="application/vnd.openxmlformats-officedocument.drawingml.chart+xml"/>
  <Override PartName="/xl/charts/style3.xml" ContentType="application/vnd.ms-office.chartstyle+xml"/>
  <Override PartName="/xl/charts/colors3.xml" ContentType="application/vnd.ms-office.chartcolorstyle+xml"/>
  <Override PartName="/xl/queryTables/queryTable1.xml" ContentType="application/vnd.openxmlformats-officedocument.spreadsheetml.queryTable+xml"/>
  <Override PartName="/xl/queryTables/queryTable2.xml" ContentType="application/vnd.openxmlformats-officedocument.spreadsheetml.queryTable+xml"/>
  <Override PartName="/xl/queryTables/queryTable3.xml" ContentType="application/vnd.openxmlformats-officedocument.spreadsheetml.queryTable+xml"/>
  <Override PartName="/xl/queryTables/queryTable4.xml" ContentType="application/vnd.openxmlformats-officedocument.spreadsheetml.queryTable+xml"/>
  <Override PartName="/xl/queryTables/queryTable5.xml" ContentType="application/vnd.openxmlformats-officedocument.spreadsheetml.query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U:\EnvironmentalAccounts\EA02.01 EW-MFA\Statistics Explained\2022\March2022\IMP_EXP\"/>
    </mc:Choice>
  </mc:AlternateContent>
  <bookViews>
    <workbookView xWindow="960" yWindow="1185" windowWidth="15600" windowHeight="5115" tabRatio="485"/>
  </bookViews>
  <sheets>
    <sheet name="Cover" sheetId="37" r:id="rId1"/>
    <sheet name="Contents" sheetId="38" r:id="rId2"/>
    <sheet name="Fig1" sheetId="29" r:id="rId3"/>
    <sheet name="Fig2" sheetId="30" r:id="rId4"/>
    <sheet name="Fig3" sheetId="3" r:id="rId5"/>
    <sheet name="Fig4" sheetId="16" r:id="rId6"/>
    <sheet name="Fig5" sheetId="23" r:id="rId7"/>
    <sheet name="Tab1" sheetId="25" r:id="rId8"/>
    <sheet name="Data_mfa" sheetId="31" r:id="rId9"/>
    <sheet name="Data_gdp" sheetId="33" r:id="rId10"/>
    <sheet name="Data_demo_gind" sheetId="34" r:id="rId11"/>
    <sheet name="Data_mfa_PTB" sheetId="35" r:id="rId12"/>
    <sheet name="Data_mfa_SoM" sheetId="36" r:id="rId13"/>
    <sheet name="env_ac_mfa" sheetId="39" r:id="rId14"/>
    <sheet name="nama_10_gdp" sheetId="40" r:id="rId15"/>
    <sheet name="demo_gind" sheetId="41" r:id="rId16"/>
    <sheet name="env_ac_mfa_PTB" sheetId="42" r:id="rId17"/>
    <sheet name="env_ac_mfa_SoM" sheetId="43" r:id="rId18"/>
  </sheets>
  <externalReferences>
    <externalReference r:id="rId19"/>
  </externalReferences>
  <definedNames>
    <definedName name="_xlnm._FilterDatabase" localSheetId="15" hidden="1">demo_gind!$A$1:$E$898</definedName>
    <definedName name="_xlnm._FilterDatabase" localSheetId="13" hidden="1">env_ac_mfa!$A$1:$G$2647</definedName>
    <definedName name="_xlnm._FilterDatabase" localSheetId="16" hidden="1">env_ac_mfa_PTB!$A$1:$G$112</definedName>
    <definedName name="_xlnm._FilterDatabase" localSheetId="5" hidden="1">'Fig4'!$C$48:$E$77</definedName>
    <definedName name="_xlnm._FilterDatabase" localSheetId="14" hidden="1">nama_10_gdp!$A$1:$F$43</definedName>
    <definedName name="demo_gind_1_Data" localSheetId="15">demo_gind!$A$1:$E$778</definedName>
    <definedName name="env_ac_mfa_1_Data_1" localSheetId="13">env_ac_mfa!$A$1:$G$2101</definedName>
    <definedName name="env_ac_mfa_1_ptb" localSheetId="16">env_ac_mfa_PTB!$A$1:$G$112</definedName>
    <definedName name="env_ac_mfa_1_SoM" localSheetId="17">env_ac_mfa_SoM!$A$1:$G$19</definedName>
    <definedName name="nama_10_gdp_1_Data_1" localSheetId="14">nama_10_gdp!$A$1:$F$41</definedName>
    <definedName name="Year2Col" localSheetId="1">#REF!</definedName>
    <definedName name="Year2Col">#REF!</definedName>
    <definedName name="YeartoCol" localSheetId="1">#REF!</definedName>
    <definedName name="YeartoCol">#REF!</definedName>
  </definedNames>
  <calcPr calcId="162913"/>
</workbook>
</file>

<file path=xl/calcChain.xml><?xml version="1.0" encoding="utf-8"?>
<calcChain xmlns="http://schemas.openxmlformats.org/spreadsheetml/2006/main">
  <c r="V46" i="34" l="1"/>
  <c r="G16" i="36" l="1"/>
  <c r="E52" i="23" s="1"/>
  <c r="G15" i="36"/>
  <c r="E51" i="23" s="1"/>
  <c r="G14" i="36"/>
  <c r="E50" i="23" s="1"/>
  <c r="G13" i="36"/>
  <c r="E49" i="23" s="1"/>
  <c r="G12" i="36"/>
  <c r="E48" i="23" s="1"/>
  <c r="G11" i="36"/>
  <c r="E47" i="23" s="1"/>
  <c r="W10" i="34"/>
  <c r="W45" i="34" l="1"/>
  <c r="W44" i="34"/>
  <c r="W43" i="34"/>
  <c r="W41" i="34"/>
  <c r="W40" i="34"/>
  <c r="W39" i="34"/>
  <c r="W37" i="34"/>
  <c r="W36" i="34"/>
  <c r="W35" i="34"/>
  <c r="W34" i="34"/>
  <c r="W33" i="34"/>
  <c r="W32" i="34"/>
  <c r="W31" i="34"/>
  <c r="W30" i="34"/>
  <c r="W29" i="34"/>
  <c r="W28" i="34"/>
  <c r="W27" i="34"/>
  <c r="W26" i="34"/>
  <c r="W25" i="34"/>
  <c r="W24" i="34"/>
  <c r="W23" i="34"/>
  <c r="W22" i="34"/>
  <c r="W21" i="34"/>
  <c r="W20" i="34"/>
  <c r="W19" i="34"/>
  <c r="W18" i="34"/>
  <c r="W17" i="34"/>
  <c r="W16" i="34"/>
  <c r="W15" i="34"/>
  <c r="W14" i="34"/>
  <c r="W13" i="34"/>
  <c r="W12" i="34"/>
  <c r="W11" i="34"/>
  <c r="W12" i="33" l="1"/>
  <c r="X62" i="29" s="1"/>
  <c r="W11" i="33"/>
  <c r="X63" i="29" s="1"/>
  <c r="Y101" i="31"/>
  <c r="X62" i="30" s="1"/>
  <c r="Y100" i="31"/>
  <c r="Y99" i="31"/>
  <c r="X61" i="30" s="1"/>
  <c r="Y98" i="31"/>
  <c r="X60" i="30" s="1"/>
  <c r="Y97" i="31"/>
  <c r="Y88" i="31"/>
  <c r="Y87" i="31"/>
  <c r="Y86" i="31"/>
  <c r="Y85" i="31"/>
  <c r="Y83" i="31"/>
  <c r="Y82" i="31"/>
  <c r="Y81" i="31"/>
  <c r="Y80" i="31"/>
  <c r="Y78" i="31"/>
  <c r="Y77" i="31"/>
  <c r="Y76" i="31"/>
  <c r="Y75" i="31"/>
  <c r="Y74" i="31"/>
  <c r="Y73" i="31"/>
  <c r="Y72" i="31"/>
  <c r="Y71" i="31"/>
  <c r="Y70" i="31"/>
  <c r="Y69" i="31"/>
  <c r="Y68" i="31"/>
  <c r="Y67" i="31"/>
  <c r="Y66" i="31"/>
  <c r="Y65" i="31"/>
  <c r="Y64" i="31"/>
  <c r="Y63" i="31"/>
  <c r="Y62" i="31"/>
  <c r="Y61" i="31"/>
  <c r="Y60" i="31"/>
  <c r="Y59" i="31"/>
  <c r="Y58" i="31"/>
  <c r="Y57" i="31"/>
  <c r="Y56" i="31"/>
  <c r="D47" i="3" s="1"/>
  <c r="Y55" i="31"/>
  <c r="D48" i="3" s="1"/>
  <c r="Y54" i="31"/>
  <c r="Y45" i="31"/>
  <c r="Y44" i="31"/>
  <c r="Y43" i="31"/>
  <c r="Y42" i="31"/>
  <c r="Y40" i="31"/>
  <c r="Y39" i="31"/>
  <c r="Y38" i="31"/>
  <c r="Y37" i="31"/>
  <c r="Y35" i="31"/>
  <c r="Y34" i="31"/>
  <c r="Y33" i="31"/>
  <c r="Y32" i="31"/>
  <c r="Y31" i="31"/>
  <c r="Y30" i="31"/>
  <c r="Y29" i="31"/>
  <c r="Y28" i="31"/>
  <c r="Y27" i="31"/>
  <c r="Y26" i="31"/>
  <c r="Y25" i="31"/>
  <c r="Y24" i="31"/>
  <c r="Y23" i="31"/>
  <c r="Y22" i="31"/>
  <c r="Y21" i="31"/>
  <c r="Y20" i="31"/>
  <c r="Y19" i="31"/>
  <c r="Y18" i="31"/>
  <c r="Y17" i="31"/>
  <c r="Y16" i="31"/>
  <c r="Y15" i="31"/>
  <c r="Y14" i="31"/>
  <c r="Y13" i="31"/>
  <c r="Y12" i="31"/>
  <c r="Y11" i="31"/>
  <c r="X10" i="25" l="1"/>
  <c r="X8" i="25"/>
  <c r="X11" i="25"/>
  <c r="G48" i="3"/>
  <c r="X54" i="29"/>
  <c r="G47" i="3"/>
  <c r="X59" i="29"/>
  <c r="I48" i="3"/>
  <c r="X56" i="29"/>
  <c r="X53" i="29"/>
  <c r="F48" i="3"/>
  <c r="X61" i="29"/>
  <c r="I47" i="3"/>
  <c r="F47" i="3"/>
  <c r="X58" i="29"/>
  <c r="X7" i="25"/>
  <c r="X55" i="29"/>
  <c r="H48" i="3"/>
  <c r="X52" i="29"/>
  <c r="E48" i="3"/>
  <c r="H47" i="3"/>
  <c r="X60" i="29"/>
  <c r="X9" i="25"/>
  <c r="X57" i="29"/>
  <c r="E47" i="3"/>
  <c r="F16" i="36"/>
  <c r="F15" i="36"/>
  <c r="F14" i="36"/>
  <c r="F13" i="36"/>
  <c r="F12" i="36"/>
  <c r="E16" i="36"/>
  <c r="E15" i="36"/>
  <c r="E14" i="36"/>
  <c r="E13" i="36"/>
  <c r="E12" i="36"/>
  <c r="F11" i="36" l="1"/>
  <c r="E11" i="36"/>
  <c r="E40" i="35"/>
  <c r="E39" i="35"/>
  <c r="E38" i="35"/>
  <c r="E37" i="35"/>
  <c r="E36" i="35"/>
  <c r="E35" i="35"/>
  <c r="E34" i="35"/>
  <c r="E33" i="35"/>
  <c r="E32" i="35"/>
  <c r="E31" i="35"/>
  <c r="E30" i="35"/>
  <c r="E29" i="35"/>
  <c r="E28" i="35"/>
  <c r="E27" i="35"/>
  <c r="E26" i="35"/>
  <c r="E25" i="35"/>
  <c r="E24" i="35"/>
  <c r="E23" i="35"/>
  <c r="E22" i="35"/>
  <c r="E21" i="35"/>
  <c r="E20" i="35"/>
  <c r="E19" i="35"/>
  <c r="E18" i="35"/>
  <c r="E17" i="35"/>
  <c r="E16" i="35"/>
  <c r="E15" i="35"/>
  <c r="E14" i="35"/>
  <c r="D40" i="35"/>
  <c r="D39" i="35"/>
  <c r="D38" i="35"/>
  <c r="D37" i="35"/>
  <c r="D36" i="35"/>
  <c r="D35" i="35"/>
  <c r="D34" i="35"/>
  <c r="D33" i="35"/>
  <c r="D32" i="35"/>
  <c r="D31" i="35"/>
  <c r="D30" i="35"/>
  <c r="D29" i="35"/>
  <c r="D28" i="35"/>
  <c r="D27" i="35"/>
  <c r="D26" i="35"/>
  <c r="D25" i="35"/>
  <c r="D24" i="35"/>
  <c r="D23" i="35"/>
  <c r="D22" i="35"/>
  <c r="D21" i="35"/>
  <c r="D20" i="35"/>
  <c r="D19" i="35"/>
  <c r="D18" i="35"/>
  <c r="D17" i="35"/>
  <c r="D16" i="35"/>
  <c r="D15" i="35"/>
  <c r="D14" i="35"/>
  <c r="C40" i="35"/>
  <c r="C39" i="35"/>
  <c r="C38" i="35"/>
  <c r="C37" i="35"/>
  <c r="C36" i="35"/>
  <c r="C35" i="35"/>
  <c r="C34" i="35"/>
  <c r="C33" i="35"/>
  <c r="C32" i="35"/>
  <c r="C31" i="35"/>
  <c r="C30" i="35"/>
  <c r="C29" i="35"/>
  <c r="C28" i="35"/>
  <c r="C27" i="35"/>
  <c r="C26" i="35"/>
  <c r="C25" i="35"/>
  <c r="C24" i="35"/>
  <c r="C23" i="35"/>
  <c r="C22" i="35"/>
  <c r="C21" i="35"/>
  <c r="C20" i="35"/>
  <c r="C19" i="35"/>
  <c r="C18" i="35"/>
  <c r="C17" i="35"/>
  <c r="C16" i="35"/>
  <c r="C15" i="35"/>
  <c r="C14" i="35"/>
  <c r="E13" i="35"/>
  <c r="D13" i="35"/>
  <c r="C13" i="35"/>
  <c r="E46" i="34"/>
  <c r="F46" i="34"/>
  <c r="G46" i="34"/>
  <c r="H46" i="34"/>
  <c r="I46" i="34"/>
  <c r="J46" i="34"/>
  <c r="K46" i="34"/>
  <c r="L46" i="34"/>
  <c r="M46" i="34"/>
  <c r="N46" i="34"/>
  <c r="O46" i="34"/>
  <c r="P46" i="34"/>
  <c r="Q46" i="34"/>
  <c r="R46" i="34"/>
  <c r="S46" i="34"/>
  <c r="T46" i="34"/>
  <c r="U46" i="34"/>
  <c r="D46" i="34"/>
  <c r="C46" i="34"/>
  <c r="E45" i="34"/>
  <c r="F45" i="34"/>
  <c r="G45" i="34"/>
  <c r="H45" i="34"/>
  <c r="I45" i="34"/>
  <c r="J45" i="34"/>
  <c r="K45" i="34"/>
  <c r="L45" i="34"/>
  <c r="M45" i="34"/>
  <c r="N45" i="34"/>
  <c r="O45" i="34"/>
  <c r="P45" i="34"/>
  <c r="Q45" i="34"/>
  <c r="R45" i="34"/>
  <c r="S45" i="34"/>
  <c r="T45" i="34"/>
  <c r="U45" i="34"/>
  <c r="V45" i="34"/>
  <c r="D45" i="34"/>
  <c r="C45" i="34"/>
  <c r="E44" i="34"/>
  <c r="F44" i="34"/>
  <c r="G44" i="34"/>
  <c r="H44" i="34"/>
  <c r="I44" i="34"/>
  <c r="J44" i="34"/>
  <c r="K44" i="34"/>
  <c r="L44" i="34"/>
  <c r="M44" i="34"/>
  <c r="N44" i="34"/>
  <c r="O44" i="34"/>
  <c r="P44" i="34"/>
  <c r="Q44" i="34"/>
  <c r="R44" i="34"/>
  <c r="S44" i="34"/>
  <c r="T44" i="34"/>
  <c r="U44" i="34"/>
  <c r="V44" i="34"/>
  <c r="D44" i="34"/>
  <c r="C44" i="34"/>
  <c r="E43" i="34"/>
  <c r="F43" i="34"/>
  <c r="G43" i="34"/>
  <c r="H43" i="34"/>
  <c r="I43" i="34"/>
  <c r="J43" i="34"/>
  <c r="K43" i="34"/>
  <c r="L43" i="34"/>
  <c r="M43" i="34"/>
  <c r="N43" i="34"/>
  <c r="O43" i="34"/>
  <c r="P43" i="34"/>
  <c r="Q43" i="34"/>
  <c r="R43" i="34"/>
  <c r="S43" i="34"/>
  <c r="T43" i="34"/>
  <c r="U43" i="34"/>
  <c r="V43" i="34"/>
  <c r="D43" i="34"/>
  <c r="C43" i="34"/>
  <c r="E42" i="34"/>
  <c r="F42" i="34"/>
  <c r="G42" i="34"/>
  <c r="H42" i="34"/>
  <c r="I42" i="34"/>
  <c r="J42" i="34"/>
  <c r="K42" i="34"/>
  <c r="L42" i="34"/>
  <c r="M42" i="34"/>
  <c r="N42" i="34"/>
  <c r="O42" i="34"/>
  <c r="P42" i="34"/>
  <c r="Q42" i="34"/>
  <c r="R42" i="34"/>
  <c r="S42" i="34"/>
  <c r="T42" i="34"/>
  <c r="U42" i="34"/>
  <c r="V42" i="34"/>
  <c r="D42" i="34"/>
  <c r="C42" i="34"/>
  <c r="E41" i="34"/>
  <c r="F41" i="34"/>
  <c r="G41" i="34"/>
  <c r="H41" i="34"/>
  <c r="I41" i="34"/>
  <c r="J41" i="34"/>
  <c r="K41" i="34"/>
  <c r="L41" i="34"/>
  <c r="M41" i="34"/>
  <c r="N41" i="34"/>
  <c r="O41" i="34"/>
  <c r="P41" i="34"/>
  <c r="Q41" i="34"/>
  <c r="R41" i="34"/>
  <c r="S41" i="34"/>
  <c r="T41" i="34"/>
  <c r="U41" i="34"/>
  <c r="V41" i="34"/>
  <c r="D41" i="34"/>
  <c r="C41" i="34"/>
  <c r="E40" i="34"/>
  <c r="F40" i="34"/>
  <c r="G40" i="34"/>
  <c r="H40" i="34"/>
  <c r="I40" i="34"/>
  <c r="J40" i="34"/>
  <c r="K40" i="34"/>
  <c r="L40" i="34"/>
  <c r="M40" i="34"/>
  <c r="N40" i="34"/>
  <c r="O40" i="34"/>
  <c r="P40" i="34"/>
  <c r="Q40" i="34"/>
  <c r="R40" i="34"/>
  <c r="S40" i="34"/>
  <c r="T40" i="34"/>
  <c r="U40" i="34"/>
  <c r="V40" i="34"/>
  <c r="D40" i="34"/>
  <c r="C40" i="34"/>
  <c r="E39" i="34"/>
  <c r="F39" i="34"/>
  <c r="G39" i="34"/>
  <c r="H39" i="34"/>
  <c r="I39" i="34"/>
  <c r="J39" i="34"/>
  <c r="K39" i="34"/>
  <c r="L39" i="34"/>
  <c r="M39" i="34"/>
  <c r="N39" i="34"/>
  <c r="O39" i="34"/>
  <c r="P39" i="34"/>
  <c r="Q39" i="34"/>
  <c r="R39" i="34"/>
  <c r="S39" i="34"/>
  <c r="T39" i="34"/>
  <c r="U39" i="34"/>
  <c r="V39" i="34"/>
  <c r="D39" i="34"/>
  <c r="C39" i="34"/>
  <c r="E38" i="34"/>
  <c r="F38" i="34"/>
  <c r="G38" i="34"/>
  <c r="H38" i="34"/>
  <c r="I38" i="34"/>
  <c r="J38" i="34"/>
  <c r="K38" i="34"/>
  <c r="L38" i="34"/>
  <c r="M38" i="34"/>
  <c r="N38" i="34"/>
  <c r="O38" i="34"/>
  <c r="P38" i="34"/>
  <c r="Q38" i="34"/>
  <c r="R38" i="34"/>
  <c r="S38" i="34"/>
  <c r="T38" i="34"/>
  <c r="U38" i="34"/>
  <c r="V38" i="34"/>
  <c r="D38" i="34"/>
  <c r="C38" i="34"/>
  <c r="D37" i="34"/>
  <c r="E37" i="34"/>
  <c r="F37" i="34"/>
  <c r="G37" i="34"/>
  <c r="H37" i="34"/>
  <c r="I37" i="34"/>
  <c r="J37" i="34"/>
  <c r="K37" i="34"/>
  <c r="L37" i="34"/>
  <c r="M37" i="34"/>
  <c r="N37" i="34"/>
  <c r="O37" i="34"/>
  <c r="P37" i="34"/>
  <c r="Q37" i="34"/>
  <c r="R37" i="34"/>
  <c r="S37" i="34"/>
  <c r="T37" i="34"/>
  <c r="U37" i="34"/>
  <c r="V37" i="34"/>
  <c r="C37" i="34"/>
  <c r="E36" i="34"/>
  <c r="F36" i="34"/>
  <c r="G36" i="34"/>
  <c r="H36" i="34"/>
  <c r="I36" i="34"/>
  <c r="J36" i="34"/>
  <c r="K36" i="34"/>
  <c r="L36" i="34"/>
  <c r="M36" i="34"/>
  <c r="N36" i="34"/>
  <c r="O36" i="34"/>
  <c r="P36" i="34"/>
  <c r="Q36" i="34"/>
  <c r="R36" i="34"/>
  <c r="S36" i="34"/>
  <c r="T36" i="34"/>
  <c r="U36" i="34"/>
  <c r="V36" i="34"/>
  <c r="D36" i="34"/>
  <c r="C36" i="34"/>
  <c r="E35" i="34"/>
  <c r="F35" i="34"/>
  <c r="G35" i="34"/>
  <c r="H35" i="34"/>
  <c r="I35" i="34"/>
  <c r="J35" i="34"/>
  <c r="K35" i="34"/>
  <c r="L35" i="34"/>
  <c r="M35" i="34"/>
  <c r="N35" i="34"/>
  <c r="O35" i="34"/>
  <c r="P35" i="34"/>
  <c r="Q35" i="34"/>
  <c r="R35" i="34"/>
  <c r="S35" i="34"/>
  <c r="T35" i="34"/>
  <c r="U35" i="34"/>
  <c r="V35" i="34"/>
  <c r="D35" i="34"/>
  <c r="C35" i="34"/>
  <c r="E34" i="34"/>
  <c r="F34" i="34"/>
  <c r="G34" i="34"/>
  <c r="H34" i="34"/>
  <c r="I34" i="34"/>
  <c r="J34" i="34"/>
  <c r="K34" i="34"/>
  <c r="L34" i="34"/>
  <c r="M34" i="34"/>
  <c r="N34" i="34"/>
  <c r="O34" i="34"/>
  <c r="P34" i="34"/>
  <c r="Q34" i="34"/>
  <c r="R34" i="34"/>
  <c r="S34" i="34"/>
  <c r="T34" i="34"/>
  <c r="U34" i="34"/>
  <c r="V34" i="34"/>
  <c r="D34" i="34"/>
  <c r="C34" i="34"/>
  <c r="F33" i="34"/>
  <c r="G33" i="34"/>
  <c r="H33" i="34"/>
  <c r="I33" i="34"/>
  <c r="J33" i="34"/>
  <c r="K33" i="34"/>
  <c r="L33" i="34"/>
  <c r="M33" i="34"/>
  <c r="N33" i="34"/>
  <c r="O33" i="34"/>
  <c r="P33" i="34"/>
  <c r="Q33" i="34"/>
  <c r="R33" i="34"/>
  <c r="S33" i="34"/>
  <c r="T33" i="34"/>
  <c r="U33" i="34"/>
  <c r="V33" i="34"/>
  <c r="E33" i="34"/>
  <c r="D33" i="34"/>
  <c r="C33" i="34"/>
  <c r="E32" i="34"/>
  <c r="F32" i="34"/>
  <c r="G32" i="34"/>
  <c r="H32" i="34"/>
  <c r="I32" i="34"/>
  <c r="J32" i="34"/>
  <c r="K32" i="34"/>
  <c r="L32" i="34"/>
  <c r="M32" i="34"/>
  <c r="N32" i="34"/>
  <c r="O32" i="34"/>
  <c r="P32" i="34"/>
  <c r="Q32" i="34"/>
  <c r="R32" i="34"/>
  <c r="S32" i="34"/>
  <c r="T32" i="34"/>
  <c r="U32" i="34"/>
  <c r="V32" i="34"/>
  <c r="D32" i="34"/>
  <c r="C32" i="34"/>
  <c r="G31" i="34"/>
  <c r="H31" i="34"/>
  <c r="I31" i="34"/>
  <c r="J31" i="34"/>
  <c r="K31" i="34"/>
  <c r="L31" i="34"/>
  <c r="M31" i="34"/>
  <c r="N31" i="34"/>
  <c r="O31" i="34"/>
  <c r="P31" i="34"/>
  <c r="Q31" i="34"/>
  <c r="R31" i="34"/>
  <c r="S31" i="34"/>
  <c r="T31" i="34"/>
  <c r="U31" i="34"/>
  <c r="V31" i="34"/>
  <c r="F31" i="34"/>
  <c r="D31" i="34"/>
  <c r="E31" i="34"/>
  <c r="C31" i="34"/>
  <c r="E30" i="34"/>
  <c r="F30" i="34"/>
  <c r="G30" i="34"/>
  <c r="H30" i="34"/>
  <c r="I30" i="34"/>
  <c r="J30" i="34"/>
  <c r="K30" i="34"/>
  <c r="L30" i="34"/>
  <c r="M30" i="34"/>
  <c r="N30" i="34"/>
  <c r="O30" i="34"/>
  <c r="P30" i="34"/>
  <c r="Q30" i="34"/>
  <c r="R30" i="34"/>
  <c r="S30" i="34"/>
  <c r="T30" i="34"/>
  <c r="U30" i="34"/>
  <c r="V30" i="34"/>
  <c r="D30" i="34"/>
  <c r="C30" i="34"/>
  <c r="E29" i="34"/>
  <c r="F29" i="34"/>
  <c r="G29" i="34"/>
  <c r="H29" i="34"/>
  <c r="I29" i="34"/>
  <c r="J29" i="34"/>
  <c r="K29" i="34"/>
  <c r="L29" i="34"/>
  <c r="M29" i="34"/>
  <c r="N29" i="34"/>
  <c r="O29" i="34"/>
  <c r="P29" i="34"/>
  <c r="Q29" i="34"/>
  <c r="R29" i="34"/>
  <c r="S29" i="34"/>
  <c r="T29" i="34"/>
  <c r="U29" i="34"/>
  <c r="V29" i="34"/>
  <c r="D29" i="34"/>
  <c r="C29" i="34"/>
  <c r="E28" i="34"/>
  <c r="F28" i="34"/>
  <c r="G28" i="34"/>
  <c r="H28" i="34"/>
  <c r="I28" i="34"/>
  <c r="J28" i="34"/>
  <c r="K28" i="34"/>
  <c r="L28" i="34"/>
  <c r="M28" i="34"/>
  <c r="N28" i="34"/>
  <c r="O28" i="34"/>
  <c r="P28" i="34"/>
  <c r="Q28" i="34"/>
  <c r="R28" i="34"/>
  <c r="S28" i="34"/>
  <c r="T28" i="34"/>
  <c r="U28" i="34"/>
  <c r="V28" i="34"/>
  <c r="D28" i="34"/>
  <c r="C28" i="34"/>
  <c r="E27" i="34"/>
  <c r="F27" i="34"/>
  <c r="G27" i="34"/>
  <c r="H27" i="34"/>
  <c r="I27" i="34"/>
  <c r="J27" i="34"/>
  <c r="K27" i="34"/>
  <c r="L27" i="34"/>
  <c r="M27" i="34"/>
  <c r="N27" i="34"/>
  <c r="O27" i="34"/>
  <c r="P27" i="34"/>
  <c r="Q27" i="34"/>
  <c r="R27" i="34"/>
  <c r="S27" i="34"/>
  <c r="T27" i="34"/>
  <c r="U27" i="34"/>
  <c r="V27" i="34"/>
  <c r="D27" i="34"/>
  <c r="C27" i="34"/>
  <c r="E26" i="34"/>
  <c r="F26" i="34"/>
  <c r="G26" i="34"/>
  <c r="H26" i="34"/>
  <c r="I26" i="34"/>
  <c r="J26" i="34"/>
  <c r="K26" i="34"/>
  <c r="L26" i="34"/>
  <c r="M26" i="34"/>
  <c r="N26" i="34"/>
  <c r="O26" i="34"/>
  <c r="P26" i="34"/>
  <c r="Q26" i="34"/>
  <c r="R26" i="34"/>
  <c r="S26" i="34"/>
  <c r="T26" i="34"/>
  <c r="U26" i="34"/>
  <c r="V26" i="34"/>
  <c r="D26" i="34"/>
  <c r="C26" i="34"/>
  <c r="E25" i="34"/>
  <c r="F25" i="34"/>
  <c r="G25" i="34"/>
  <c r="H25" i="34"/>
  <c r="I25" i="34"/>
  <c r="J25" i="34"/>
  <c r="K25" i="34"/>
  <c r="L25" i="34"/>
  <c r="M25" i="34"/>
  <c r="N25" i="34"/>
  <c r="O25" i="34"/>
  <c r="P25" i="34"/>
  <c r="Q25" i="34"/>
  <c r="R25" i="34"/>
  <c r="S25" i="34"/>
  <c r="T25" i="34"/>
  <c r="U25" i="34"/>
  <c r="V25" i="34"/>
  <c r="D25" i="34"/>
  <c r="C25" i="34"/>
  <c r="E24" i="34"/>
  <c r="F24" i="34"/>
  <c r="G24" i="34"/>
  <c r="H24" i="34"/>
  <c r="I24" i="34"/>
  <c r="J24" i="34"/>
  <c r="K24" i="34"/>
  <c r="L24" i="34"/>
  <c r="M24" i="34"/>
  <c r="N24" i="34"/>
  <c r="O24" i="34"/>
  <c r="P24" i="34"/>
  <c r="Q24" i="34"/>
  <c r="R24" i="34"/>
  <c r="S24" i="34"/>
  <c r="T24" i="34"/>
  <c r="U24" i="34"/>
  <c r="V24" i="34"/>
  <c r="D24" i="34"/>
  <c r="C24" i="34"/>
  <c r="E23" i="34"/>
  <c r="F23" i="34"/>
  <c r="G23" i="34"/>
  <c r="H23" i="34"/>
  <c r="I23" i="34"/>
  <c r="J23" i="34"/>
  <c r="K23" i="34"/>
  <c r="L23" i="34"/>
  <c r="M23" i="34"/>
  <c r="N23" i="34"/>
  <c r="O23" i="34"/>
  <c r="P23" i="34"/>
  <c r="Q23" i="34"/>
  <c r="R23" i="34"/>
  <c r="S23" i="34"/>
  <c r="T23" i="34"/>
  <c r="U23" i="34"/>
  <c r="V23" i="34"/>
  <c r="D23" i="34"/>
  <c r="C23" i="34"/>
  <c r="E22" i="34"/>
  <c r="F22" i="34"/>
  <c r="G22" i="34"/>
  <c r="H22" i="34"/>
  <c r="I22" i="34"/>
  <c r="J22" i="34"/>
  <c r="K22" i="34"/>
  <c r="L22" i="34"/>
  <c r="M22" i="34"/>
  <c r="N22" i="34"/>
  <c r="O22" i="34"/>
  <c r="P22" i="34"/>
  <c r="Q22" i="34"/>
  <c r="R22" i="34"/>
  <c r="S22" i="34"/>
  <c r="T22" i="34"/>
  <c r="U22" i="34"/>
  <c r="V22" i="34"/>
  <c r="D22" i="34"/>
  <c r="C22" i="34"/>
  <c r="E21" i="34"/>
  <c r="F21" i="34"/>
  <c r="G21" i="34"/>
  <c r="H21" i="34"/>
  <c r="I21" i="34"/>
  <c r="J21" i="34"/>
  <c r="K21" i="34"/>
  <c r="L21" i="34"/>
  <c r="M21" i="34"/>
  <c r="N21" i="34"/>
  <c r="O21" i="34"/>
  <c r="P21" i="34"/>
  <c r="Q21" i="34"/>
  <c r="R21" i="34"/>
  <c r="S21" i="34"/>
  <c r="T21" i="34"/>
  <c r="U21" i="34"/>
  <c r="V21" i="34"/>
  <c r="D21" i="34"/>
  <c r="C21" i="34"/>
  <c r="E20" i="34"/>
  <c r="F20" i="34"/>
  <c r="G20" i="34"/>
  <c r="H20" i="34"/>
  <c r="I20" i="34"/>
  <c r="J20" i="34"/>
  <c r="K20" i="34"/>
  <c r="L20" i="34"/>
  <c r="M20" i="34"/>
  <c r="N20" i="34"/>
  <c r="O20" i="34"/>
  <c r="P20" i="34"/>
  <c r="Q20" i="34"/>
  <c r="R20" i="34"/>
  <c r="S20" i="34"/>
  <c r="T20" i="34"/>
  <c r="U20" i="34"/>
  <c r="V20" i="34"/>
  <c r="D20" i="34"/>
  <c r="C20" i="34"/>
  <c r="D19" i="34"/>
  <c r="E19" i="34"/>
  <c r="F19" i="34"/>
  <c r="G19" i="34"/>
  <c r="H19" i="34"/>
  <c r="I19" i="34"/>
  <c r="J19" i="34"/>
  <c r="K19" i="34"/>
  <c r="L19" i="34"/>
  <c r="M19" i="34"/>
  <c r="N19" i="34"/>
  <c r="O19" i="34"/>
  <c r="P19" i="34"/>
  <c r="Q19" i="34"/>
  <c r="R19" i="34"/>
  <c r="S19" i="34"/>
  <c r="T19" i="34"/>
  <c r="U19" i="34"/>
  <c r="V19" i="34"/>
  <c r="C19" i="34"/>
  <c r="E18" i="34"/>
  <c r="F18" i="34"/>
  <c r="G18" i="34"/>
  <c r="H18" i="34"/>
  <c r="I18" i="34"/>
  <c r="J18" i="34"/>
  <c r="K18" i="34"/>
  <c r="L18" i="34"/>
  <c r="M18" i="34"/>
  <c r="N18" i="34"/>
  <c r="O18" i="34"/>
  <c r="P18" i="34"/>
  <c r="Q18" i="34"/>
  <c r="R18" i="34"/>
  <c r="S18" i="34"/>
  <c r="T18" i="34"/>
  <c r="U18" i="34"/>
  <c r="V18" i="34"/>
  <c r="D18" i="34"/>
  <c r="C18" i="34"/>
  <c r="E17" i="34"/>
  <c r="F17" i="34"/>
  <c r="G17" i="34"/>
  <c r="H17" i="34"/>
  <c r="I17" i="34"/>
  <c r="J17" i="34"/>
  <c r="K17" i="34"/>
  <c r="L17" i="34"/>
  <c r="M17" i="34"/>
  <c r="N17" i="34"/>
  <c r="O17" i="34"/>
  <c r="P17" i="34"/>
  <c r="Q17" i="34"/>
  <c r="R17" i="34"/>
  <c r="S17" i="34"/>
  <c r="T17" i="34"/>
  <c r="U17" i="34"/>
  <c r="V17" i="34"/>
  <c r="D17" i="34"/>
  <c r="C17" i="34"/>
  <c r="E16" i="34"/>
  <c r="F16" i="34"/>
  <c r="G16" i="34"/>
  <c r="H16" i="34"/>
  <c r="I16" i="34"/>
  <c r="J16" i="34"/>
  <c r="K16" i="34"/>
  <c r="L16" i="34"/>
  <c r="M16" i="34"/>
  <c r="N16" i="34"/>
  <c r="O16" i="34"/>
  <c r="P16" i="34"/>
  <c r="Q16" i="34"/>
  <c r="R16" i="34"/>
  <c r="S16" i="34"/>
  <c r="T16" i="34"/>
  <c r="U16" i="34"/>
  <c r="V16" i="34"/>
  <c r="D16" i="34"/>
  <c r="C16" i="34"/>
  <c r="E15" i="34"/>
  <c r="F15" i="34"/>
  <c r="G15" i="34"/>
  <c r="H15" i="34"/>
  <c r="I15" i="34"/>
  <c r="J15" i="34"/>
  <c r="K15" i="34"/>
  <c r="L15" i="34"/>
  <c r="M15" i="34"/>
  <c r="N15" i="34"/>
  <c r="O15" i="34"/>
  <c r="P15" i="34"/>
  <c r="Q15" i="34"/>
  <c r="R15" i="34"/>
  <c r="S15" i="34"/>
  <c r="T15" i="34"/>
  <c r="U15" i="34"/>
  <c r="V15" i="34"/>
  <c r="D15" i="34"/>
  <c r="C15" i="34"/>
  <c r="E14" i="34"/>
  <c r="F14" i="34"/>
  <c r="G14" i="34"/>
  <c r="H14" i="34"/>
  <c r="I14" i="34"/>
  <c r="J14" i="34"/>
  <c r="K14" i="34"/>
  <c r="L14" i="34"/>
  <c r="M14" i="34"/>
  <c r="N14" i="34"/>
  <c r="O14" i="34"/>
  <c r="P14" i="34"/>
  <c r="Q14" i="34"/>
  <c r="R14" i="34"/>
  <c r="S14" i="34"/>
  <c r="T14" i="34"/>
  <c r="U14" i="34"/>
  <c r="V14" i="34"/>
  <c r="D14" i="34"/>
  <c r="C14" i="34"/>
  <c r="E13" i="34"/>
  <c r="F13" i="34"/>
  <c r="G13" i="34"/>
  <c r="H13" i="34"/>
  <c r="I13" i="34"/>
  <c r="J13" i="34"/>
  <c r="K13" i="34"/>
  <c r="L13" i="34"/>
  <c r="M13" i="34"/>
  <c r="N13" i="34"/>
  <c r="O13" i="34"/>
  <c r="P13" i="34"/>
  <c r="Q13" i="34"/>
  <c r="R13" i="34"/>
  <c r="S13" i="34"/>
  <c r="T13" i="34"/>
  <c r="U13" i="34"/>
  <c r="V13" i="34"/>
  <c r="D13" i="34"/>
  <c r="C13" i="34"/>
  <c r="E12" i="34"/>
  <c r="F12" i="34"/>
  <c r="G12" i="34"/>
  <c r="H12" i="34"/>
  <c r="I12" i="34"/>
  <c r="J12" i="34"/>
  <c r="K12" i="34"/>
  <c r="L12" i="34"/>
  <c r="M12" i="34"/>
  <c r="N12" i="34"/>
  <c r="O12" i="34"/>
  <c r="P12" i="34"/>
  <c r="Q12" i="34"/>
  <c r="R12" i="34"/>
  <c r="S12" i="34"/>
  <c r="T12" i="34"/>
  <c r="U12" i="34"/>
  <c r="V12" i="34"/>
  <c r="D12" i="34"/>
  <c r="C12" i="34"/>
  <c r="E11" i="34"/>
  <c r="F11" i="34"/>
  <c r="G11" i="34"/>
  <c r="H11" i="34"/>
  <c r="I11" i="34"/>
  <c r="J11" i="34"/>
  <c r="K11" i="34"/>
  <c r="L11" i="34"/>
  <c r="M11" i="34"/>
  <c r="N11" i="34"/>
  <c r="O11" i="34"/>
  <c r="P11" i="34"/>
  <c r="Q11" i="34"/>
  <c r="R11" i="34"/>
  <c r="S11" i="34"/>
  <c r="T11" i="34"/>
  <c r="U11" i="34"/>
  <c r="V11" i="34"/>
  <c r="D11" i="34"/>
  <c r="C11" i="34"/>
  <c r="G10" i="34"/>
  <c r="H10" i="34"/>
  <c r="I10" i="34"/>
  <c r="J10" i="34"/>
  <c r="K10" i="34"/>
  <c r="L10" i="34"/>
  <c r="M10" i="34"/>
  <c r="N10" i="34"/>
  <c r="O10" i="34"/>
  <c r="P10" i="34"/>
  <c r="Q10" i="34"/>
  <c r="R10" i="34"/>
  <c r="S10" i="34"/>
  <c r="T10" i="34"/>
  <c r="U10" i="34"/>
  <c r="V10" i="34"/>
  <c r="E10" i="34"/>
  <c r="F10" i="34"/>
  <c r="D10" i="34"/>
  <c r="C10" i="34"/>
  <c r="E12" i="33"/>
  <c r="F12" i="33"/>
  <c r="G12" i="33"/>
  <c r="H12" i="33"/>
  <c r="I12" i="33"/>
  <c r="J12" i="33"/>
  <c r="K12" i="33"/>
  <c r="L12" i="33"/>
  <c r="M12" i="33"/>
  <c r="N12" i="33"/>
  <c r="O12" i="33"/>
  <c r="P12" i="33"/>
  <c r="Q12" i="33"/>
  <c r="R12" i="33"/>
  <c r="S12" i="33"/>
  <c r="T12" i="33"/>
  <c r="U12" i="33"/>
  <c r="V12" i="33"/>
  <c r="D12" i="33"/>
  <c r="C12" i="33"/>
  <c r="I11" i="33"/>
  <c r="J11" i="33"/>
  <c r="K11" i="33"/>
  <c r="L11" i="33"/>
  <c r="M11" i="33"/>
  <c r="N11" i="33"/>
  <c r="O11" i="33"/>
  <c r="P11" i="33"/>
  <c r="Q11" i="33"/>
  <c r="R11" i="33"/>
  <c r="S11" i="33"/>
  <c r="T11" i="33"/>
  <c r="U11" i="33"/>
  <c r="V11" i="33"/>
  <c r="G11" i="33"/>
  <c r="H11" i="33"/>
  <c r="D11" i="33"/>
  <c r="E11" i="33"/>
  <c r="F11" i="33"/>
  <c r="D62" i="29" l="1"/>
  <c r="C11" i="33"/>
  <c r="D63" i="29" s="1"/>
  <c r="F101" i="31"/>
  <c r="G101" i="31"/>
  <c r="H101" i="31"/>
  <c r="I101" i="31"/>
  <c r="J101" i="31"/>
  <c r="K101" i="31"/>
  <c r="L101" i="31"/>
  <c r="M101" i="31"/>
  <c r="N101" i="31"/>
  <c r="O101" i="31"/>
  <c r="P101" i="31"/>
  <c r="Q101" i="31"/>
  <c r="R101" i="31"/>
  <c r="S101" i="31"/>
  <c r="T101" i="31"/>
  <c r="U101" i="31"/>
  <c r="V101" i="31"/>
  <c r="W101" i="31"/>
  <c r="X101" i="31"/>
  <c r="E101" i="31"/>
  <c r="F100" i="31"/>
  <c r="G100" i="31"/>
  <c r="H100" i="31"/>
  <c r="I100" i="31"/>
  <c r="J100" i="31"/>
  <c r="K100" i="31"/>
  <c r="L100" i="31"/>
  <c r="M100" i="31"/>
  <c r="N100" i="31"/>
  <c r="O100" i="31"/>
  <c r="P100" i="31"/>
  <c r="Q100" i="31"/>
  <c r="R100" i="31"/>
  <c r="S100" i="31"/>
  <c r="T100" i="31"/>
  <c r="U100" i="31"/>
  <c r="V100" i="31"/>
  <c r="W100" i="31"/>
  <c r="X100" i="31"/>
  <c r="E100" i="31"/>
  <c r="F99" i="31"/>
  <c r="G99" i="31"/>
  <c r="H99" i="31"/>
  <c r="I99" i="31"/>
  <c r="J99" i="31"/>
  <c r="K99" i="31"/>
  <c r="L99" i="31"/>
  <c r="M99" i="31"/>
  <c r="N99" i="31"/>
  <c r="O99" i="31"/>
  <c r="P99" i="31"/>
  <c r="Q99" i="31"/>
  <c r="R99" i="31"/>
  <c r="S99" i="31"/>
  <c r="T99" i="31"/>
  <c r="U99" i="31"/>
  <c r="V99" i="31"/>
  <c r="W99" i="31"/>
  <c r="X99" i="31"/>
  <c r="E99" i="31"/>
  <c r="N98" i="31"/>
  <c r="O98" i="31"/>
  <c r="P98" i="31"/>
  <c r="Q98" i="31"/>
  <c r="R98" i="31"/>
  <c r="S98" i="31"/>
  <c r="T98" i="31"/>
  <c r="U98" i="31"/>
  <c r="V98" i="31"/>
  <c r="W98" i="31"/>
  <c r="X98" i="31"/>
  <c r="F98" i="31"/>
  <c r="G98" i="31"/>
  <c r="H98" i="31"/>
  <c r="I98" i="31"/>
  <c r="J98" i="31"/>
  <c r="K98" i="31"/>
  <c r="L98" i="31"/>
  <c r="M98" i="31"/>
  <c r="E98" i="31"/>
  <c r="L97" i="31"/>
  <c r="M97" i="31"/>
  <c r="N97" i="31"/>
  <c r="O97" i="31"/>
  <c r="P97" i="31"/>
  <c r="Q97" i="31"/>
  <c r="R97" i="31"/>
  <c r="S97" i="31"/>
  <c r="T97" i="31"/>
  <c r="U97" i="31"/>
  <c r="V97" i="31"/>
  <c r="W97" i="31"/>
  <c r="X97" i="31"/>
  <c r="F97" i="31"/>
  <c r="G97" i="31"/>
  <c r="H97" i="31"/>
  <c r="I97" i="31"/>
  <c r="J97" i="31"/>
  <c r="K97" i="31"/>
  <c r="E97" i="31" l="1"/>
  <c r="F88" i="31"/>
  <c r="G88" i="31"/>
  <c r="H88" i="31"/>
  <c r="I88" i="31"/>
  <c r="J88" i="31"/>
  <c r="K88" i="31"/>
  <c r="L88" i="31"/>
  <c r="M88" i="31"/>
  <c r="N88" i="31"/>
  <c r="O88" i="31"/>
  <c r="P88" i="31"/>
  <c r="Q88" i="31"/>
  <c r="R88" i="31"/>
  <c r="S88" i="31"/>
  <c r="T88" i="31"/>
  <c r="U88" i="31"/>
  <c r="V88" i="31"/>
  <c r="W88" i="31"/>
  <c r="X88" i="31"/>
  <c r="E88" i="31"/>
  <c r="F87" i="31"/>
  <c r="G87" i="31"/>
  <c r="H87" i="31"/>
  <c r="I87" i="31"/>
  <c r="J87" i="31"/>
  <c r="K87" i="31"/>
  <c r="L87" i="31"/>
  <c r="M87" i="31"/>
  <c r="N87" i="31"/>
  <c r="O87" i="31"/>
  <c r="P87" i="31"/>
  <c r="Q87" i="31"/>
  <c r="R87" i="31"/>
  <c r="S87" i="31"/>
  <c r="T87" i="31"/>
  <c r="U87" i="31"/>
  <c r="V87" i="31"/>
  <c r="W87" i="31"/>
  <c r="X87" i="31"/>
  <c r="E87" i="31"/>
  <c r="F86" i="31"/>
  <c r="G86" i="31"/>
  <c r="H86" i="31"/>
  <c r="I86" i="31"/>
  <c r="J86" i="31"/>
  <c r="K86" i="31"/>
  <c r="L86" i="31"/>
  <c r="M86" i="31"/>
  <c r="N86" i="31"/>
  <c r="O86" i="31"/>
  <c r="P86" i="31"/>
  <c r="Q86" i="31"/>
  <c r="R86" i="31"/>
  <c r="S86" i="31"/>
  <c r="T86" i="31"/>
  <c r="U86" i="31"/>
  <c r="V86" i="31"/>
  <c r="W86" i="31"/>
  <c r="X86" i="31"/>
  <c r="E86" i="31"/>
  <c r="F85" i="31"/>
  <c r="G85" i="31"/>
  <c r="H85" i="31"/>
  <c r="I85" i="31"/>
  <c r="J85" i="31"/>
  <c r="K85" i="31"/>
  <c r="L85" i="31"/>
  <c r="M85" i="31"/>
  <c r="N85" i="31"/>
  <c r="O85" i="31"/>
  <c r="P85" i="31"/>
  <c r="Q85" i="31"/>
  <c r="R85" i="31"/>
  <c r="S85" i="31"/>
  <c r="T85" i="31"/>
  <c r="U85" i="31"/>
  <c r="V85" i="31"/>
  <c r="W85" i="31"/>
  <c r="X85" i="31"/>
  <c r="E85" i="31"/>
  <c r="F83" i="31"/>
  <c r="G83" i="31"/>
  <c r="H83" i="31"/>
  <c r="I83" i="31"/>
  <c r="J83" i="31"/>
  <c r="K83" i="31"/>
  <c r="L83" i="31"/>
  <c r="M83" i="31"/>
  <c r="N83" i="31"/>
  <c r="O83" i="31"/>
  <c r="P83" i="31"/>
  <c r="Q83" i="31"/>
  <c r="R83" i="31"/>
  <c r="S83" i="31"/>
  <c r="T83" i="31"/>
  <c r="U83" i="31"/>
  <c r="V83" i="31"/>
  <c r="W83" i="31"/>
  <c r="X83" i="31"/>
  <c r="E83" i="31"/>
  <c r="K82" i="31"/>
  <c r="L82" i="31"/>
  <c r="M82" i="31"/>
  <c r="N82" i="31"/>
  <c r="O82" i="31"/>
  <c r="P82" i="31"/>
  <c r="Q82" i="31"/>
  <c r="R82" i="31"/>
  <c r="S82" i="31"/>
  <c r="T82" i="31"/>
  <c r="U82" i="31"/>
  <c r="V82" i="31"/>
  <c r="W82" i="31"/>
  <c r="X82" i="31"/>
  <c r="F82" i="31"/>
  <c r="G82" i="31"/>
  <c r="H82" i="31"/>
  <c r="I82" i="31"/>
  <c r="J82" i="31"/>
  <c r="E82" i="31"/>
  <c r="F81" i="31"/>
  <c r="G81" i="31"/>
  <c r="H81" i="31"/>
  <c r="I81" i="31"/>
  <c r="J81" i="31"/>
  <c r="K81" i="31"/>
  <c r="L81" i="31"/>
  <c r="M81" i="31"/>
  <c r="N81" i="31"/>
  <c r="O81" i="31"/>
  <c r="P81" i="31"/>
  <c r="Q81" i="31"/>
  <c r="R81" i="31"/>
  <c r="S81" i="31"/>
  <c r="T81" i="31"/>
  <c r="U81" i="31"/>
  <c r="V81" i="31"/>
  <c r="W81" i="31"/>
  <c r="X81" i="31"/>
  <c r="E81" i="31"/>
  <c r="F80" i="31"/>
  <c r="G80" i="31"/>
  <c r="H80" i="31"/>
  <c r="I80" i="31"/>
  <c r="J80" i="31"/>
  <c r="K80" i="31"/>
  <c r="L80" i="31"/>
  <c r="M80" i="31"/>
  <c r="N80" i="31"/>
  <c r="O80" i="31"/>
  <c r="P80" i="31"/>
  <c r="Q80" i="31"/>
  <c r="R80" i="31"/>
  <c r="S80" i="31"/>
  <c r="T80" i="31"/>
  <c r="U80" i="31"/>
  <c r="V80" i="31"/>
  <c r="W80" i="31"/>
  <c r="X80" i="31"/>
  <c r="E80" i="31"/>
  <c r="F78" i="31"/>
  <c r="G78" i="31"/>
  <c r="H78" i="31"/>
  <c r="I78" i="31"/>
  <c r="J78" i="31"/>
  <c r="K78" i="31"/>
  <c r="L78" i="31"/>
  <c r="M78" i="31"/>
  <c r="N78" i="31"/>
  <c r="O78" i="31"/>
  <c r="P78" i="31"/>
  <c r="Q78" i="31"/>
  <c r="R78" i="31"/>
  <c r="S78" i="31"/>
  <c r="T78" i="31"/>
  <c r="U78" i="31"/>
  <c r="V78" i="31"/>
  <c r="W78" i="31"/>
  <c r="X78" i="31"/>
  <c r="E78" i="31"/>
  <c r="F77" i="31"/>
  <c r="G77" i="31"/>
  <c r="H77" i="31"/>
  <c r="I77" i="31"/>
  <c r="J77" i="31"/>
  <c r="K77" i="31"/>
  <c r="L77" i="31"/>
  <c r="M77" i="31"/>
  <c r="N77" i="31"/>
  <c r="O77" i="31"/>
  <c r="P77" i="31"/>
  <c r="Q77" i="31"/>
  <c r="R77" i="31"/>
  <c r="S77" i="31"/>
  <c r="T77" i="31"/>
  <c r="U77" i="31"/>
  <c r="V77" i="31"/>
  <c r="W77" i="31"/>
  <c r="X77" i="31"/>
  <c r="E77" i="31"/>
  <c r="F76" i="31"/>
  <c r="G76" i="31"/>
  <c r="H76" i="31"/>
  <c r="I76" i="31"/>
  <c r="J76" i="31"/>
  <c r="K76" i="31"/>
  <c r="L76" i="31"/>
  <c r="M76" i="31"/>
  <c r="N76" i="31"/>
  <c r="O76" i="31"/>
  <c r="P76" i="31"/>
  <c r="Q76" i="31"/>
  <c r="R76" i="31"/>
  <c r="S76" i="31"/>
  <c r="T76" i="31"/>
  <c r="U76" i="31"/>
  <c r="V76" i="31"/>
  <c r="W76" i="31"/>
  <c r="X76" i="31"/>
  <c r="E76" i="31"/>
  <c r="F75" i="31"/>
  <c r="G75" i="31"/>
  <c r="H75" i="31"/>
  <c r="I75" i="31"/>
  <c r="J75" i="31"/>
  <c r="K75" i="31"/>
  <c r="L75" i="31"/>
  <c r="M75" i="31"/>
  <c r="N75" i="31"/>
  <c r="O75" i="31"/>
  <c r="P75" i="31"/>
  <c r="Q75" i="31"/>
  <c r="R75" i="31"/>
  <c r="S75" i="31"/>
  <c r="T75" i="31"/>
  <c r="U75" i="31"/>
  <c r="V75" i="31"/>
  <c r="W75" i="31"/>
  <c r="X75" i="31"/>
  <c r="E75" i="31"/>
  <c r="O74" i="31"/>
  <c r="P74" i="31"/>
  <c r="Q74" i="31"/>
  <c r="R74" i="31"/>
  <c r="S74" i="31"/>
  <c r="T74" i="31"/>
  <c r="U74" i="31"/>
  <c r="V74" i="31"/>
  <c r="W74" i="31"/>
  <c r="X74" i="31"/>
  <c r="F74" i="31"/>
  <c r="G74" i="31"/>
  <c r="H74" i="31"/>
  <c r="I74" i="31"/>
  <c r="J74" i="31"/>
  <c r="K74" i="31"/>
  <c r="L74" i="31"/>
  <c r="M74" i="31"/>
  <c r="N74" i="31"/>
  <c r="E74" i="31"/>
  <c r="F73" i="31"/>
  <c r="G73" i="31"/>
  <c r="H73" i="31"/>
  <c r="I73" i="31"/>
  <c r="J73" i="31"/>
  <c r="K73" i="31"/>
  <c r="L73" i="31"/>
  <c r="M73" i="31"/>
  <c r="N73" i="31"/>
  <c r="O73" i="31"/>
  <c r="P73" i="31"/>
  <c r="Q73" i="31"/>
  <c r="R73" i="31"/>
  <c r="S73" i="31"/>
  <c r="T73" i="31"/>
  <c r="U73" i="31"/>
  <c r="V73" i="31"/>
  <c r="W73" i="31"/>
  <c r="X73" i="31"/>
  <c r="E73" i="31"/>
  <c r="J72" i="31"/>
  <c r="K72" i="31"/>
  <c r="L72" i="31"/>
  <c r="M72" i="31"/>
  <c r="N72" i="31"/>
  <c r="O72" i="31"/>
  <c r="P72" i="31"/>
  <c r="Q72" i="31"/>
  <c r="R72" i="31"/>
  <c r="S72" i="31"/>
  <c r="T72" i="31"/>
  <c r="U72" i="31"/>
  <c r="V72" i="31"/>
  <c r="W72" i="31"/>
  <c r="X72" i="31"/>
  <c r="F72" i="31"/>
  <c r="G72" i="31"/>
  <c r="H72" i="31"/>
  <c r="I72" i="31"/>
  <c r="E72" i="31"/>
  <c r="F71" i="31"/>
  <c r="G71" i="31"/>
  <c r="H71" i="31"/>
  <c r="I71" i="31"/>
  <c r="J71" i="31"/>
  <c r="K71" i="31"/>
  <c r="L71" i="31"/>
  <c r="M71" i="31"/>
  <c r="N71" i="31"/>
  <c r="O71" i="31"/>
  <c r="P71" i="31"/>
  <c r="Q71" i="31"/>
  <c r="R71" i="31"/>
  <c r="S71" i="31"/>
  <c r="T71" i="31"/>
  <c r="U71" i="31"/>
  <c r="V71" i="31"/>
  <c r="W71" i="31"/>
  <c r="X71" i="31"/>
  <c r="E71" i="31"/>
  <c r="F70" i="31"/>
  <c r="G70" i="31"/>
  <c r="H70" i="31"/>
  <c r="I70" i="31"/>
  <c r="J70" i="31"/>
  <c r="K70" i="31"/>
  <c r="L70" i="31"/>
  <c r="M70" i="31"/>
  <c r="N70" i="31"/>
  <c r="O70" i="31"/>
  <c r="P70" i="31"/>
  <c r="Q70" i="31"/>
  <c r="R70" i="31"/>
  <c r="S70" i="31"/>
  <c r="T70" i="31"/>
  <c r="U70" i="31"/>
  <c r="V70" i="31"/>
  <c r="W70" i="31"/>
  <c r="X70" i="31"/>
  <c r="E70" i="31"/>
  <c r="F69" i="31"/>
  <c r="G69" i="31"/>
  <c r="H69" i="31"/>
  <c r="I69" i="31"/>
  <c r="J69" i="31"/>
  <c r="K69" i="31"/>
  <c r="L69" i="31"/>
  <c r="M69" i="31"/>
  <c r="N69" i="31"/>
  <c r="O69" i="31"/>
  <c r="P69" i="31"/>
  <c r="Q69" i="31"/>
  <c r="R69" i="31"/>
  <c r="S69" i="31"/>
  <c r="T69" i="31"/>
  <c r="U69" i="31"/>
  <c r="V69" i="31"/>
  <c r="W69" i="31"/>
  <c r="X69" i="31"/>
  <c r="E69" i="31"/>
  <c r="O68" i="31"/>
  <c r="P68" i="31"/>
  <c r="Q68" i="31"/>
  <c r="R68" i="31"/>
  <c r="S68" i="31"/>
  <c r="T68" i="31"/>
  <c r="U68" i="31"/>
  <c r="V68" i="31"/>
  <c r="W68" i="31"/>
  <c r="X68" i="31"/>
  <c r="F68" i="31"/>
  <c r="G68" i="31"/>
  <c r="H68" i="31"/>
  <c r="I68" i="31"/>
  <c r="J68" i="31"/>
  <c r="K68" i="31"/>
  <c r="L68" i="31"/>
  <c r="M68" i="31"/>
  <c r="N68" i="31"/>
  <c r="E68" i="31"/>
  <c r="F67" i="31"/>
  <c r="G67" i="31"/>
  <c r="H67" i="31"/>
  <c r="I67" i="31"/>
  <c r="J67" i="31"/>
  <c r="K67" i="31"/>
  <c r="L67" i="31"/>
  <c r="M67" i="31"/>
  <c r="N67" i="31"/>
  <c r="O67" i="31"/>
  <c r="P67" i="31"/>
  <c r="Q67" i="31"/>
  <c r="R67" i="31"/>
  <c r="S67" i="31"/>
  <c r="T67" i="31"/>
  <c r="U67" i="31"/>
  <c r="V67" i="31"/>
  <c r="W67" i="31"/>
  <c r="X67" i="31"/>
  <c r="E67" i="31"/>
  <c r="F66" i="31"/>
  <c r="G66" i="31"/>
  <c r="H66" i="31"/>
  <c r="I66" i="31"/>
  <c r="J66" i="31"/>
  <c r="K66" i="31"/>
  <c r="L66" i="31"/>
  <c r="M66" i="31"/>
  <c r="N66" i="31"/>
  <c r="O66" i="31"/>
  <c r="P66" i="31"/>
  <c r="Q66" i="31"/>
  <c r="R66" i="31"/>
  <c r="S66" i="31"/>
  <c r="T66" i="31"/>
  <c r="U66" i="31"/>
  <c r="V66" i="31"/>
  <c r="W66" i="31"/>
  <c r="X66" i="31"/>
  <c r="E66" i="31"/>
  <c r="Q65" i="31"/>
  <c r="R65" i="31"/>
  <c r="S65" i="31"/>
  <c r="T65" i="31"/>
  <c r="U65" i="31"/>
  <c r="V65" i="31"/>
  <c r="W65" i="31"/>
  <c r="X65" i="31"/>
  <c r="M65" i="31"/>
  <c r="N65" i="31"/>
  <c r="O65" i="31"/>
  <c r="P65" i="31"/>
  <c r="F65" i="31"/>
  <c r="G65" i="31"/>
  <c r="H65" i="31"/>
  <c r="I65" i="31"/>
  <c r="J65" i="31"/>
  <c r="K65" i="31"/>
  <c r="L65" i="31"/>
  <c r="E65" i="31"/>
  <c r="F64" i="31"/>
  <c r="G64" i="31"/>
  <c r="H64" i="31"/>
  <c r="I64" i="31"/>
  <c r="J64" i="31"/>
  <c r="K64" i="31"/>
  <c r="L64" i="31"/>
  <c r="M64" i="31"/>
  <c r="N64" i="31"/>
  <c r="O64" i="31"/>
  <c r="P64" i="31"/>
  <c r="Q64" i="31"/>
  <c r="R64" i="31"/>
  <c r="S64" i="31"/>
  <c r="T64" i="31"/>
  <c r="U64" i="31"/>
  <c r="V64" i="31"/>
  <c r="W64" i="31"/>
  <c r="X64" i="31"/>
  <c r="E64" i="31"/>
  <c r="F63" i="31"/>
  <c r="G63" i="31"/>
  <c r="H63" i="31"/>
  <c r="I63" i="31"/>
  <c r="J63" i="31"/>
  <c r="K63" i="31"/>
  <c r="L63" i="31"/>
  <c r="M63" i="31"/>
  <c r="N63" i="31"/>
  <c r="O63" i="31"/>
  <c r="P63" i="31"/>
  <c r="Q63" i="31"/>
  <c r="R63" i="31"/>
  <c r="S63" i="31"/>
  <c r="T63" i="31"/>
  <c r="U63" i="31"/>
  <c r="V63" i="31"/>
  <c r="W63" i="31"/>
  <c r="X63" i="31"/>
  <c r="E63" i="31"/>
  <c r="F62" i="31"/>
  <c r="G62" i="31"/>
  <c r="H62" i="31"/>
  <c r="I62" i="31"/>
  <c r="J62" i="31"/>
  <c r="K62" i="31"/>
  <c r="L62" i="31"/>
  <c r="M62" i="31"/>
  <c r="N62" i="31"/>
  <c r="O62" i="31"/>
  <c r="P62" i="31"/>
  <c r="Q62" i="31"/>
  <c r="R62" i="31"/>
  <c r="S62" i="31"/>
  <c r="T62" i="31"/>
  <c r="U62" i="31"/>
  <c r="V62" i="31"/>
  <c r="W62" i="31"/>
  <c r="X62" i="31"/>
  <c r="E62" i="31"/>
  <c r="F61" i="31"/>
  <c r="G61" i="31"/>
  <c r="H61" i="31"/>
  <c r="I61" i="31"/>
  <c r="J61" i="31"/>
  <c r="K61" i="31"/>
  <c r="L61" i="31"/>
  <c r="M61" i="31"/>
  <c r="N61" i="31"/>
  <c r="O61" i="31"/>
  <c r="P61" i="31"/>
  <c r="Q61" i="31"/>
  <c r="R61" i="31"/>
  <c r="S61" i="31"/>
  <c r="T61" i="31"/>
  <c r="U61" i="31"/>
  <c r="V61" i="31"/>
  <c r="W61" i="31"/>
  <c r="X61" i="31"/>
  <c r="E61" i="31"/>
  <c r="F60" i="31"/>
  <c r="G60" i="31"/>
  <c r="H60" i="31"/>
  <c r="I60" i="31"/>
  <c r="J60" i="31"/>
  <c r="K60" i="31"/>
  <c r="L60" i="31"/>
  <c r="M60" i="31"/>
  <c r="N60" i="31"/>
  <c r="O60" i="31"/>
  <c r="P60" i="31"/>
  <c r="Q60" i="31"/>
  <c r="R60" i="31"/>
  <c r="S60" i="31"/>
  <c r="T60" i="31"/>
  <c r="U60" i="31"/>
  <c r="V60" i="31"/>
  <c r="W60" i="31"/>
  <c r="X60" i="31"/>
  <c r="E60" i="31"/>
  <c r="J59" i="31"/>
  <c r="K59" i="31"/>
  <c r="L59" i="31"/>
  <c r="M59" i="31"/>
  <c r="N59" i="31"/>
  <c r="O59" i="31"/>
  <c r="P59" i="31"/>
  <c r="Q59" i="31"/>
  <c r="R59" i="31"/>
  <c r="S59" i="31"/>
  <c r="T59" i="31"/>
  <c r="U59" i="31"/>
  <c r="V59" i="31"/>
  <c r="W59" i="31"/>
  <c r="X59" i="31"/>
  <c r="F59" i="31"/>
  <c r="G59" i="31"/>
  <c r="H59" i="31"/>
  <c r="I59" i="31"/>
  <c r="E59" i="31"/>
  <c r="Q58" i="31"/>
  <c r="R58" i="31"/>
  <c r="S58" i="31"/>
  <c r="T58" i="31"/>
  <c r="U58" i="31"/>
  <c r="V58" i="31"/>
  <c r="W58" i="31"/>
  <c r="X58" i="31"/>
  <c r="F58" i="31"/>
  <c r="G58" i="31"/>
  <c r="H58" i="31"/>
  <c r="I58" i="31"/>
  <c r="J58" i="31"/>
  <c r="K58" i="31"/>
  <c r="L58" i="31"/>
  <c r="M58" i="31"/>
  <c r="N58" i="31"/>
  <c r="O58" i="31"/>
  <c r="P58" i="31"/>
  <c r="E58" i="31"/>
  <c r="M57" i="31"/>
  <c r="N57" i="31"/>
  <c r="O57" i="31"/>
  <c r="P57" i="31"/>
  <c r="Q57" i="31"/>
  <c r="R57" i="31"/>
  <c r="S57" i="31"/>
  <c r="T57" i="31"/>
  <c r="U57" i="31"/>
  <c r="V57" i="31"/>
  <c r="W57" i="31"/>
  <c r="X57" i="31"/>
  <c r="F57" i="31"/>
  <c r="G57" i="31"/>
  <c r="H57" i="31"/>
  <c r="I57" i="31"/>
  <c r="J57" i="31"/>
  <c r="K57" i="31"/>
  <c r="L57" i="31"/>
  <c r="E57" i="31"/>
  <c r="F56" i="31"/>
  <c r="G56" i="31"/>
  <c r="H56" i="31"/>
  <c r="I56" i="31"/>
  <c r="J56" i="31"/>
  <c r="K56" i="31"/>
  <c r="L56" i="31"/>
  <c r="M56" i="31"/>
  <c r="N56" i="31"/>
  <c r="O56" i="31"/>
  <c r="P56" i="31"/>
  <c r="Q56" i="31"/>
  <c r="R56" i="31"/>
  <c r="S56" i="31"/>
  <c r="T56" i="31"/>
  <c r="U56" i="31"/>
  <c r="V56" i="31"/>
  <c r="W56" i="31"/>
  <c r="X56" i="31"/>
  <c r="E56" i="31"/>
  <c r="L55" i="31"/>
  <c r="M55" i="31"/>
  <c r="N55" i="31"/>
  <c r="O55" i="31"/>
  <c r="P55" i="31"/>
  <c r="Q55" i="31"/>
  <c r="R55" i="31"/>
  <c r="S55" i="31"/>
  <c r="T55" i="31"/>
  <c r="U55" i="31"/>
  <c r="V55" i="31"/>
  <c r="W55" i="31"/>
  <c r="X55" i="31"/>
  <c r="F55" i="31"/>
  <c r="G55" i="31"/>
  <c r="H55" i="31"/>
  <c r="I55" i="31"/>
  <c r="J55" i="31"/>
  <c r="K55" i="31"/>
  <c r="E55" i="31"/>
  <c r="K54" i="31"/>
  <c r="L54" i="31"/>
  <c r="M54" i="31"/>
  <c r="N54" i="31"/>
  <c r="O54" i="31"/>
  <c r="P54" i="31"/>
  <c r="Q54" i="31"/>
  <c r="R54" i="31"/>
  <c r="S54" i="31"/>
  <c r="T54" i="31"/>
  <c r="U54" i="31"/>
  <c r="V54" i="31"/>
  <c r="W54" i="31"/>
  <c r="X54" i="31"/>
  <c r="F54" i="31"/>
  <c r="G54" i="31"/>
  <c r="H54" i="31"/>
  <c r="I54" i="31"/>
  <c r="J54" i="31"/>
  <c r="E54" i="31"/>
  <c r="F45" i="31"/>
  <c r="G45" i="31"/>
  <c r="H45" i="31"/>
  <c r="I45" i="31"/>
  <c r="J45" i="31"/>
  <c r="K45" i="31"/>
  <c r="L45" i="31"/>
  <c r="M45" i="31"/>
  <c r="N45" i="31"/>
  <c r="O45" i="31"/>
  <c r="P45" i="31"/>
  <c r="Q45" i="31"/>
  <c r="R45" i="31"/>
  <c r="S45" i="31"/>
  <c r="T45" i="31"/>
  <c r="U45" i="31"/>
  <c r="V45" i="31"/>
  <c r="W45" i="31"/>
  <c r="X45" i="31"/>
  <c r="E45" i="31"/>
  <c r="F44" i="31"/>
  <c r="G44" i="31"/>
  <c r="H44" i="31"/>
  <c r="I44" i="31"/>
  <c r="J44" i="31"/>
  <c r="K44" i="31"/>
  <c r="L44" i="31"/>
  <c r="M44" i="31"/>
  <c r="N44" i="31"/>
  <c r="O44" i="31"/>
  <c r="P44" i="31"/>
  <c r="Q44" i="31"/>
  <c r="R44" i="31"/>
  <c r="S44" i="31"/>
  <c r="T44" i="31"/>
  <c r="U44" i="31"/>
  <c r="V44" i="31"/>
  <c r="W44" i="31"/>
  <c r="X44" i="31"/>
  <c r="E44" i="31"/>
  <c r="H43" i="31"/>
  <c r="I43" i="31"/>
  <c r="J43" i="31"/>
  <c r="K43" i="31"/>
  <c r="L43" i="31"/>
  <c r="M43" i="31"/>
  <c r="N43" i="31"/>
  <c r="O43" i="31"/>
  <c r="P43" i="31"/>
  <c r="Q43" i="31"/>
  <c r="R43" i="31"/>
  <c r="S43" i="31"/>
  <c r="T43" i="31"/>
  <c r="U43" i="31"/>
  <c r="V43" i="31"/>
  <c r="W43" i="31"/>
  <c r="X43" i="31"/>
  <c r="F43" i="31"/>
  <c r="G43" i="31"/>
  <c r="E43" i="31"/>
  <c r="F42" i="31"/>
  <c r="G42" i="31"/>
  <c r="H42" i="31"/>
  <c r="I42" i="31"/>
  <c r="J42" i="31"/>
  <c r="K42" i="31"/>
  <c r="L42" i="31"/>
  <c r="M42" i="31"/>
  <c r="N42" i="31"/>
  <c r="O42" i="31"/>
  <c r="P42" i="31"/>
  <c r="Q42" i="31"/>
  <c r="R42" i="31"/>
  <c r="S42" i="31"/>
  <c r="T42" i="31"/>
  <c r="U42" i="31"/>
  <c r="V42" i="31"/>
  <c r="W42" i="31"/>
  <c r="X42" i="31"/>
  <c r="E42" i="31"/>
  <c r="F40" i="31"/>
  <c r="G40" i="31"/>
  <c r="H40" i="31"/>
  <c r="I40" i="31"/>
  <c r="J40" i="31"/>
  <c r="K40" i="31"/>
  <c r="L40" i="31"/>
  <c r="M40" i="31"/>
  <c r="N40" i="31"/>
  <c r="O40" i="31"/>
  <c r="P40" i="31"/>
  <c r="Q40" i="31"/>
  <c r="R40" i="31"/>
  <c r="S40" i="31"/>
  <c r="T40" i="31"/>
  <c r="U40" i="31"/>
  <c r="V40" i="31"/>
  <c r="W40" i="31"/>
  <c r="X40" i="31"/>
  <c r="E40" i="31"/>
  <c r="K39" i="31"/>
  <c r="L39" i="31"/>
  <c r="M39" i="31"/>
  <c r="N39" i="31"/>
  <c r="O39" i="31"/>
  <c r="P39" i="31"/>
  <c r="Q39" i="31"/>
  <c r="R39" i="31"/>
  <c r="S39" i="31"/>
  <c r="T39" i="31"/>
  <c r="U39" i="31"/>
  <c r="V39" i="31"/>
  <c r="W39" i="31"/>
  <c r="X39" i="31"/>
  <c r="G39" i="31"/>
  <c r="H39" i="31"/>
  <c r="I39" i="31"/>
  <c r="J39" i="31"/>
  <c r="F39" i="31"/>
  <c r="E39" i="31"/>
  <c r="G38" i="31"/>
  <c r="H38" i="31"/>
  <c r="I38" i="31"/>
  <c r="J38" i="31"/>
  <c r="K38" i="31"/>
  <c r="L38" i="31"/>
  <c r="M38" i="31"/>
  <c r="N38" i="31"/>
  <c r="O38" i="31"/>
  <c r="P38" i="31"/>
  <c r="Q38" i="31"/>
  <c r="R38" i="31"/>
  <c r="S38" i="31"/>
  <c r="T38" i="31"/>
  <c r="U38" i="31"/>
  <c r="V38" i="31"/>
  <c r="W38" i="31"/>
  <c r="X38" i="31"/>
  <c r="F38" i="31"/>
  <c r="E38" i="31"/>
  <c r="G37" i="31"/>
  <c r="H37" i="31"/>
  <c r="I37" i="31"/>
  <c r="J37" i="31"/>
  <c r="K37" i="31"/>
  <c r="L37" i="31"/>
  <c r="M37" i="31"/>
  <c r="N37" i="31"/>
  <c r="O37" i="31"/>
  <c r="P37" i="31"/>
  <c r="Q37" i="31"/>
  <c r="R37" i="31"/>
  <c r="S37" i="31"/>
  <c r="T37" i="31"/>
  <c r="U37" i="31"/>
  <c r="V37" i="31"/>
  <c r="W37" i="31"/>
  <c r="X37" i="31"/>
  <c r="F37" i="31"/>
  <c r="E37" i="31"/>
  <c r="G35" i="31" l="1"/>
  <c r="H35" i="31"/>
  <c r="I35" i="31"/>
  <c r="J35" i="31"/>
  <c r="K35" i="31"/>
  <c r="L35" i="31"/>
  <c r="M35" i="31"/>
  <c r="N35" i="31"/>
  <c r="O35" i="31"/>
  <c r="P35" i="31"/>
  <c r="Q35" i="31"/>
  <c r="R35" i="31"/>
  <c r="S35" i="31"/>
  <c r="T35" i="31"/>
  <c r="U35" i="31"/>
  <c r="V35" i="31"/>
  <c r="W35" i="31"/>
  <c r="X35" i="31"/>
  <c r="F35" i="31"/>
  <c r="E35" i="31"/>
  <c r="G34" i="31"/>
  <c r="H34" i="31"/>
  <c r="I34" i="31"/>
  <c r="J34" i="31"/>
  <c r="K34" i="31"/>
  <c r="L34" i="31"/>
  <c r="M34" i="31"/>
  <c r="N34" i="31"/>
  <c r="O34" i="31"/>
  <c r="P34" i="31"/>
  <c r="Q34" i="31"/>
  <c r="R34" i="31"/>
  <c r="S34" i="31"/>
  <c r="T34" i="31"/>
  <c r="U34" i="31"/>
  <c r="V34" i="31"/>
  <c r="W34" i="31"/>
  <c r="X34" i="31"/>
  <c r="F34" i="31"/>
  <c r="E34" i="31"/>
  <c r="Y120" i="31" s="1"/>
  <c r="G33" i="31"/>
  <c r="H33" i="31"/>
  <c r="I33" i="31"/>
  <c r="J33" i="31"/>
  <c r="K33" i="31"/>
  <c r="L33" i="31"/>
  <c r="M33" i="31"/>
  <c r="N33" i="31"/>
  <c r="O33" i="31"/>
  <c r="P33" i="31"/>
  <c r="Q33" i="31"/>
  <c r="R33" i="31"/>
  <c r="S33" i="31"/>
  <c r="T33" i="31"/>
  <c r="U33" i="31"/>
  <c r="V33" i="31"/>
  <c r="W33" i="31"/>
  <c r="X33" i="31"/>
  <c r="F33" i="31"/>
  <c r="E33" i="31"/>
  <c r="G32" i="31"/>
  <c r="H32" i="31"/>
  <c r="I32" i="31"/>
  <c r="J32" i="31"/>
  <c r="K32" i="31"/>
  <c r="L32" i="31"/>
  <c r="M32" i="31"/>
  <c r="N32" i="31"/>
  <c r="O32" i="31"/>
  <c r="P32" i="31"/>
  <c r="Q32" i="31"/>
  <c r="R32" i="31"/>
  <c r="S32" i="31"/>
  <c r="T32" i="31"/>
  <c r="U32" i="31"/>
  <c r="V32" i="31"/>
  <c r="W32" i="31"/>
  <c r="X32" i="31"/>
  <c r="F32" i="31"/>
  <c r="E32" i="31"/>
  <c r="G31" i="31"/>
  <c r="H31" i="31"/>
  <c r="I31" i="31"/>
  <c r="J31" i="31"/>
  <c r="K31" i="31"/>
  <c r="L31" i="31"/>
  <c r="M31" i="31"/>
  <c r="N31" i="31"/>
  <c r="O31" i="31"/>
  <c r="P31" i="31"/>
  <c r="Q31" i="31"/>
  <c r="R31" i="31"/>
  <c r="S31" i="31"/>
  <c r="T31" i="31"/>
  <c r="U31" i="31"/>
  <c r="V31" i="31"/>
  <c r="W31" i="31"/>
  <c r="X31" i="31"/>
  <c r="F31" i="31"/>
  <c r="E31" i="31"/>
  <c r="G30" i="31"/>
  <c r="H30" i="31"/>
  <c r="I30" i="31"/>
  <c r="J30" i="31"/>
  <c r="K30" i="31"/>
  <c r="L30" i="31"/>
  <c r="M30" i="31"/>
  <c r="N30" i="31"/>
  <c r="O30" i="31"/>
  <c r="P30" i="31"/>
  <c r="Q30" i="31"/>
  <c r="R30" i="31"/>
  <c r="S30" i="31"/>
  <c r="T30" i="31"/>
  <c r="U30" i="31"/>
  <c r="V30" i="31"/>
  <c r="W30" i="31"/>
  <c r="X30" i="31"/>
  <c r="F30" i="31"/>
  <c r="E30" i="31"/>
  <c r="G29" i="31"/>
  <c r="H29" i="31"/>
  <c r="I29" i="31"/>
  <c r="J29" i="31"/>
  <c r="K29" i="31"/>
  <c r="L29" i="31"/>
  <c r="M29" i="31"/>
  <c r="N29" i="31"/>
  <c r="O29" i="31"/>
  <c r="P29" i="31"/>
  <c r="Q29" i="31"/>
  <c r="R29" i="31"/>
  <c r="S29" i="31"/>
  <c r="T29" i="31"/>
  <c r="U29" i="31"/>
  <c r="V29" i="31"/>
  <c r="W29" i="31"/>
  <c r="X29" i="31"/>
  <c r="F29" i="31"/>
  <c r="E29" i="31"/>
  <c r="Y115" i="31" s="1"/>
  <c r="G28" i="31"/>
  <c r="H28" i="31"/>
  <c r="I28" i="31"/>
  <c r="J28" i="31"/>
  <c r="K28" i="31"/>
  <c r="L28" i="31"/>
  <c r="M28" i="31"/>
  <c r="N28" i="31"/>
  <c r="O28" i="31"/>
  <c r="P28" i="31"/>
  <c r="Q28" i="31"/>
  <c r="R28" i="31"/>
  <c r="S28" i="31"/>
  <c r="T28" i="31"/>
  <c r="U28" i="31"/>
  <c r="V28" i="31"/>
  <c r="W28" i="31"/>
  <c r="X28" i="31"/>
  <c r="F28" i="31"/>
  <c r="E28" i="31"/>
  <c r="G27" i="31"/>
  <c r="H27" i="31"/>
  <c r="I27" i="31"/>
  <c r="J27" i="31"/>
  <c r="K27" i="31"/>
  <c r="L27" i="31"/>
  <c r="M27" i="31"/>
  <c r="N27" i="31"/>
  <c r="O27" i="31"/>
  <c r="P27" i="31"/>
  <c r="Q27" i="31"/>
  <c r="R27" i="31"/>
  <c r="S27" i="31"/>
  <c r="T27" i="31"/>
  <c r="U27" i="31"/>
  <c r="V27" i="31"/>
  <c r="W27" i="31"/>
  <c r="X27" i="31"/>
  <c r="F27" i="31"/>
  <c r="E27" i="31"/>
  <c r="G26" i="31"/>
  <c r="H26" i="31"/>
  <c r="I26" i="31"/>
  <c r="J26" i="31"/>
  <c r="K26" i="31"/>
  <c r="L26" i="31"/>
  <c r="M26" i="31"/>
  <c r="N26" i="31"/>
  <c r="O26" i="31"/>
  <c r="P26" i="31"/>
  <c r="Q26" i="31"/>
  <c r="R26" i="31"/>
  <c r="S26" i="31"/>
  <c r="T26" i="31"/>
  <c r="U26" i="31"/>
  <c r="V26" i="31"/>
  <c r="W26" i="31"/>
  <c r="X26" i="31"/>
  <c r="F26" i="31"/>
  <c r="E26" i="31"/>
  <c r="G25" i="31"/>
  <c r="H25" i="31"/>
  <c r="I25" i="31"/>
  <c r="J25" i="31"/>
  <c r="K25" i="31"/>
  <c r="L25" i="31"/>
  <c r="M25" i="31"/>
  <c r="N25" i="31"/>
  <c r="O25" i="31"/>
  <c r="P25" i="31"/>
  <c r="Q25" i="31"/>
  <c r="R25" i="31"/>
  <c r="S25" i="31"/>
  <c r="T25" i="31"/>
  <c r="U25" i="31"/>
  <c r="V25" i="31"/>
  <c r="W25" i="31"/>
  <c r="X25" i="31"/>
  <c r="F25" i="31"/>
  <c r="E25" i="31"/>
  <c r="G24" i="31"/>
  <c r="H24" i="31"/>
  <c r="I24" i="31"/>
  <c r="J24" i="31"/>
  <c r="K24" i="31"/>
  <c r="L24" i="31"/>
  <c r="M24" i="31"/>
  <c r="N24" i="31"/>
  <c r="O24" i="31"/>
  <c r="P24" i="31"/>
  <c r="Q24" i="31"/>
  <c r="R24" i="31"/>
  <c r="S24" i="31"/>
  <c r="T24" i="31"/>
  <c r="U24" i="31"/>
  <c r="V24" i="31"/>
  <c r="W24" i="31"/>
  <c r="X24" i="31"/>
  <c r="F24" i="31"/>
  <c r="E24" i="31"/>
  <c r="Y110" i="31" s="1"/>
  <c r="G23" i="31"/>
  <c r="H23" i="31"/>
  <c r="I23" i="31"/>
  <c r="J23" i="31"/>
  <c r="K23" i="31"/>
  <c r="L23" i="31"/>
  <c r="M23" i="31"/>
  <c r="N23" i="31"/>
  <c r="O23" i="31"/>
  <c r="P23" i="31"/>
  <c r="Q23" i="31"/>
  <c r="R23" i="31"/>
  <c r="S23" i="31"/>
  <c r="T23" i="31"/>
  <c r="U23" i="31"/>
  <c r="V23" i="31"/>
  <c r="W23" i="31"/>
  <c r="X23" i="31"/>
  <c r="F23" i="31"/>
  <c r="E23" i="31"/>
  <c r="J22" i="31"/>
  <c r="K22" i="31"/>
  <c r="L22" i="31"/>
  <c r="M22" i="31"/>
  <c r="N22" i="31"/>
  <c r="O22" i="31"/>
  <c r="P22" i="31"/>
  <c r="Q22" i="31"/>
  <c r="R22" i="31"/>
  <c r="S22" i="31"/>
  <c r="T22" i="31"/>
  <c r="U22" i="31"/>
  <c r="V22" i="31"/>
  <c r="W22" i="31"/>
  <c r="X22" i="31"/>
  <c r="G22" i="31"/>
  <c r="H22" i="31"/>
  <c r="I22" i="31"/>
  <c r="F22" i="31"/>
  <c r="E22" i="31"/>
  <c r="G21" i="31"/>
  <c r="H21" i="31"/>
  <c r="I21" i="31"/>
  <c r="J21" i="31"/>
  <c r="K21" i="31"/>
  <c r="L21" i="31"/>
  <c r="M21" i="31"/>
  <c r="N21" i="31"/>
  <c r="O21" i="31"/>
  <c r="P21" i="31"/>
  <c r="Q21" i="31"/>
  <c r="R21" i="31"/>
  <c r="S21" i="31"/>
  <c r="T21" i="31"/>
  <c r="U21" i="31"/>
  <c r="V21" i="31"/>
  <c r="W21" i="31"/>
  <c r="X21" i="31"/>
  <c r="F21" i="31"/>
  <c r="E21" i="31"/>
  <c r="G20" i="31"/>
  <c r="H20" i="31"/>
  <c r="I20" i="31"/>
  <c r="J20" i="31"/>
  <c r="K20" i="31"/>
  <c r="L20" i="31"/>
  <c r="M20" i="31"/>
  <c r="N20" i="31"/>
  <c r="O20" i="31"/>
  <c r="P20" i="31"/>
  <c r="Q20" i="31"/>
  <c r="R20" i="31"/>
  <c r="S20" i="31"/>
  <c r="T20" i="31"/>
  <c r="U20" i="31"/>
  <c r="V20" i="31"/>
  <c r="W20" i="31"/>
  <c r="X20" i="31"/>
  <c r="F20" i="31"/>
  <c r="E20" i="31"/>
  <c r="G19" i="31"/>
  <c r="H19" i="31"/>
  <c r="I19" i="31"/>
  <c r="J19" i="31"/>
  <c r="K19" i="31"/>
  <c r="L19" i="31"/>
  <c r="M19" i="31"/>
  <c r="N19" i="31"/>
  <c r="O19" i="31"/>
  <c r="P19" i="31"/>
  <c r="Q19" i="31"/>
  <c r="R19" i="31"/>
  <c r="S19" i="31"/>
  <c r="T19" i="31"/>
  <c r="U19" i="31"/>
  <c r="V19" i="31"/>
  <c r="W19" i="31"/>
  <c r="X19" i="31"/>
  <c r="F19" i="31"/>
  <c r="E19" i="31"/>
  <c r="Y105" i="31" s="1"/>
  <c r="G18" i="31"/>
  <c r="H18" i="31"/>
  <c r="I18" i="31"/>
  <c r="J18" i="31"/>
  <c r="K18" i="31"/>
  <c r="L18" i="31"/>
  <c r="M18" i="31"/>
  <c r="N18" i="31"/>
  <c r="O18" i="31"/>
  <c r="P18" i="31"/>
  <c r="Q18" i="31"/>
  <c r="R18" i="31"/>
  <c r="S18" i="31"/>
  <c r="T18" i="31"/>
  <c r="U18" i="31"/>
  <c r="V18" i="31"/>
  <c r="W18" i="31"/>
  <c r="X18" i="31"/>
  <c r="F18" i="31"/>
  <c r="E18" i="31"/>
  <c r="G17" i="31"/>
  <c r="H17" i="31"/>
  <c r="I17" i="31"/>
  <c r="J17" i="31"/>
  <c r="K17" i="31"/>
  <c r="L17" i="31"/>
  <c r="M17" i="31"/>
  <c r="N17" i="31"/>
  <c r="O17" i="31"/>
  <c r="P17" i="31"/>
  <c r="Q17" i="31"/>
  <c r="R17" i="31"/>
  <c r="S17" i="31"/>
  <c r="T17" i="31"/>
  <c r="U17" i="31"/>
  <c r="V17" i="31"/>
  <c r="W17" i="31"/>
  <c r="X17" i="31"/>
  <c r="F17" i="31"/>
  <c r="E17" i="31"/>
  <c r="G16" i="31"/>
  <c r="H16" i="31"/>
  <c r="I16" i="31"/>
  <c r="J16" i="31"/>
  <c r="K16" i="31"/>
  <c r="L16" i="31"/>
  <c r="M16" i="31"/>
  <c r="N16" i="31"/>
  <c r="O16" i="31"/>
  <c r="P16" i="31"/>
  <c r="Q16" i="31"/>
  <c r="R16" i="31"/>
  <c r="S16" i="31"/>
  <c r="T16" i="31"/>
  <c r="U16" i="31"/>
  <c r="V16" i="31"/>
  <c r="W16" i="31"/>
  <c r="X16" i="31"/>
  <c r="F16" i="31"/>
  <c r="E16" i="31"/>
  <c r="K15" i="31"/>
  <c r="L15" i="31"/>
  <c r="M15" i="31"/>
  <c r="N15" i="31"/>
  <c r="O15" i="31"/>
  <c r="P15" i="31"/>
  <c r="Q15" i="31"/>
  <c r="R15" i="31"/>
  <c r="S15" i="31"/>
  <c r="T15" i="31"/>
  <c r="U15" i="31"/>
  <c r="V15" i="31"/>
  <c r="W15" i="31"/>
  <c r="X15" i="31"/>
  <c r="H15" i="31"/>
  <c r="I15" i="31"/>
  <c r="J15" i="31"/>
  <c r="G15" i="31"/>
  <c r="F15" i="31"/>
  <c r="E15" i="31"/>
  <c r="K14" i="31"/>
  <c r="L14" i="31"/>
  <c r="M14" i="31"/>
  <c r="N14" i="31"/>
  <c r="O14" i="31"/>
  <c r="P14" i="31"/>
  <c r="Q14" i="31"/>
  <c r="R14" i="31"/>
  <c r="S14" i="31"/>
  <c r="T14" i="31"/>
  <c r="U14" i="31"/>
  <c r="V14" i="31"/>
  <c r="W14" i="31"/>
  <c r="X14" i="31"/>
  <c r="G14" i="31"/>
  <c r="H14" i="31"/>
  <c r="I14" i="31"/>
  <c r="J14" i="31"/>
  <c r="F14" i="31"/>
  <c r="E14" i="31"/>
  <c r="L13" i="31"/>
  <c r="M13" i="31"/>
  <c r="N13" i="31"/>
  <c r="O13" i="31"/>
  <c r="P13" i="31"/>
  <c r="Q13" i="31"/>
  <c r="R13" i="31"/>
  <c r="S13" i="31"/>
  <c r="T13" i="31"/>
  <c r="U13" i="31"/>
  <c r="V13" i="31"/>
  <c r="W13" i="31"/>
  <c r="X13" i="31"/>
  <c r="G13" i="31"/>
  <c r="H13" i="31"/>
  <c r="I13" i="31"/>
  <c r="J13" i="31"/>
  <c r="K13" i="31"/>
  <c r="F13" i="31"/>
  <c r="E13" i="31"/>
  <c r="V12" i="31"/>
  <c r="W12" i="31"/>
  <c r="X12" i="31"/>
  <c r="U12" i="31"/>
  <c r="T12" i="31"/>
  <c r="N12" i="31"/>
  <c r="O12" i="31"/>
  <c r="P12" i="31"/>
  <c r="Q12" i="31"/>
  <c r="R12" i="31"/>
  <c r="S12" i="31"/>
  <c r="M12" i="31"/>
  <c r="L12" i="31"/>
  <c r="K12" i="31"/>
  <c r="J12" i="31"/>
  <c r="I12" i="31"/>
  <c r="H12" i="31"/>
  <c r="G12" i="31"/>
  <c r="F12" i="31"/>
  <c r="E12" i="31"/>
  <c r="M11" i="31"/>
  <c r="N11" i="31"/>
  <c r="O11" i="31"/>
  <c r="P11" i="31"/>
  <c r="Q11" i="31"/>
  <c r="R11" i="31"/>
  <c r="S11" i="31"/>
  <c r="T11" i="31"/>
  <c r="U11" i="31"/>
  <c r="V11" i="31"/>
  <c r="W11" i="31"/>
  <c r="X11" i="31"/>
  <c r="J11" i="31"/>
  <c r="K11" i="31"/>
  <c r="L11" i="31"/>
  <c r="I11" i="31"/>
  <c r="H11" i="31"/>
  <c r="G11" i="31"/>
  <c r="F11" i="31"/>
  <c r="E11" i="31"/>
  <c r="W11" i="25" l="1"/>
  <c r="W10" i="25"/>
  <c r="W9" i="25"/>
  <c r="W8" i="25"/>
  <c r="W7" i="25"/>
  <c r="W62" i="30"/>
  <c r="W61" i="30"/>
  <c r="W60" i="30"/>
  <c r="W63" i="29"/>
  <c r="W62" i="29"/>
  <c r="W61" i="29"/>
  <c r="W60" i="29"/>
  <c r="W59" i="29"/>
  <c r="W58" i="29"/>
  <c r="W57" i="29"/>
  <c r="W56" i="29"/>
  <c r="W55" i="29"/>
  <c r="W54" i="29"/>
  <c r="W53" i="29"/>
  <c r="W52" i="29"/>
  <c r="X120" i="31"/>
  <c r="X115" i="31"/>
  <c r="X110" i="31"/>
  <c r="X105" i="31"/>
  <c r="B2" i="38" l="1"/>
  <c r="E18" i="37"/>
  <c r="E14" i="37"/>
  <c r="C21" i="38"/>
  <c r="C7" i="38"/>
  <c r="C10" i="38"/>
  <c r="C23" i="38"/>
  <c r="C20" i="38"/>
  <c r="C5" i="38"/>
  <c r="C22" i="38"/>
  <c r="C8" i="38"/>
  <c r="C6" i="38"/>
  <c r="C9" i="38"/>
  <c r="C24" i="38"/>
  <c r="V11" i="25" l="1"/>
  <c r="V10" i="25"/>
  <c r="V9" i="25"/>
  <c r="V8" i="25"/>
  <c r="V7" i="25"/>
  <c r="V62" i="30"/>
  <c r="V61" i="30"/>
  <c r="V60" i="30"/>
  <c r="V63" i="29"/>
  <c r="V62" i="29"/>
  <c r="V61" i="29"/>
  <c r="V60" i="29"/>
  <c r="V59" i="29"/>
  <c r="V58" i="29"/>
  <c r="V57" i="29"/>
  <c r="V56" i="29"/>
  <c r="V55" i="29"/>
  <c r="V54" i="29"/>
  <c r="V53" i="29"/>
  <c r="V52" i="29"/>
  <c r="W120" i="31"/>
  <c r="W115" i="31"/>
  <c r="W110" i="31"/>
  <c r="W105" i="31"/>
  <c r="V120" i="31" l="1"/>
  <c r="U120" i="31"/>
  <c r="T120" i="31"/>
  <c r="S120" i="31"/>
  <c r="R120" i="31"/>
  <c r="Q120" i="31"/>
  <c r="P120" i="31"/>
  <c r="O120" i="31"/>
  <c r="N120" i="31"/>
  <c r="M120" i="31"/>
  <c r="L120" i="31"/>
  <c r="K120" i="31"/>
  <c r="J120" i="31"/>
  <c r="I120" i="31"/>
  <c r="H120" i="31"/>
  <c r="G120" i="31"/>
  <c r="F120" i="31"/>
  <c r="E120" i="31"/>
  <c r="V115" i="31"/>
  <c r="U115" i="31"/>
  <c r="T115" i="31"/>
  <c r="S115" i="31"/>
  <c r="R115" i="31"/>
  <c r="Q115" i="31"/>
  <c r="P115" i="31"/>
  <c r="O115" i="31"/>
  <c r="N115" i="31"/>
  <c r="M115" i="31"/>
  <c r="L115" i="31"/>
  <c r="K115" i="31"/>
  <c r="J115" i="31"/>
  <c r="I115" i="31"/>
  <c r="H115" i="31"/>
  <c r="G115" i="31"/>
  <c r="F115" i="31"/>
  <c r="E115" i="31"/>
  <c r="V110" i="31"/>
  <c r="U110" i="31"/>
  <c r="T110" i="31"/>
  <c r="S110" i="31"/>
  <c r="R110" i="31"/>
  <c r="Q110" i="31"/>
  <c r="P110" i="31"/>
  <c r="O110" i="31"/>
  <c r="N110" i="31"/>
  <c r="M110" i="31"/>
  <c r="L110" i="31"/>
  <c r="K110" i="31"/>
  <c r="J110" i="31"/>
  <c r="I110" i="31"/>
  <c r="H110" i="31"/>
  <c r="G110" i="31"/>
  <c r="F110" i="31"/>
  <c r="E110" i="31"/>
  <c r="V105" i="31"/>
  <c r="U105" i="31"/>
  <c r="T105" i="31"/>
  <c r="S105" i="31"/>
  <c r="R105" i="31"/>
  <c r="Q105" i="31"/>
  <c r="P105" i="31"/>
  <c r="O105" i="31"/>
  <c r="N105" i="31"/>
  <c r="M105" i="31"/>
  <c r="L105" i="31"/>
  <c r="K105" i="31"/>
  <c r="J105" i="31"/>
  <c r="I105" i="31"/>
  <c r="H105" i="31"/>
  <c r="G105" i="31"/>
  <c r="F105" i="31"/>
  <c r="E105" i="31"/>
  <c r="U11" i="25" l="1"/>
  <c r="T11" i="25"/>
  <c r="S11" i="25"/>
  <c r="R11" i="25"/>
  <c r="Q11" i="25"/>
  <c r="P11" i="25"/>
  <c r="O11" i="25"/>
  <c r="N11" i="25"/>
  <c r="M11" i="25"/>
  <c r="L11" i="25"/>
  <c r="K11" i="25"/>
  <c r="J11" i="25"/>
  <c r="I11" i="25"/>
  <c r="H11" i="25"/>
  <c r="G11" i="25"/>
  <c r="F11" i="25"/>
  <c r="E11" i="25"/>
  <c r="D11" i="25"/>
  <c r="U10" i="25"/>
  <c r="T10" i="25"/>
  <c r="S10" i="25"/>
  <c r="R10" i="25"/>
  <c r="Q10" i="25"/>
  <c r="P10" i="25"/>
  <c r="O10" i="25"/>
  <c r="N10" i="25"/>
  <c r="M10" i="25"/>
  <c r="L10" i="25"/>
  <c r="K10" i="25"/>
  <c r="J10" i="25"/>
  <c r="I10" i="25"/>
  <c r="H10" i="25"/>
  <c r="G10" i="25"/>
  <c r="F10" i="25"/>
  <c r="E10" i="25"/>
  <c r="D10" i="25"/>
  <c r="U9" i="25"/>
  <c r="T9" i="25"/>
  <c r="S9" i="25"/>
  <c r="R9" i="25"/>
  <c r="Q9" i="25"/>
  <c r="P9" i="25"/>
  <c r="O9" i="25"/>
  <c r="N9" i="25"/>
  <c r="M9" i="25"/>
  <c r="L9" i="25"/>
  <c r="K9" i="25"/>
  <c r="J9" i="25"/>
  <c r="I9" i="25"/>
  <c r="H9" i="25"/>
  <c r="G9" i="25"/>
  <c r="F9" i="25"/>
  <c r="E9" i="25"/>
  <c r="D9" i="25"/>
  <c r="U8" i="25"/>
  <c r="T8" i="25"/>
  <c r="S8" i="25"/>
  <c r="R8" i="25"/>
  <c r="Q8" i="25"/>
  <c r="P8" i="25"/>
  <c r="O8" i="25"/>
  <c r="N8" i="25"/>
  <c r="M8" i="25"/>
  <c r="L8" i="25"/>
  <c r="K8" i="25"/>
  <c r="J8" i="25"/>
  <c r="I8" i="25"/>
  <c r="H8" i="25"/>
  <c r="G8" i="25"/>
  <c r="F8" i="25"/>
  <c r="E8" i="25"/>
  <c r="D8" i="25"/>
  <c r="D7" i="25"/>
  <c r="U7" i="25"/>
  <c r="T7" i="25"/>
  <c r="S7" i="25"/>
  <c r="R7" i="25"/>
  <c r="Q7" i="25"/>
  <c r="P7" i="25"/>
  <c r="O7" i="25"/>
  <c r="N7" i="25"/>
  <c r="M7" i="25"/>
  <c r="L7" i="25"/>
  <c r="K7" i="25"/>
  <c r="J7" i="25"/>
  <c r="I7" i="25"/>
  <c r="H7" i="25"/>
  <c r="G7" i="25"/>
  <c r="F7" i="25"/>
  <c r="E7" i="25"/>
  <c r="G50" i="23" l="1"/>
  <c r="G49" i="23"/>
  <c r="G47" i="23"/>
  <c r="G51" i="23"/>
  <c r="G48" i="23"/>
  <c r="G52" i="23"/>
  <c r="F77" i="16"/>
  <c r="E77" i="16"/>
  <c r="D77" i="16"/>
  <c r="F76" i="16"/>
  <c r="E76" i="16"/>
  <c r="D76" i="16"/>
  <c r="F75" i="16"/>
  <c r="E75" i="16"/>
  <c r="D75" i="16"/>
  <c r="F73" i="16"/>
  <c r="E73" i="16"/>
  <c r="D73" i="16"/>
  <c r="F72" i="16"/>
  <c r="E72" i="16"/>
  <c r="D72" i="16"/>
  <c r="F74" i="16"/>
  <c r="E74" i="16"/>
  <c r="D74" i="16"/>
  <c r="F71" i="16"/>
  <c r="E71" i="16"/>
  <c r="D71" i="16"/>
  <c r="F70" i="16"/>
  <c r="E70" i="16"/>
  <c r="D70" i="16"/>
  <c r="F69" i="16"/>
  <c r="E69" i="16"/>
  <c r="D69" i="16"/>
  <c r="F68" i="16"/>
  <c r="E68" i="16"/>
  <c r="D68" i="16"/>
  <c r="F62" i="16"/>
  <c r="E62" i="16"/>
  <c r="D62" i="16"/>
  <c r="F63" i="16"/>
  <c r="E63" i="16"/>
  <c r="D63" i="16"/>
  <c r="F64" i="16"/>
  <c r="E64" i="16"/>
  <c r="D64" i="16"/>
  <c r="F59" i="16"/>
  <c r="E59" i="16"/>
  <c r="D59" i="16"/>
  <c r="F61" i="16"/>
  <c r="E61" i="16"/>
  <c r="D61" i="16"/>
  <c r="F58" i="16"/>
  <c r="E58" i="16"/>
  <c r="D58" i="16"/>
  <c r="F60" i="16"/>
  <c r="E60" i="16"/>
  <c r="D60" i="16"/>
  <c r="F57" i="16"/>
  <c r="E57" i="16"/>
  <c r="D57" i="16"/>
  <c r="F55" i="16"/>
  <c r="E55" i="16"/>
  <c r="D55" i="16"/>
  <c r="F56" i="16"/>
  <c r="E56" i="16"/>
  <c r="D56" i="16"/>
  <c r="F51" i="16"/>
  <c r="E51" i="16"/>
  <c r="D51" i="16"/>
  <c r="F54" i="16"/>
  <c r="E54" i="16"/>
  <c r="D54" i="16"/>
  <c r="F53" i="16"/>
  <c r="E53" i="16"/>
  <c r="D53" i="16"/>
  <c r="F52" i="16"/>
  <c r="E52" i="16"/>
  <c r="D52" i="16"/>
  <c r="F50" i="16"/>
  <c r="E50" i="16"/>
  <c r="D50" i="16"/>
  <c r="F49" i="16"/>
  <c r="E49" i="16"/>
  <c r="D49" i="16"/>
  <c r="F48" i="16"/>
  <c r="E48" i="16"/>
  <c r="D48" i="16"/>
  <c r="F66" i="16"/>
  <c r="E66" i="16"/>
  <c r="D66" i="16"/>
  <c r="U62" i="30" l="1"/>
  <c r="U61" i="30"/>
  <c r="U60" i="30"/>
  <c r="T62" i="30"/>
  <c r="T61" i="30"/>
  <c r="T60" i="30"/>
  <c r="S62" i="30"/>
  <c r="S61" i="30"/>
  <c r="S60" i="30"/>
  <c r="R62" i="30"/>
  <c r="Q62" i="30"/>
  <c r="P62" i="30"/>
  <c r="O62" i="30"/>
  <c r="N62" i="30"/>
  <c r="M62" i="30"/>
  <c r="L62" i="30"/>
  <c r="K62" i="30"/>
  <c r="J62" i="30"/>
  <c r="I62" i="30"/>
  <c r="H62" i="30"/>
  <c r="G62" i="30"/>
  <c r="F62" i="30"/>
  <c r="E62" i="30"/>
  <c r="R61" i="30"/>
  <c r="Q61" i="30"/>
  <c r="P61" i="30"/>
  <c r="O61" i="30"/>
  <c r="N61" i="30"/>
  <c r="M61" i="30"/>
  <c r="L61" i="30"/>
  <c r="K61" i="30"/>
  <c r="J61" i="30"/>
  <c r="I61" i="30"/>
  <c r="H61" i="30"/>
  <c r="G61" i="30"/>
  <c r="F61" i="30"/>
  <c r="E61" i="30"/>
  <c r="R60" i="30"/>
  <c r="Q60" i="30"/>
  <c r="P60" i="30"/>
  <c r="O60" i="30"/>
  <c r="N60" i="30"/>
  <c r="M60" i="30"/>
  <c r="L60" i="30"/>
  <c r="K60" i="30"/>
  <c r="J60" i="30"/>
  <c r="I60" i="30"/>
  <c r="H60" i="30"/>
  <c r="G60" i="30"/>
  <c r="F60" i="30"/>
  <c r="E60" i="30"/>
  <c r="D62" i="30"/>
  <c r="D61" i="30"/>
  <c r="D60" i="30"/>
  <c r="U63" i="29"/>
  <c r="T63" i="29"/>
  <c r="S63" i="29"/>
  <c r="R63" i="29"/>
  <c r="Q63" i="29"/>
  <c r="P63" i="29"/>
  <c r="O63" i="29"/>
  <c r="N63" i="29"/>
  <c r="M63" i="29"/>
  <c r="L63" i="29"/>
  <c r="K63" i="29"/>
  <c r="J63" i="29"/>
  <c r="I63" i="29"/>
  <c r="H63" i="29"/>
  <c r="G63" i="29"/>
  <c r="F63" i="29"/>
  <c r="E63" i="29"/>
  <c r="U62" i="29"/>
  <c r="T62" i="29"/>
  <c r="S62" i="29"/>
  <c r="R62" i="29"/>
  <c r="Q62" i="29"/>
  <c r="P62" i="29"/>
  <c r="O62" i="29"/>
  <c r="N62" i="29"/>
  <c r="M62" i="29"/>
  <c r="L62" i="29"/>
  <c r="K62" i="29"/>
  <c r="J62" i="29"/>
  <c r="I62" i="29"/>
  <c r="H62" i="29"/>
  <c r="G62" i="29"/>
  <c r="F62" i="29"/>
  <c r="E62" i="29"/>
  <c r="U61" i="29" l="1"/>
  <c r="T61" i="29"/>
  <c r="S61" i="29"/>
  <c r="R61" i="29"/>
  <c r="Q61" i="29"/>
  <c r="P61" i="29"/>
  <c r="O61" i="29"/>
  <c r="N61" i="29"/>
  <c r="M61" i="29"/>
  <c r="L61" i="29"/>
  <c r="K61" i="29"/>
  <c r="J61" i="29"/>
  <c r="I61" i="29"/>
  <c r="H61" i="29"/>
  <c r="G61" i="29"/>
  <c r="F61" i="29"/>
  <c r="E61" i="29"/>
  <c r="U60" i="29"/>
  <c r="T60" i="29"/>
  <c r="S60" i="29"/>
  <c r="R60" i="29"/>
  <c r="Q60" i="29"/>
  <c r="P60" i="29"/>
  <c r="O60" i="29"/>
  <c r="N60" i="29"/>
  <c r="M60" i="29"/>
  <c r="L60" i="29"/>
  <c r="K60" i="29"/>
  <c r="J60" i="29"/>
  <c r="I60" i="29"/>
  <c r="H60" i="29"/>
  <c r="G60" i="29"/>
  <c r="F60" i="29"/>
  <c r="E60" i="29"/>
  <c r="U59" i="29"/>
  <c r="T59" i="29"/>
  <c r="S59" i="29"/>
  <c r="R59" i="29"/>
  <c r="Q59" i="29"/>
  <c r="P59" i="29"/>
  <c r="O59" i="29"/>
  <c r="N59" i="29"/>
  <c r="M59" i="29"/>
  <c r="L59" i="29"/>
  <c r="K59" i="29"/>
  <c r="J59" i="29"/>
  <c r="I59" i="29"/>
  <c r="H59" i="29"/>
  <c r="G59" i="29"/>
  <c r="F59" i="29"/>
  <c r="E59" i="29"/>
  <c r="U58" i="29"/>
  <c r="T58" i="29"/>
  <c r="S58" i="29"/>
  <c r="R58" i="29"/>
  <c r="Q58" i="29"/>
  <c r="P58" i="29"/>
  <c r="O58" i="29"/>
  <c r="N58" i="29"/>
  <c r="M58" i="29"/>
  <c r="L58" i="29"/>
  <c r="K58" i="29"/>
  <c r="J58" i="29"/>
  <c r="I58" i="29"/>
  <c r="H58" i="29"/>
  <c r="G58" i="29"/>
  <c r="F58" i="29"/>
  <c r="E58" i="29"/>
  <c r="U57" i="29"/>
  <c r="T57" i="29"/>
  <c r="S57" i="29"/>
  <c r="R57" i="29"/>
  <c r="Q57" i="29"/>
  <c r="P57" i="29"/>
  <c r="O57" i="29"/>
  <c r="N57" i="29"/>
  <c r="M57" i="29"/>
  <c r="L57" i="29"/>
  <c r="K57" i="29"/>
  <c r="J57" i="29"/>
  <c r="I57" i="29"/>
  <c r="H57" i="29"/>
  <c r="G57" i="29"/>
  <c r="F57" i="29"/>
  <c r="E57" i="29"/>
  <c r="U56" i="29"/>
  <c r="T56" i="29"/>
  <c r="S56" i="29"/>
  <c r="R56" i="29"/>
  <c r="Q56" i="29"/>
  <c r="P56" i="29"/>
  <c r="O56" i="29"/>
  <c r="N56" i="29"/>
  <c r="M56" i="29"/>
  <c r="L56" i="29"/>
  <c r="K56" i="29"/>
  <c r="J56" i="29"/>
  <c r="I56" i="29"/>
  <c r="H56" i="29"/>
  <c r="G56" i="29"/>
  <c r="F56" i="29"/>
  <c r="E56" i="29"/>
  <c r="U55" i="29"/>
  <c r="T55" i="29"/>
  <c r="S55" i="29"/>
  <c r="R55" i="29"/>
  <c r="Q55" i="29"/>
  <c r="P55" i="29"/>
  <c r="O55" i="29"/>
  <c r="N55" i="29"/>
  <c r="M55" i="29"/>
  <c r="L55" i="29"/>
  <c r="K55" i="29"/>
  <c r="J55" i="29"/>
  <c r="I55" i="29"/>
  <c r="H55" i="29"/>
  <c r="G55" i="29"/>
  <c r="F55" i="29"/>
  <c r="E55" i="29"/>
  <c r="U54" i="29"/>
  <c r="T54" i="29"/>
  <c r="S54" i="29"/>
  <c r="R54" i="29"/>
  <c r="Q54" i="29"/>
  <c r="P54" i="29"/>
  <c r="O54" i="29"/>
  <c r="N54" i="29"/>
  <c r="M54" i="29"/>
  <c r="L54" i="29"/>
  <c r="K54" i="29"/>
  <c r="J54" i="29"/>
  <c r="I54" i="29"/>
  <c r="H54" i="29"/>
  <c r="G54" i="29"/>
  <c r="F54" i="29"/>
  <c r="E54" i="29"/>
  <c r="U53" i="29"/>
  <c r="T53" i="29"/>
  <c r="S53" i="29"/>
  <c r="R53" i="29"/>
  <c r="Q53" i="29"/>
  <c r="P53" i="29"/>
  <c r="O53" i="29"/>
  <c r="N53" i="29"/>
  <c r="M53" i="29"/>
  <c r="L53" i="29"/>
  <c r="K53" i="29"/>
  <c r="J53" i="29"/>
  <c r="I53" i="29"/>
  <c r="H53" i="29"/>
  <c r="G53" i="29"/>
  <c r="F53" i="29"/>
  <c r="E53" i="29"/>
  <c r="U52" i="29"/>
  <c r="T52" i="29"/>
  <c r="S52" i="29"/>
  <c r="R52" i="29"/>
  <c r="Q52" i="29"/>
  <c r="P52" i="29"/>
  <c r="O52" i="29"/>
  <c r="N52" i="29"/>
  <c r="M52" i="29"/>
  <c r="L52" i="29"/>
  <c r="K52" i="29"/>
  <c r="J52" i="29"/>
  <c r="I52" i="29"/>
  <c r="H52" i="29"/>
  <c r="G52" i="29"/>
  <c r="F52" i="29"/>
  <c r="E52" i="29"/>
  <c r="D61" i="29"/>
  <c r="D60" i="29"/>
  <c r="D59" i="29"/>
  <c r="D58" i="29"/>
  <c r="D57" i="29"/>
  <c r="D56" i="29"/>
  <c r="D55" i="29"/>
  <c r="D54" i="29"/>
  <c r="D53" i="29"/>
  <c r="D52" i="29"/>
</calcChain>
</file>

<file path=xl/connections.xml><?xml version="1.0" encoding="utf-8"?>
<connections xmlns="http://schemas.openxmlformats.org/spreadsheetml/2006/main">
  <connection id="1" name="demo_gind_1_Data" type="6" refreshedVersion="6" background="1" saveData="1">
    <textPr codePage="437" sourceFile="\\NET1.cec.eu.int\homes\102\pitigcr\My Documents\servici\desktop_mar_Sep_2020\SE_imp_exp_Sep2020\demo_gind_1_Data.csv" thousands=" " tab="0" comma="1">
      <textFields count="5">
        <textField/>
        <textField/>
        <textField/>
        <textField/>
        <textField/>
      </textFields>
    </textPr>
  </connection>
  <connection id="2" name="env_ac_mfa_1_Data" type="6" refreshedVersion="6" background="1" saveData="1">
    <textPr codePage="437" sourceFile="\\NET1.cec.eu.int\homes\102\pitigcr\My Documents\servici\desktop_mar_Sep_2020\SE_imp_exp_Sep2020\env_ac_mfa_1_Data.csv" thousands=" " tab="0" comma="1">
      <textFields count="7">
        <textField/>
        <textField/>
        <textField/>
        <textField/>
        <textField/>
        <textField/>
        <textField/>
      </textFields>
    </textPr>
  </connection>
  <connection id="3" name="env_ac_mfa_1_ptb" type="6" refreshedVersion="6" background="1" saveData="1">
    <textPr codePage="437" sourceFile="\\NET1.cec.eu.int\homes\102\pitigcr\My Documents\servici\desktop_mar_Sep_2020\SE_imp_exp_Sep2020\env_ac_mfa_1_ptb.csv" thousands=" " tab="0" comma="1">
      <textFields count="7">
        <textField/>
        <textField/>
        <textField/>
        <textField/>
        <textField/>
        <textField/>
        <textField/>
      </textFields>
    </textPr>
  </connection>
  <connection id="4" name="env_ac_mfa_1_SoM" type="6" refreshedVersion="6" background="1" saveData="1">
    <textPr codePage="437" sourceFile="\\NET1.cec.eu.int\homes\102\pitigcr\My Documents\servici\desktop_mar_Sep_2020\SE_imp_exp_Sep2020\env_ac_mfa_1_SoM.csv" thousands=" " tab="0" comma="1">
      <textFields count="7">
        <textField/>
        <textField/>
        <textField/>
        <textField/>
        <textField/>
        <textField/>
        <textField/>
      </textFields>
    </textPr>
  </connection>
  <connection id="5" name="nama_10_gdp_1_Data" type="6" refreshedVersion="6" background="1" saveData="1">
    <textPr codePage="437" sourceFile="\\NET1.cec.eu.int\homes\102\pitigcr\My Documents\servici\desktop_mar_Sep_2020\SE_imp_exp_Sep2020\nama_10_gdp_1_Data.csv" thousands=" " tab="0" comma="1">
      <textFields count="6">
        <textField/>
        <textField/>
        <textField/>
        <textField/>
        <textField/>
        <textField/>
      </textFields>
    </textPr>
  </connection>
</connections>
</file>

<file path=xl/sharedStrings.xml><?xml version="1.0" encoding="utf-8"?>
<sst xmlns="http://schemas.openxmlformats.org/spreadsheetml/2006/main" count="16674" uniqueCount="261">
  <si>
    <t>(tonnes per capita)</t>
  </si>
  <si>
    <t>Imports</t>
  </si>
  <si>
    <t>Exports</t>
  </si>
  <si>
    <t>Biomass</t>
  </si>
  <si>
    <t>Metal ores</t>
  </si>
  <si>
    <t>Non metallic minerals</t>
  </si>
  <si>
    <t>Fossil energy resources</t>
  </si>
  <si>
    <t>Semi-finished products</t>
  </si>
  <si>
    <t>Finished products</t>
  </si>
  <si>
    <t>Raw products</t>
  </si>
  <si>
    <t xml:space="preserve"> </t>
  </si>
  <si>
    <t>Total</t>
  </si>
  <si>
    <t>Physical trade balance</t>
  </si>
  <si>
    <t>Fossil energy materials</t>
  </si>
  <si>
    <t xml:space="preserve">Metal ores  </t>
  </si>
  <si>
    <t xml:space="preserve">Fossil energy materials </t>
  </si>
  <si>
    <t>Other products and waste</t>
  </si>
  <si>
    <t>Physical imports and exports</t>
  </si>
  <si>
    <r>
      <t>Source</t>
    </r>
    <r>
      <rPr>
        <sz val="9"/>
        <rFont val="Arial"/>
        <family val="2"/>
      </rPr>
      <t xml:space="preserve">: Eurostat (online data code: </t>
    </r>
    <r>
      <rPr>
        <sz val="9"/>
        <color indexed="12"/>
        <rFont val="Arial"/>
        <family val="2"/>
      </rPr>
      <t>env_ac_mfa; demo_gind)</t>
    </r>
  </si>
  <si>
    <t>Physical imports</t>
  </si>
  <si>
    <t>Physical exports</t>
  </si>
  <si>
    <t>Monetary imports of goods</t>
  </si>
  <si>
    <t>Monetary exports of goods</t>
  </si>
  <si>
    <r>
      <t>Source:</t>
    </r>
    <r>
      <rPr>
        <sz val="9"/>
        <rFont val="Arial"/>
        <family val="2"/>
      </rPr>
      <t xml:space="preserve"> Eurostat (online data codes: env_ac_mfa, nama_10_gdp, demo_gind)</t>
    </r>
  </si>
  <si>
    <t>Non-metallic minerals</t>
  </si>
  <si>
    <r>
      <t>Source:</t>
    </r>
    <r>
      <rPr>
        <sz val="9"/>
        <rFont val="Arial"/>
        <family val="2"/>
      </rPr>
      <t xml:space="preserve"> Eurostat (online data codes: env_ac_mfa, demo_gind)</t>
    </r>
  </si>
  <si>
    <t>Trade balance</t>
  </si>
  <si>
    <t>Latvia</t>
  </si>
  <si>
    <t>Estonia</t>
  </si>
  <si>
    <t>Sweden</t>
  </si>
  <si>
    <t>Bulgaria</t>
  </si>
  <si>
    <t>Croatia</t>
  </si>
  <si>
    <t>Lithuania</t>
  </si>
  <si>
    <t>Romania</t>
  </si>
  <si>
    <t>Hungary</t>
  </si>
  <si>
    <t>Poland</t>
  </si>
  <si>
    <t>Greece</t>
  </si>
  <si>
    <t>Spain</t>
  </si>
  <si>
    <t>Slovenia</t>
  </si>
  <si>
    <t>Slovakia</t>
  </si>
  <si>
    <t>United Kingdom</t>
  </si>
  <si>
    <t>Portugal</t>
  </si>
  <si>
    <t>France</t>
  </si>
  <si>
    <t>Finland</t>
  </si>
  <si>
    <t>Italy</t>
  </si>
  <si>
    <t xml:space="preserve">Germany </t>
  </si>
  <si>
    <t>Netherlands</t>
  </si>
  <si>
    <t>Cyprus</t>
  </si>
  <si>
    <t>Denmark</t>
  </si>
  <si>
    <t>Austria</t>
  </si>
  <si>
    <t>Ireland</t>
  </si>
  <si>
    <t>Belgium</t>
  </si>
  <si>
    <t>Malta</t>
  </si>
  <si>
    <t>not available</t>
  </si>
  <si>
    <t>:</t>
  </si>
  <si>
    <t>Special value:</t>
  </si>
  <si>
    <t xml:space="preserve">Physical trade balance </t>
  </si>
  <si>
    <t>PTB</t>
  </si>
  <si>
    <t>Waste for final treatment and disposal</t>
  </si>
  <si>
    <t>MF6</t>
  </si>
  <si>
    <t>Domestic material consumption</t>
  </si>
  <si>
    <t>DMC</t>
  </si>
  <si>
    <t>EXP</t>
  </si>
  <si>
    <t>IMP</t>
  </si>
  <si>
    <t>Domestic extraction</t>
  </si>
  <si>
    <t>DE</t>
  </si>
  <si>
    <t>Other products</t>
  </si>
  <si>
    <t>MF5</t>
  </si>
  <si>
    <t>Fossil energy materials/carriers</t>
  </si>
  <si>
    <t>MF4</t>
  </si>
  <si>
    <t>MF3</t>
  </si>
  <si>
    <t>Metal ores (gross ores)</t>
  </si>
  <si>
    <t>MF2</t>
  </si>
  <si>
    <t>MF1</t>
  </si>
  <si>
    <t>TOTAL</t>
  </si>
  <si>
    <t>2018</t>
  </si>
  <si>
    <t>2017</t>
  </si>
  <si>
    <t>2016</t>
  </si>
  <si>
    <t>2015</t>
  </si>
  <si>
    <t>2014</t>
  </si>
  <si>
    <t>2013</t>
  </si>
  <si>
    <t>2012</t>
  </si>
  <si>
    <t>2011</t>
  </si>
  <si>
    <t>2010</t>
  </si>
  <si>
    <t>2009</t>
  </si>
  <si>
    <t>2008</t>
  </si>
  <si>
    <t>2007</t>
  </si>
  <si>
    <t>2006</t>
  </si>
  <si>
    <t>2005</t>
  </si>
  <si>
    <t>2004</t>
  </si>
  <si>
    <t>2003</t>
  </si>
  <si>
    <t>2002</t>
  </si>
  <si>
    <t>2001</t>
  </si>
  <si>
    <t>2000</t>
  </si>
  <si>
    <t>INDIC_ENV(L)/TIME</t>
  </si>
  <si>
    <t>INDIC_ENV</t>
  </si>
  <si>
    <t>MATERIAL(L)</t>
  </si>
  <si>
    <t>MATERIAL</t>
  </si>
  <si>
    <t>GEO</t>
  </si>
  <si>
    <t>UNIT</t>
  </si>
  <si>
    <t>Eurostat</t>
  </si>
  <si>
    <t>Source of data</t>
  </si>
  <si>
    <t>Extracted on</t>
  </si>
  <si>
    <t>Last update</t>
  </si>
  <si>
    <t>Material flow accounts [env_ac_mfa]</t>
  </si>
  <si>
    <t>NA_ITEM</t>
  </si>
  <si>
    <t>GDP and main components (output, expenditure and income) [nama_10_gdp]</t>
  </si>
  <si>
    <t>Imports of goods</t>
  </si>
  <si>
    <t>P71</t>
  </si>
  <si>
    <t>Exports of goods</t>
  </si>
  <si>
    <t>P61</t>
  </si>
  <si>
    <t>NA_ITEM(L)/TIME</t>
  </si>
  <si>
    <t>Bosnia and Herzegovina</t>
  </si>
  <si>
    <t>BA</t>
  </si>
  <si>
    <t>Turkey</t>
  </si>
  <si>
    <t>TR</t>
  </si>
  <si>
    <t>Serbia</t>
  </si>
  <si>
    <t>RS</t>
  </si>
  <si>
    <t>Albania</t>
  </si>
  <si>
    <t>AL</t>
  </si>
  <si>
    <t>MK</t>
  </si>
  <si>
    <t>Switzerland</t>
  </si>
  <si>
    <t>CH</t>
  </si>
  <si>
    <t>Norway</t>
  </si>
  <si>
    <t>NO</t>
  </si>
  <si>
    <t>UK</t>
  </si>
  <si>
    <t>SE</t>
  </si>
  <si>
    <t>FI</t>
  </si>
  <si>
    <t>SK</t>
  </si>
  <si>
    <t>SI</t>
  </si>
  <si>
    <t>RO</t>
  </si>
  <si>
    <t>PT</t>
  </si>
  <si>
    <t>PL</t>
  </si>
  <si>
    <t>AT</t>
  </si>
  <si>
    <t>NL</t>
  </si>
  <si>
    <t>MT</t>
  </si>
  <si>
    <t>HU</t>
  </si>
  <si>
    <t>Luxembourg</t>
  </si>
  <si>
    <t>LU</t>
  </si>
  <si>
    <t>LT</t>
  </si>
  <si>
    <t>LV</t>
  </si>
  <si>
    <t>CY</t>
  </si>
  <si>
    <t>IT</t>
  </si>
  <si>
    <t>HR</t>
  </si>
  <si>
    <t>FR</t>
  </si>
  <si>
    <t>ES</t>
  </si>
  <si>
    <t>EL</t>
  </si>
  <si>
    <t>IE</t>
  </si>
  <si>
    <t>EE</t>
  </si>
  <si>
    <t>Germany (until 1990 former territory of the FRG)</t>
  </si>
  <si>
    <t>DK</t>
  </si>
  <si>
    <t>CZ</t>
  </si>
  <si>
    <t>BG</t>
  </si>
  <si>
    <t>BE</t>
  </si>
  <si>
    <t>GEO(L)/TIME</t>
  </si>
  <si>
    <t>INDIC_DE</t>
  </si>
  <si>
    <t>Population change - Demographic balance and crude rates at national level [demo_gind]</t>
  </si>
  <si>
    <r>
      <t>Source:</t>
    </r>
    <r>
      <rPr>
        <sz val="9"/>
        <rFont val="Arial"/>
        <family val="2"/>
      </rPr>
      <t xml:space="preserve"> Eurostat (online data code: env_ac_mfa)</t>
    </r>
  </si>
  <si>
    <t>GEO(L)/INDIC_ENV(L)</t>
  </si>
  <si>
    <t/>
  </si>
  <si>
    <t>TIME</t>
  </si>
  <si>
    <t>Stage of Manufacturing - raw products</t>
  </si>
  <si>
    <t>SM_RAW</t>
  </si>
  <si>
    <t>Stage of Manufacturing - semi-finished products</t>
  </si>
  <si>
    <t>SM_SFIN</t>
  </si>
  <si>
    <t>Stage of Manufacturing - finished products</t>
  </si>
  <si>
    <t>SM_FIN</t>
  </si>
  <si>
    <t>MATERIAL(L)/TIME</t>
  </si>
  <si>
    <t>INDIC_ENV(L)</t>
  </si>
  <si>
    <t>(2000 = 100)</t>
  </si>
  <si>
    <t>Czechia</t>
  </si>
  <si>
    <t>North Macedonia</t>
  </si>
  <si>
    <r>
      <t xml:space="preserve">Source: Eurostat (online data code: </t>
    </r>
    <r>
      <rPr>
        <sz val="9"/>
        <color rgb="FF0000FF"/>
        <rFont val="Arial"/>
        <family val="2"/>
      </rPr>
      <t>env_ac_mid</t>
    </r>
    <r>
      <rPr>
        <sz val="9"/>
        <rFont val="Arial"/>
        <family val="2"/>
      </rPr>
      <t>)</t>
    </r>
  </si>
  <si>
    <t>Iceland</t>
  </si>
  <si>
    <t>IS</t>
  </si>
  <si>
    <t>European Union - 27 countries (from 2020)</t>
  </si>
  <si>
    <t>EU-27</t>
  </si>
  <si>
    <t>(tonnes per capita, left Y-axis) (euro(¹) per capita, right Y-axis)</t>
  </si>
  <si>
    <t>Luxembourg (¹)</t>
  </si>
  <si>
    <t xml:space="preserve">Directorate E: Sectoral and regional statistics </t>
  </si>
  <si>
    <t>Unit E.2: Environmental statistics and accounts; sustainable development</t>
  </si>
  <si>
    <t>European Commission</t>
  </si>
  <si>
    <t>2920 Luxembourg</t>
  </si>
  <si>
    <t>Title:</t>
  </si>
  <si>
    <t xml:space="preserve">Description: </t>
  </si>
  <si>
    <t>Version:</t>
  </si>
  <si>
    <t>Related documents:</t>
  </si>
  <si>
    <t>Copyright information:</t>
  </si>
  <si>
    <t>Eurostat has a policy of encouraging free re-use of its data, both for non-commercial and commercial purposes. All statistical data, metadata, content of web pages or other dissemination tools, official publications and other documents published on its website, with the exceptions listed in the online copyright notice, can be reused without any payment or written licence provided that:</t>
  </si>
  <si>
    <t xml:space="preserve">   &gt; the source is indicated as Eurostat</t>
  </si>
  <si>
    <t xml:space="preserve">   &gt; when re-use involves modifications to the data or text, this must be stated clearly to the end user of the information</t>
  </si>
  <si>
    <t>The complete copyright notice can be found on Eurostat website:</t>
  </si>
  <si>
    <t>https://ec.europa.eu/eurostat/about/policies/copyright</t>
  </si>
  <si>
    <t xml:space="preserve">More information on the reuse of European Statistical System statistics: </t>
  </si>
  <si>
    <t>https://ec.europa.eu/eurostat/web/european-statistical-system/reuse-ess-statistics</t>
  </si>
  <si>
    <t>Disclaimer:</t>
  </si>
  <si>
    <t>Whilst every care has been taken to ensure that the information contained in this file is correct and complete, the European Commission does not guarantee that the information contained in the file will meet your requirements or that the use of the file will be uninterrupted or error-free. In no event, to the maximum extent permitted by applicable law, shall the European Commission be liable for any loss, expense or damage, of any type or nature arising out to the use of, or inability to access this information.</t>
  </si>
  <si>
    <t>Figures and Tables</t>
  </si>
  <si>
    <t>Fig1</t>
  </si>
  <si>
    <t>Fig2</t>
  </si>
  <si>
    <t>Fig3</t>
  </si>
  <si>
    <t>Fig4</t>
  </si>
  <si>
    <t>Fig5</t>
  </si>
  <si>
    <t>Data_mfa</t>
  </si>
  <si>
    <t>Data_gdp</t>
  </si>
  <si>
    <t>Tab1</t>
  </si>
  <si>
    <t>Data_demo_gind</t>
  </si>
  <si>
    <t>Data_mfa_PTB</t>
  </si>
  <si>
    <t>Data_mfa_SoM</t>
  </si>
  <si>
    <t>2019</t>
  </si>
  <si>
    <t>Value</t>
  </si>
  <si>
    <t>Flag and Footnotes</t>
  </si>
  <si>
    <t>EU27_2020</t>
  </si>
  <si>
    <t>THS_T</t>
  </si>
  <si>
    <t>s</t>
  </si>
  <si>
    <t>T_HAB</t>
  </si>
  <si>
    <t>I00</t>
  </si>
  <si>
    <t>z</t>
  </si>
  <si>
    <t>ps</t>
  </si>
  <si>
    <t>Thousand tonnes</t>
  </si>
  <si>
    <t>Tonnes per capita</t>
  </si>
  <si>
    <t>Index, 2000=100</t>
  </si>
  <si>
    <t>AVG</t>
  </si>
  <si>
    <t>b</t>
  </si>
  <si>
    <t>e</t>
  </si>
  <si>
    <t>ep</t>
  </si>
  <si>
    <t>p</t>
  </si>
  <si>
    <t>Average population - total</t>
  </si>
  <si>
    <r>
      <rPr>
        <b/>
        <sz val="9"/>
        <color rgb="FFFF0000"/>
        <rFont val="Arial"/>
        <family val="2"/>
      </rPr>
      <t>IMPORTANT!</t>
    </r>
    <r>
      <rPr>
        <b/>
        <sz val="9"/>
        <rFont val="Arial"/>
        <family val="2"/>
      </rPr>
      <t xml:space="preserve"> The user has to activily edit cells for which data is not available; </t>
    </r>
  </si>
  <si>
    <t>Secondary data: arranged to inform 'Figures and Tables'</t>
  </si>
  <si>
    <t>Primary data sources: flatfiles (.csv) downloaded from Eurostat's online database and pasted to this sheet</t>
  </si>
  <si>
    <t>env_ac_mfa</t>
  </si>
  <si>
    <t>nama_10_gdp</t>
  </si>
  <si>
    <t>demo_gind</t>
  </si>
  <si>
    <t>env_ac_mfa_PTB</t>
  </si>
  <si>
    <t>env_ac_mfa_SoM</t>
  </si>
  <si>
    <t>DMI</t>
  </si>
  <si>
    <t>CLV15_MEUR</t>
  </si>
  <si>
    <t>2020</t>
  </si>
  <si>
    <t>Chain linked volumes (2015), million euro</t>
  </si>
  <si>
    <t>(¹) Note: monetary trade of goods in euro, chain linked volumes (2015)</t>
  </si>
  <si>
    <t>LI</t>
  </si>
  <si>
    <t>bep</t>
  </si>
  <si>
    <t>Physical trade balance (imports minus exports) by country, 2020</t>
  </si>
  <si>
    <t>Figure 4: Physical trade balance (imports minus exports) by country, 2020</t>
  </si>
  <si>
    <t>Physical imports and exports by main material category, EU, 2020</t>
  </si>
  <si>
    <t>Figure 3: Physical imports and exports by main material category, EU, 2020</t>
  </si>
  <si>
    <t>Physical imports and exports by stage of manufacturing, EU, 2020</t>
  </si>
  <si>
    <t>Figure 5: Physical imports and exports by stage of manufacturing, EU, 2020</t>
  </si>
  <si>
    <t>(% of EU imports in total materials made available to EU economy)</t>
  </si>
  <si>
    <t>Physical trade of goods by main material category and monetary trade of goods, EU, 2000-20</t>
  </si>
  <si>
    <t>Development of physical imports, exports and trade balance, EU, 2000-20</t>
  </si>
  <si>
    <t>Figure 2: Development of physical imports, exports and trade balance, EU, 2000-20</t>
  </si>
  <si>
    <t>Import dependency by main material category, EU, 2000-20</t>
  </si>
  <si>
    <t>Table 1: Import dependency by main material category, EU, 2000-20</t>
  </si>
  <si>
    <t>March 2022</t>
  </si>
  <si>
    <t>FX</t>
  </si>
  <si>
    <t>* no data for AVG</t>
  </si>
  <si>
    <t>JAN</t>
  </si>
  <si>
    <t>(¹) Physical imports of Luxembourg account for 31.4 tonnes per capita</t>
  </si>
  <si>
    <t>* BA, 2019, INDIC_DE = JAN, no data available for AVG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</si>
</sst>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64" formatCode="_-* #,##0.00\ _€_-;\-* #,##0.00\ _€_-;_-* &quot;-&quot;??\ _€_-;_-@_-"/>
    <numFmt numFmtId="165" formatCode="#,##0.0_i"/>
    <numFmt numFmtId="166" formatCode="0.0"/>
    <numFmt numFmtId="167" formatCode="#,##0.00_i"/>
    <numFmt numFmtId="168" formatCode="#,##0.0"/>
    <numFmt numFmtId="169" formatCode="dd\.mm\.yy"/>
    <numFmt numFmtId="170" formatCode="#\ ###\ ###\ ##0"/>
    <numFmt numFmtId="171" formatCode="#\ ##0"/>
    <numFmt numFmtId="172" formatCode="0.0%"/>
  </numFmts>
  <fonts count="36" x14ac:knownFonts="1">
    <font>
      <sz val="11"/>
      <color theme="1"/>
      <name val="Calibri"/>
      <family val="2"/>
      <scheme val="minor"/>
    </font>
    <font>
      <sz val="10"/>
      <name val="Arial"/>
      <family val="2"/>
    </font>
    <font>
      <sz val="10"/>
      <name val="Arial"/>
      <family val="2"/>
    </font>
    <font>
      <sz val="11"/>
      <name val="Arial"/>
      <family val="2"/>
    </font>
    <font>
      <sz val="9"/>
      <name val="Arial"/>
      <family val="2"/>
    </font>
    <font>
      <i/>
      <sz val="9"/>
      <name val="Arial"/>
      <family val="2"/>
    </font>
    <font>
      <sz val="9"/>
      <color indexed="12"/>
      <name val="Arial"/>
      <family val="2"/>
    </font>
    <font>
      <b/>
      <sz val="9"/>
      <name val="Arial"/>
      <family val="2"/>
    </font>
    <font>
      <sz val="9"/>
      <color indexed="8"/>
      <name val="Arial"/>
      <family val="2"/>
    </font>
    <font>
      <sz val="11"/>
      <name val="Arial"/>
      <family val="2"/>
    </font>
    <font>
      <sz val="9"/>
      <color theme="1"/>
      <name val="Arial"/>
      <family val="2"/>
    </font>
    <font>
      <b/>
      <sz val="9"/>
      <color theme="1"/>
      <name val="Arial"/>
      <family val="2"/>
    </font>
    <font>
      <i/>
      <sz val="9"/>
      <color theme="1"/>
      <name val="Arial"/>
      <family val="2"/>
    </font>
    <font>
      <sz val="9"/>
      <color rgb="FFFF0000"/>
      <name val="Arial"/>
      <family val="2"/>
    </font>
    <font>
      <sz val="11"/>
      <name val="Arial"/>
      <family val="2"/>
    </font>
    <font>
      <sz val="11"/>
      <color theme="1"/>
      <name val="Calibri"/>
      <family val="2"/>
      <scheme val="minor"/>
    </font>
    <font>
      <u/>
      <sz val="11"/>
      <color theme="10"/>
      <name val="Calibri"/>
      <family val="2"/>
      <scheme val="minor"/>
    </font>
    <font>
      <sz val="11"/>
      <name val="Arial"/>
      <family val="2"/>
    </font>
    <font>
      <sz val="10"/>
      <name val="Arial"/>
      <family val="2"/>
    </font>
    <font>
      <sz val="10"/>
      <color rgb="FF7030A0"/>
      <name val="Arial"/>
      <family val="2"/>
    </font>
    <font>
      <sz val="9"/>
      <color rgb="FF7030A0"/>
      <name val="Arial"/>
      <family val="2"/>
    </font>
    <font>
      <b/>
      <sz val="9"/>
      <color rgb="FFFF0000"/>
      <name val="Arial"/>
      <family val="2"/>
    </font>
    <font>
      <sz val="9"/>
      <color indexed="62"/>
      <name val="Arial"/>
      <family val="2"/>
    </font>
    <font>
      <b/>
      <sz val="9"/>
      <color indexed="8"/>
      <name val="Arial"/>
      <family val="2"/>
    </font>
    <font>
      <b/>
      <sz val="11"/>
      <color indexed="8"/>
      <name val="Arial"/>
      <family val="2"/>
    </font>
    <font>
      <sz val="10"/>
      <color theme="1"/>
      <name val="Arial"/>
      <family val="2"/>
    </font>
    <font>
      <b/>
      <sz val="12"/>
      <color theme="1"/>
      <name val="Arial"/>
      <family val="2"/>
    </font>
    <font>
      <sz val="9"/>
      <color rgb="FF0000FF"/>
      <name val="Arial"/>
      <family val="2"/>
    </font>
    <font>
      <sz val="10"/>
      <name val="Arial"/>
      <family val="2"/>
    </font>
    <font>
      <b/>
      <sz val="9"/>
      <color rgb="FF005953"/>
      <name val="Arial"/>
      <family val="2"/>
    </font>
    <font>
      <sz val="9"/>
      <color rgb="FF005953"/>
      <name val="Arial"/>
      <family val="2"/>
    </font>
    <font>
      <u/>
      <sz val="9"/>
      <color theme="10"/>
      <name val="Arial"/>
      <family val="2"/>
    </font>
    <font>
      <sz val="9"/>
      <color theme="10"/>
      <name val="Arial"/>
      <family val="2"/>
    </font>
    <font>
      <sz val="10"/>
      <color rgb="FFFF0000"/>
      <name val="Arial"/>
      <family val="2"/>
    </font>
    <font>
      <sz val="11"/>
      <color rgb="FFFF0000"/>
      <name val="Calibri"/>
      <family val="2"/>
      <scheme val="minor"/>
    </font>
    <font>
      <sz val="9"/>
      <color theme="0" tint="-0.249977111117893"/>
      <name val="Arial"/>
      <family val="2"/>
    </font>
  </fonts>
  <fills count="10">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indexed="44"/>
        <bgColor indexed="64"/>
      </patternFill>
    </fill>
    <fill>
      <patternFill patternType="solid">
        <fgColor rgb="FF99CCFF"/>
        <bgColor indexed="64"/>
      </patternFill>
    </fill>
    <fill>
      <patternFill patternType="solid">
        <fgColor rgb="FF00978B"/>
        <bgColor indexed="64"/>
      </patternFill>
    </fill>
    <fill>
      <patternFill patternType="solid">
        <fgColor rgb="FFF0FFFF"/>
        <bgColor indexed="64"/>
      </patternFill>
    </fill>
    <fill>
      <patternFill patternType="solid">
        <fgColor rgb="FF00978B"/>
        <bgColor rgb="FFE6FFFF"/>
      </patternFill>
    </fill>
    <fill>
      <patternFill patternType="solid">
        <fgColor rgb="FFFFFF00"/>
        <bgColor indexed="64"/>
      </patternFill>
    </fill>
  </fills>
  <borders count="29">
    <border>
      <left/>
      <right/>
      <top/>
      <bottom/>
      <diagonal/>
    </border>
    <border>
      <left/>
      <right/>
      <top style="thin">
        <color rgb="FF000000"/>
      </top>
      <bottom/>
      <diagonal/>
    </border>
    <border>
      <left/>
      <right/>
      <top style="thin">
        <color rgb="FF000000"/>
      </top>
      <bottom style="thin">
        <color rgb="FF000000"/>
      </bottom>
      <diagonal/>
    </border>
    <border>
      <left/>
      <right/>
      <top style="thin">
        <color rgb="FF000000"/>
      </top>
      <bottom style="hair">
        <color rgb="FFD0D1D2"/>
      </bottom>
      <diagonal/>
    </border>
    <border>
      <left/>
      <right/>
      <top style="hair">
        <color rgb="FFD0D1D2"/>
      </top>
      <bottom style="hair">
        <color rgb="FFD0D1D2"/>
      </bottom>
      <diagonal/>
    </border>
    <border>
      <left/>
      <right/>
      <top style="hair">
        <color rgb="FFC0C0C0"/>
      </top>
      <bottom style="thin">
        <color rgb="FF000000"/>
      </bottom>
      <diagonal/>
    </border>
    <border>
      <left/>
      <right/>
      <top style="hair">
        <color rgb="FFC0C0C0"/>
      </top>
      <bottom style="hair">
        <color rgb="FFC0C0C0"/>
      </bottom>
      <diagonal/>
    </border>
    <border>
      <left/>
      <right/>
      <top/>
      <bottom style="hair">
        <color rgb="FFC0C0C0"/>
      </bottom>
      <diagonal/>
    </border>
    <border>
      <left/>
      <right/>
      <top/>
      <bottom style="hair">
        <color rgb="FFD0D1D2"/>
      </bottom>
      <diagonal/>
    </border>
    <border>
      <left/>
      <right/>
      <top style="hair">
        <color indexed="22"/>
      </top>
      <bottom style="thin">
        <color rgb="FF000000"/>
      </bottom>
      <diagonal/>
    </border>
    <border>
      <left/>
      <right/>
      <top style="hair">
        <color rgb="FFC0C0C0"/>
      </top>
      <bottom/>
      <diagonal/>
    </border>
    <border>
      <left/>
      <right/>
      <top style="hair">
        <color rgb="FFD0D1D2"/>
      </top>
      <bottom style="hair">
        <color rgb="FFC0C0C0"/>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top style="hair">
        <color rgb="FFC0C0C0"/>
      </top>
      <bottom style="thin">
        <color indexed="64"/>
      </bottom>
      <diagonal/>
    </border>
    <border>
      <left/>
      <right/>
      <top style="thin">
        <color rgb="FF000000"/>
      </top>
      <bottom style="hair">
        <color rgb="FFC0C0C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style="thick">
        <color rgb="FF7030A0"/>
      </top>
      <bottom/>
      <diagonal/>
    </border>
    <border>
      <left style="thin">
        <color indexed="8"/>
      </left>
      <right style="thin">
        <color indexed="8"/>
      </right>
      <top style="thin">
        <color indexed="8"/>
      </top>
      <bottom/>
      <diagonal/>
    </border>
    <border>
      <left style="thin">
        <color indexed="8"/>
      </left>
      <right style="thin">
        <color indexed="8"/>
      </right>
      <top style="thick">
        <color rgb="FF7030A0"/>
      </top>
      <bottom style="thin">
        <color indexed="8"/>
      </bottom>
      <diagonal/>
    </border>
    <border>
      <left style="thin">
        <color indexed="64"/>
      </left>
      <right style="thin">
        <color indexed="64"/>
      </right>
      <top style="thin">
        <color indexed="64"/>
      </top>
      <bottom style="thin">
        <color indexed="64"/>
      </bottom>
      <diagonal/>
    </border>
    <border>
      <left style="thin">
        <color indexed="8"/>
      </left>
      <right/>
      <top style="thin">
        <color indexed="8"/>
      </top>
      <bottom style="thin">
        <color indexed="8"/>
      </bottom>
      <diagonal/>
    </border>
    <border>
      <left style="thin">
        <color indexed="8"/>
      </left>
      <right/>
      <top style="thick">
        <color rgb="FF7030A0"/>
      </top>
      <bottom style="thin">
        <color indexed="8"/>
      </bottom>
      <diagonal/>
    </border>
    <border>
      <left style="thin">
        <color indexed="8"/>
      </left>
      <right style="thin">
        <color indexed="64"/>
      </right>
      <top style="thick">
        <color rgb="FF7030A0"/>
      </top>
      <bottom style="thin">
        <color indexed="8"/>
      </bottom>
      <diagonal/>
    </border>
    <border>
      <left style="thin">
        <color indexed="8"/>
      </left>
      <right style="thin">
        <color indexed="64"/>
      </right>
      <top style="thin">
        <color indexed="8"/>
      </top>
      <bottom style="thin">
        <color indexed="8"/>
      </bottom>
      <diagonal/>
    </border>
    <border>
      <left style="thin">
        <color indexed="8"/>
      </left>
      <right style="thin">
        <color indexed="64"/>
      </right>
      <top style="thin">
        <color indexed="8"/>
      </top>
      <bottom style="thin">
        <color indexed="64"/>
      </bottom>
      <diagonal/>
    </border>
    <border>
      <left style="thin">
        <color indexed="8"/>
      </left>
      <right style="thin">
        <color indexed="64"/>
      </right>
      <top style="thin">
        <color indexed="64"/>
      </top>
      <bottom style="thin">
        <color indexed="8"/>
      </bottom>
      <diagonal/>
    </border>
  </borders>
  <cellStyleXfs count="28">
    <xf numFmtId="0" fontId="0" fillId="0" borderId="0"/>
    <xf numFmtId="0" fontId="2" fillId="0" borderId="0"/>
    <xf numFmtId="0" fontId="3" fillId="0" borderId="0"/>
    <xf numFmtId="0" fontId="1" fillId="0" borderId="0"/>
    <xf numFmtId="0" fontId="3" fillId="0" borderId="0"/>
    <xf numFmtId="0" fontId="9" fillId="0" borderId="0"/>
    <xf numFmtId="0" fontId="1" fillId="0" borderId="0"/>
    <xf numFmtId="0" fontId="1" fillId="0" borderId="0"/>
    <xf numFmtId="165" fontId="10" fillId="0" borderId="0" applyFill="0" applyBorder="0" applyProtection="0">
      <alignment horizontal="right"/>
    </xf>
    <xf numFmtId="9" fontId="2" fillId="0" borderId="0" applyFont="0" applyFill="0" applyBorder="0" applyAlignment="0" applyProtection="0"/>
    <xf numFmtId="9" fontId="1" fillId="0" borderId="0" applyFont="0" applyFill="0" applyBorder="0" applyAlignment="0" applyProtection="0"/>
    <xf numFmtId="0" fontId="14" fillId="0" borderId="0"/>
    <xf numFmtId="164" fontId="15" fillId="0" borderId="0" applyFont="0" applyFill="0" applyBorder="0" applyAlignment="0" applyProtection="0"/>
    <xf numFmtId="9" fontId="15" fillId="0" borderId="0" applyFont="0" applyFill="0" applyBorder="0" applyAlignment="0" applyProtection="0"/>
    <xf numFmtId="0" fontId="16" fillId="0" borderId="0" applyNumberFormat="0" applyFill="0" applyBorder="0" applyAlignment="0" applyProtection="0"/>
    <xf numFmtId="0" fontId="1" fillId="0" borderId="0"/>
    <xf numFmtId="0" fontId="3" fillId="0" borderId="0"/>
    <xf numFmtId="0" fontId="3" fillId="0" borderId="0"/>
    <xf numFmtId="0" fontId="3" fillId="0" borderId="0"/>
    <xf numFmtId="9" fontId="1" fillId="0" borderId="0" applyFont="0" applyFill="0" applyBorder="0" applyAlignment="0" applyProtection="0"/>
    <xf numFmtId="0" fontId="4" fillId="0" borderId="0" applyNumberFormat="0" applyFill="0" applyBorder="0" applyProtection="0">
      <alignment vertical="center"/>
    </xf>
    <xf numFmtId="0" fontId="3" fillId="0" borderId="0"/>
    <xf numFmtId="0" fontId="3" fillId="0" borderId="0"/>
    <xf numFmtId="0" fontId="15" fillId="0" borderId="0"/>
    <xf numFmtId="9" fontId="4" fillId="0" borderId="0" applyFont="0" applyFill="0" applyBorder="0" applyAlignment="0" applyProtection="0"/>
    <xf numFmtId="0" fontId="17" fillId="0" borderId="0"/>
    <xf numFmtId="0" fontId="15" fillId="0" borderId="0"/>
    <xf numFmtId="0" fontId="15" fillId="0" borderId="0"/>
  </cellStyleXfs>
  <cellXfs count="211">
    <xf numFmtId="0" fontId="0" fillId="0" borderId="0" xfId="0"/>
    <xf numFmtId="0" fontId="10" fillId="0" borderId="0" xfId="0" applyFont="1" applyAlignment="1">
      <alignment horizontal="left"/>
    </xf>
    <xf numFmtId="0" fontId="10" fillId="0" borderId="0" xfId="0" applyFont="1"/>
    <xf numFmtId="0" fontId="11" fillId="0" borderId="0" xfId="0" applyFont="1" applyAlignment="1">
      <alignment horizontal="left"/>
    </xf>
    <xf numFmtId="0" fontId="5" fillId="0" borderId="0" xfId="0" applyFont="1" applyFill="1" applyBorder="1"/>
    <xf numFmtId="0" fontId="11" fillId="2" borderId="1" xfId="0" applyFont="1" applyFill="1" applyBorder="1" applyAlignment="1">
      <alignment horizontal="center"/>
    </xf>
    <xf numFmtId="0" fontId="5" fillId="0" borderId="0" xfId="6" applyFont="1" applyFill="1" applyBorder="1"/>
    <xf numFmtId="0" fontId="11" fillId="0" borderId="3" xfId="0" applyFont="1" applyBorder="1" applyAlignment="1">
      <alignment horizontal="left"/>
    </xf>
    <xf numFmtId="0" fontId="11" fillId="0" borderId="4" xfId="0" applyFont="1" applyBorder="1" applyAlignment="1">
      <alignment horizontal="left"/>
    </xf>
    <xf numFmtId="0" fontId="11" fillId="2" borderId="2" xfId="0" applyFont="1" applyFill="1" applyBorder="1" applyAlignment="1">
      <alignment horizontal="center"/>
    </xf>
    <xf numFmtId="165" fontId="11" fillId="0" borderId="0" xfId="8" applyFont="1" applyAlignment="1">
      <alignment horizontal="left"/>
    </xf>
    <xf numFmtId="165" fontId="10" fillId="0" borderId="0" xfId="8" applyFont="1">
      <alignment horizontal="right"/>
    </xf>
    <xf numFmtId="165" fontId="10" fillId="0" borderId="0" xfId="8" applyFont="1" applyAlignment="1">
      <alignment horizontal="left"/>
    </xf>
    <xf numFmtId="0" fontId="10" fillId="0" borderId="0" xfId="0" applyFont="1" applyFill="1"/>
    <xf numFmtId="0" fontId="10" fillId="3" borderId="0" xfId="0" applyFont="1" applyFill="1" applyBorder="1" applyAlignment="1">
      <alignment horizontal="left" vertical="center" wrapText="1"/>
    </xf>
    <xf numFmtId="0" fontId="10" fillId="3" borderId="0" xfId="0" applyFont="1" applyFill="1" applyBorder="1" applyAlignment="1">
      <alignment horizontal="center" vertical="center" wrapText="1"/>
    </xf>
    <xf numFmtId="0" fontId="10" fillId="3" borderId="0" xfId="0" applyFont="1" applyFill="1" applyBorder="1" applyAlignment="1">
      <alignment horizontal="left"/>
    </xf>
    <xf numFmtId="0" fontId="11" fillId="3" borderId="0" xfId="0" applyFont="1" applyFill="1" applyBorder="1" applyAlignment="1">
      <alignment horizontal="center" vertical="center" wrapText="1"/>
    </xf>
    <xf numFmtId="3" fontId="4" fillId="3" borderId="0" xfId="2" applyNumberFormat="1" applyFont="1" applyFill="1" applyBorder="1" applyAlignment="1"/>
    <xf numFmtId="0" fontId="8" fillId="3" borderId="0" xfId="0" applyFont="1" applyFill="1" applyBorder="1"/>
    <xf numFmtId="0" fontId="11" fillId="3" borderId="0" xfId="0" applyFont="1" applyFill="1" applyBorder="1" applyAlignment="1">
      <alignment horizontal="center"/>
    </xf>
    <xf numFmtId="0" fontId="4" fillId="3" borderId="0" xfId="2" applyNumberFormat="1" applyFont="1" applyFill="1" applyBorder="1" applyAlignment="1"/>
    <xf numFmtId="1" fontId="10" fillId="3" borderId="0" xfId="0" applyNumberFormat="1" applyFont="1" applyFill="1" applyBorder="1" applyAlignment="1">
      <alignment horizontal="center" vertical="center" wrapText="1"/>
    </xf>
    <xf numFmtId="0" fontId="5" fillId="3" borderId="0" xfId="0" applyFont="1" applyFill="1" applyBorder="1"/>
    <xf numFmtId="0" fontId="4" fillId="3" borderId="0" xfId="2" applyFont="1" applyFill="1" applyBorder="1"/>
    <xf numFmtId="0" fontId="13" fillId="0" borderId="0" xfId="0" applyFont="1"/>
    <xf numFmtId="0" fontId="10" fillId="3" borderId="0" xfId="0" applyFont="1" applyFill="1"/>
    <xf numFmtId="0" fontId="11" fillId="0" borderId="8" xfId="0" applyFont="1" applyBorder="1" applyAlignment="1">
      <alignment horizontal="left"/>
    </xf>
    <xf numFmtId="0" fontId="13" fillId="3" borderId="0" xfId="0" applyFont="1" applyFill="1" applyBorder="1" applyAlignment="1">
      <alignment horizontal="left" vertical="center" wrapText="1"/>
    </xf>
    <xf numFmtId="0" fontId="4" fillId="3" borderId="6" xfId="2" applyNumberFormat="1" applyFont="1" applyFill="1" applyBorder="1" applyAlignment="1"/>
    <xf numFmtId="0" fontId="10" fillId="3" borderId="6" xfId="0" applyFont="1" applyFill="1" applyBorder="1" applyAlignment="1">
      <alignment horizontal="left" vertical="center" wrapText="1"/>
    </xf>
    <xf numFmtId="0" fontId="7" fillId="3" borderId="6" xfId="2" applyNumberFormat="1" applyFont="1" applyFill="1" applyBorder="1" applyAlignment="1"/>
    <xf numFmtId="0" fontId="10" fillId="3" borderId="10" xfId="0" applyFont="1" applyFill="1" applyBorder="1" applyAlignment="1">
      <alignment horizontal="left" vertical="center" wrapText="1"/>
    </xf>
    <xf numFmtId="0" fontId="4" fillId="3" borderId="10" xfId="2" applyNumberFormat="1" applyFont="1" applyFill="1" applyBorder="1" applyAlignment="1"/>
    <xf numFmtId="0" fontId="11" fillId="3" borderId="7" xfId="0" applyFont="1" applyFill="1" applyBorder="1" applyAlignment="1">
      <alignment horizontal="left" vertical="center" wrapText="1"/>
    </xf>
    <xf numFmtId="0" fontId="4" fillId="3" borderId="7" xfId="2" applyNumberFormat="1" applyFont="1" applyFill="1" applyBorder="1" applyAlignment="1"/>
    <xf numFmtId="0" fontId="10" fillId="3" borderId="5" xfId="0" applyFont="1" applyFill="1" applyBorder="1" applyAlignment="1">
      <alignment horizontal="left" vertical="center" wrapText="1"/>
    </xf>
    <xf numFmtId="0" fontId="4" fillId="3" borderId="5" xfId="2" applyNumberFormat="1" applyFont="1" applyFill="1" applyBorder="1" applyAlignment="1"/>
    <xf numFmtId="167" fontId="10" fillId="0" borderId="0" xfId="8" applyNumberFormat="1" applyFont="1">
      <alignment horizontal="right"/>
    </xf>
    <xf numFmtId="0" fontId="11" fillId="0" borderId="11" xfId="0" applyFont="1" applyBorder="1" applyAlignment="1">
      <alignment horizontal="left"/>
    </xf>
    <xf numFmtId="0" fontId="11" fillId="0" borderId="6" xfId="0" applyFont="1" applyBorder="1" applyAlignment="1">
      <alignment horizontal="left"/>
    </xf>
    <xf numFmtId="0" fontId="10" fillId="0" borderId="5" xfId="0" applyFont="1" applyBorder="1"/>
    <xf numFmtId="0" fontId="11" fillId="0" borderId="5" xfId="0" applyFont="1" applyBorder="1" applyAlignment="1">
      <alignment horizontal="left"/>
    </xf>
    <xf numFmtId="3" fontId="4" fillId="0" borderId="0" xfId="0" applyNumberFormat="1" applyFont="1" applyFill="1" applyBorder="1" applyAlignment="1"/>
    <xf numFmtId="0" fontId="7" fillId="2" borderId="1" xfId="7" applyFont="1" applyFill="1" applyBorder="1" applyAlignment="1">
      <alignment horizontal="center" vertical="center"/>
    </xf>
    <xf numFmtId="0" fontId="7" fillId="2" borderId="1" xfId="7" applyNumberFormat="1" applyFont="1" applyFill="1" applyBorder="1" applyAlignment="1">
      <alignment horizontal="center" vertical="center" wrapText="1"/>
    </xf>
    <xf numFmtId="0" fontId="7" fillId="0" borderId="9" xfId="7" applyFont="1" applyFill="1" applyBorder="1" applyAlignment="1">
      <alignment horizontal="left" vertical="center"/>
    </xf>
    <xf numFmtId="0" fontId="7" fillId="0" borderId="1" xfId="3" applyFont="1" applyFill="1" applyBorder="1" applyAlignment="1">
      <alignment horizontal="left" vertical="center"/>
    </xf>
    <xf numFmtId="0" fontId="7" fillId="3" borderId="0" xfId="0" applyNumberFormat="1" applyFont="1" applyFill="1" applyBorder="1" applyAlignment="1">
      <alignment horizontal="left"/>
    </xf>
    <xf numFmtId="0" fontId="10" fillId="3" borderId="0" xfId="0" applyFont="1" applyFill="1" applyAlignment="1">
      <alignment vertical="center"/>
    </xf>
    <xf numFmtId="9" fontId="10" fillId="3" borderId="0" xfId="13" applyFont="1" applyFill="1" applyBorder="1" applyAlignment="1">
      <alignment horizontal="center" vertical="center" wrapText="1"/>
    </xf>
    <xf numFmtId="2" fontId="10" fillId="3" borderId="0" xfId="13" applyNumberFormat="1" applyFont="1" applyFill="1" applyBorder="1" applyAlignment="1">
      <alignment horizontal="center" vertical="center" wrapText="1"/>
    </xf>
    <xf numFmtId="164" fontId="10" fillId="3" borderId="0" xfId="12" applyFont="1" applyFill="1" applyBorder="1" applyAlignment="1">
      <alignment horizontal="left" vertical="center" wrapText="1"/>
    </xf>
    <xf numFmtId="0" fontId="12" fillId="3" borderId="0" xfId="0" applyFont="1" applyFill="1"/>
    <xf numFmtId="166" fontId="10" fillId="3" borderId="0" xfId="0" applyNumberFormat="1" applyFont="1" applyFill="1"/>
    <xf numFmtId="4" fontId="10" fillId="3" borderId="0" xfId="0" applyNumberFormat="1" applyFont="1" applyFill="1" applyBorder="1"/>
    <xf numFmtId="0" fontId="11" fillId="2" borderId="12" xfId="0" applyFont="1" applyFill="1" applyBorder="1" applyAlignment="1">
      <alignment horizontal="center"/>
    </xf>
    <xf numFmtId="0" fontId="11" fillId="2" borderId="12" xfId="0" applyFont="1" applyFill="1" applyBorder="1" applyAlignment="1">
      <alignment horizontal="right"/>
    </xf>
    <xf numFmtId="0" fontId="11" fillId="2" borderId="2" xfId="0" applyFont="1" applyFill="1" applyBorder="1" applyAlignment="1">
      <alignment horizontal="left"/>
    </xf>
    <xf numFmtId="0" fontId="11" fillId="0" borderId="14" xfId="0" applyFont="1" applyBorder="1" applyAlignment="1">
      <alignment horizontal="left"/>
    </xf>
    <xf numFmtId="0" fontId="11" fillId="2" borderId="1" xfId="0" applyFont="1" applyFill="1" applyBorder="1" applyAlignment="1">
      <alignment horizontal="right"/>
    </xf>
    <xf numFmtId="168" fontId="10" fillId="3" borderId="0" xfId="0" applyNumberFormat="1" applyFont="1" applyFill="1" applyBorder="1"/>
    <xf numFmtId="0" fontId="7" fillId="3" borderId="14" xfId="0" applyNumberFormat="1" applyFont="1" applyFill="1" applyBorder="1" applyAlignment="1">
      <alignment horizontal="left"/>
    </xf>
    <xf numFmtId="0" fontId="11" fillId="2" borderId="1" xfId="0" applyFont="1" applyFill="1" applyBorder="1" applyAlignment="1">
      <alignment horizontal="left"/>
    </xf>
    <xf numFmtId="0" fontId="7" fillId="2" borderId="1" xfId="0" applyNumberFormat="1" applyFont="1" applyFill="1" applyBorder="1" applyAlignment="1">
      <alignment horizontal="center"/>
    </xf>
    <xf numFmtId="2" fontId="10" fillId="0" borderId="0" xfId="0" applyNumberFormat="1" applyFont="1"/>
    <xf numFmtId="164" fontId="10" fillId="3" borderId="0" xfId="0" applyNumberFormat="1" applyFont="1" applyFill="1"/>
    <xf numFmtId="0" fontId="7" fillId="2" borderId="1" xfId="0" applyNumberFormat="1" applyFont="1" applyFill="1" applyBorder="1" applyAlignment="1">
      <alignment horizontal="center" vertical="center"/>
    </xf>
    <xf numFmtId="0" fontId="7" fillId="3" borderId="15" xfId="0" applyNumberFormat="1" applyFont="1" applyFill="1" applyBorder="1" applyAlignment="1">
      <alignment horizontal="left" vertical="center"/>
    </xf>
    <xf numFmtId="0" fontId="17" fillId="0" borderId="0" xfId="25"/>
    <xf numFmtId="0" fontId="18" fillId="0" borderId="0" xfId="25" applyNumberFormat="1" applyFont="1" applyFill="1" applyBorder="1" applyAlignment="1"/>
    <xf numFmtId="0" fontId="18" fillId="4" borderId="18" xfId="25" applyNumberFormat="1" applyFont="1" applyFill="1" applyBorder="1" applyAlignment="1"/>
    <xf numFmtId="166" fontId="19" fillId="0" borderId="18" xfId="25" applyNumberFormat="1" applyFont="1" applyFill="1" applyBorder="1" applyAlignment="1"/>
    <xf numFmtId="2" fontId="20" fillId="0" borderId="3" xfId="0" applyNumberFormat="1" applyFont="1" applyBorder="1" applyAlignment="1">
      <alignment horizontal="right"/>
    </xf>
    <xf numFmtId="2" fontId="20" fillId="0" borderId="4" xfId="0" applyNumberFormat="1" applyFont="1" applyBorder="1" applyAlignment="1">
      <alignment horizontal="right"/>
    </xf>
    <xf numFmtId="2" fontId="20" fillId="0" borderId="11" xfId="0" applyNumberFormat="1" applyFont="1" applyBorder="1" applyAlignment="1">
      <alignment horizontal="right"/>
    </xf>
    <xf numFmtId="2" fontId="20" fillId="0" borderId="5" xfId="0" applyNumberFormat="1" applyFont="1" applyBorder="1" applyAlignment="1">
      <alignment horizontal="right"/>
    </xf>
    <xf numFmtId="2" fontId="20" fillId="0" borderId="8" xfId="0" applyNumberFormat="1" applyFont="1" applyBorder="1" applyAlignment="1">
      <alignment horizontal="right"/>
    </xf>
    <xf numFmtId="2" fontId="20" fillId="0" borderId="6" xfId="0" applyNumberFormat="1" applyFont="1" applyBorder="1" applyAlignment="1">
      <alignment horizontal="right"/>
    </xf>
    <xf numFmtId="0" fontId="3" fillId="0" borderId="0" xfId="2"/>
    <xf numFmtId="0" fontId="1" fillId="0" borderId="0" xfId="2" applyNumberFormat="1" applyFont="1" applyFill="1" applyBorder="1" applyAlignment="1"/>
    <xf numFmtId="0" fontId="1" fillId="4" borderId="18" xfId="2" applyNumberFormat="1" applyFont="1" applyFill="1" applyBorder="1" applyAlignment="1"/>
    <xf numFmtId="3" fontId="1" fillId="0" borderId="18" xfId="2" applyNumberFormat="1" applyFont="1" applyFill="1" applyBorder="1" applyAlignment="1"/>
    <xf numFmtId="165" fontId="20" fillId="3" borderId="13" xfId="8" applyNumberFormat="1" applyFont="1" applyFill="1" applyBorder="1">
      <alignment horizontal="right"/>
    </xf>
    <xf numFmtId="165" fontId="20" fillId="3" borderId="0" xfId="8" applyNumberFormat="1" applyFont="1" applyFill="1" applyBorder="1">
      <alignment horizontal="right"/>
    </xf>
    <xf numFmtId="165" fontId="20" fillId="3" borderId="14" xfId="8" applyNumberFormat="1" applyFont="1" applyFill="1" applyBorder="1">
      <alignment horizontal="right"/>
    </xf>
    <xf numFmtId="165" fontId="20" fillId="0" borderId="1" xfId="8" applyNumberFormat="1" applyFont="1" applyFill="1" applyBorder="1" applyAlignment="1">
      <alignment horizontal="right" indent="1"/>
    </xf>
    <xf numFmtId="165" fontId="20" fillId="0" borderId="9" xfId="8" applyNumberFormat="1" applyFont="1" applyFill="1" applyBorder="1" applyAlignment="1">
      <alignment horizontal="right" indent="1"/>
    </xf>
    <xf numFmtId="168" fontId="18" fillId="0" borderId="18" xfId="25" applyNumberFormat="1" applyFont="1" applyFill="1" applyBorder="1" applyAlignment="1"/>
    <xf numFmtId="168" fontId="20" fillId="3" borderId="0" xfId="0" applyNumberFormat="1" applyFont="1" applyFill="1" applyBorder="1"/>
    <xf numFmtId="4" fontId="1" fillId="0" borderId="18" xfId="2" applyNumberFormat="1" applyFont="1" applyFill="1" applyBorder="1" applyAlignment="1"/>
    <xf numFmtId="166" fontId="20" fillId="3" borderId="7" xfId="2" applyNumberFormat="1" applyFont="1" applyFill="1" applyBorder="1" applyAlignment="1"/>
    <xf numFmtId="166" fontId="20" fillId="3" borderId="5" xfId="2" applyNumberFormat="1" applyFont="1" applyFill="1" applyBorder="1" applyAlignment="1"/>
    <xf numFmtId="0" fontId="1" fillId="0" borderId="0" xfId="25" applyNumberFormat="1" applyFont="1" applyFill="1" applyBorder="1" applyAlignment="1"/>
    <xf numFmtId="0" fontId="1" fillId="4" borderId="18" xfId="25" applyNumberFormat="1" applyFont="1" applyFill="1" applyBorder="1" applyAlignment="1"/>
    <xf numFmtId="170" fontId="1" fillId="0" borderId="18" xfId="25" applyNumberFormat="1" applyFont="1" applyFill="1" applyBorder="1" applyAlignment="1"/>
    <xf numFmtId="166" fontId="1" fillId="0" borderId="18" xfId="25" applyNumberFormat="1" applyFont="1" applyFill="1" applyBorder="1" applyAlignment="1"/>
    <xf numFmtId="0" fontId="1" fillId="4" borderId="20" xfId="25" applyNumberFormat="1" applyFont="1" applyFill="1" applyBorder="1" applyAlignment="1"/>
    <xf numFmtId="0" fontId="1" fillId="4" borderId="21" xfId="25" applyNumberFormat="1" applyFont="1" applyFill="1" applyBorder="1" applyAlignment="1"/>
    <xf numFmtId="166" fontId="1" fillId="0" borderId="21" xfId="25" applyNumberFormat="1" applyFont="1" applyFill="1" applyBorder="1" applyAlignment="1"/>
    <xf numFmtId="0" fontId="17" fillId="0" borderId="19" xfId="25" applyBorder="1"/>
    <xf numFmtId="0" fontId="1" fillId="5" borderId="18" xfId="25" applyNumberFormat="1" applyFont="1" applyFill="1" applyBorder="1" applyAlignment="1"/>
    <xf numFmtId="0" fontId="22" fillId="0" borderId="0" xfId="3" applyFont="1" applyFill="1" applyBorder="1"/>
    <xf numFmtId="0" fontId="8" fillId="0" borderId="0" xfId="3" applyFont="1" applyFill="1" applyBorder="1"/>
    <xf numFmtId="0" fontId="23" fillId="0" borderId="0" xfId="3" applyFont="1" applyFill="1" applyBorder="1"/>
    <xf numFmtId="0" fontId="24" fillId="0" borderId="0" xfId="3" applyFont="1" applyFill="1" applyBorder="1" applyAlignment="1">
      <alignment horizontal="left"/>
    </xf>
    <xf numFmtId="0" fontId="23" fillId="0" borderId="0" xfId="3" applyFont="1" applyFill="1" applyBorder="1" applyAlignment="1">
      <alignment horizontal="left"/>
    </xf>
    <xf numFmtId="0" fontId="21" fillId="0" borderId="0" xfId="3" applyFont="1" applyFill="1" applyBorder="1" applyAlignment="1">
      <alignment horizontal="left"/>
    </xf>
    <xf numFmtId="0" fontId="13" fillId="0" borderId="0" xfId="3" applyFont="1" applyFill="1" applyBorder="1"/>
    <xf numFmtId="0" fontId="8" fillId="0" borderId="0" xfId="3" applyFont="1" applyFill="1" applyBorder="1" applyAlignment="1">
      <alignment horizontal="left"/>
    </xf>
    <xf numFmtId="171" fontId="20" fillId="0" borderId="8" xfId="0" applyNumberFormat="1" applyFont="1" applyBorder="1" applyAlignment="1">
      <alignment horizontal="right"/>
    </xf>
    <xf numFmtId="171" fontId="20" fillId="0" borderId="14" xfId="0" applyNumberFormat="1" applyFont="1" applyBorder="1" applyAlignment="1">
      <alignment horizontal="right"/>
    </xf>
    <xf numFmtId="0" fontId="0" fillId="3" borderId="0" xfId="0" applyFont="1" applyFill="1" applyAlignment="1">
      <alignment vertical="center"/>
    </xf>
    <xf numFmtId="0" fontId="24" fillId="3" borderId="0" xfId="3" applyFont="1" applyFill="1" applyBorder="1" applyAlignment="1">
      <alignment horizontal="left"/>
    </xf>
    <xf numFmtId="0" fontId="0" fillId="3" borderId="0" xfId="0" applyFont="1" applyFill="1" applyBorder="1" applyAlignment="1">
      <alignment vertical="center"/>
    </xf>
    <xf numFmtId="0" fontId="22" fillId="3" borderId="0" xfId="0" applyFont="1" applyFill="1" applyBorder="1" applyAlignment="1">
      <alignment vertical="center"/>
    </xf>
    <xf numFmtId="0" fontId="21" fillId="3" borderId="0" xfId="0" applyFont="1" applyFill="1" applyAlignment="1">
      <alignment horizontal="left"/>
    </xf>
    <xf numFmtId="0" fontId="13" fillId="3" borderId="0" xfId="0" applyFont="1" applyFill="1" applyAlignment="1">
      <alignment vertical="center"/>
    </xf>
    <xf numFmtId="0" fontId="8" fillId="3" borderId="0" xfId="3" applyFont="1" applyFill="1" applyBorder="1" applyAlignment="1">
      <alignment horizontal="left"/>
    </xf>
    <xf numFmtId="0" fontId="10" fillId="3" borderId="0" xfId="0" applyFont="1" applyFill="1" applyAlignment="1">
      <alignment horizontal="left"/>
    </xf>
    <xf numFmtId="0" fontId="4" fillId="0" borderId="0" xfId="4" applyFont="1"/>
    <xf numFmtId="0" fontId="4" fillId="0" borderId="0" xfId="4" applyFont="1" applyFill="1"/>
    <xf numFmtId="0" fontId="21" fillId="0" borderId="0" xfId="4" applyFont="1" applyFill="1" applyBorder="1" applyAlignment="1">
      <alignment horizontal="left"/>
    </xf>
    <xf numFmtId="0" fontId="13" fillId="0" borderId="0" xfId="4" applyFont="1" applyFill="1"/>
    <xf numFmtId="0" fontId="4" fillId="0" borderId="0" xfId="4" quotePrefix="1" applyFont="1" applyFill="1" applyBorder="1" applyAlignment="1">
      <alignment horizontal="left"/>
    </xf>
    <xf numFmtId="0" fontId="7" fillId="2" borderId="12" xfId="0" applyFont="1" applyFill="1" applyBorder="1" applyAlignment="1">
      <alignment horizontal="center" vertical="center"/>
    </xf>
    <xf numFmtId="0" fontId="25" fillId="3" borderId="0" xfId="0" applyFont="1" applyFill="1"/>
    <xf numFmtId="0" fontId="26" fillId="3" borderId="0" xfId="0" applyFont="1" applyFill="1" applyAlignment="1">
      <alignment horizontal="left"/>
    </xf>
    <xf numFmtId="0" fontId="7" fillId="3" borderId="16" xfId="0" applyNumberFormat="1" applyFont="1" applyFill="1" applyBorder="1" applyAlignment="1">
      <alignment horizontal="left" vertical="center"/>
    </xf>
    <xf numFmtId="0" fontId="7" fillId="3" borderId="6" xfId="0" applyNumberFormat="1" applyFont="1" applyFill="1" applyBorder="1" applyAlignment="1">
      <alignment horizontal="left" vertical="center"/>
    </xf>
    <xf numFmtId="170" fontId="1" fillId="0" borderId="18" xfId="2" applyNumberFormat="1" applyFont="1" applyFill="1" applyBorder="1" applyAlignment="1"/>
    <xf numFmtId="3" fontId="3" fillId="0" borderId="0" xfId="2" applyNumberFormat="1"/>
    <xf numFmtId="0" fontId="18" fillId="0" borderId="0" xfId="25" applyNumberFormat="1" applyFont="1" applyFill="1" applyBorder="1" applyAlignment="1">
      <alignment horizontal="left"/>
    </xf>
    <xf numFmtId="0" fontId="16" fillId="3" borderId="0" xfId="14" applyFill="1"/>
    <xf numFmtId="166" fontId="12" fillId="3" borderId="0" xfId="0" applyNumberFormat="1" applyFont="1" applyFill="1" applyAlignment="1"/>
    <xf numFmtId="166" fontId="4" fillId="3" borderId="0" xfId="14" applyNumberFormat="1" applyFont="1" applyFill="1" applyAlignment="1"/>
    <xf numFmtId="0" fontId="12" fillId="3" borderId="0" xfId="0" applyFont="1" applyFill="1" applyAlignment="1"/>
    <xf numFmtId="166" fontId="4" fillId="3" borderId="1" xfId="8" applyNumberFormat="1" applyFont="1" applyFill="1" applyBorder="1" applyAlignment="1">
      <alignment horizontal="right" vertical="center"/>
    </xf>
    <xf numFmtId="166" fontId="4" fillId="3" borderId="6" xfId="0" applyNumberFormat="1" applyFont="1" applyFill="1" applyBorder="1" applyAlignment="1">
      <alignment horizontal="right" vertical="center"/>
    </xf>
    <xf numFmtId="166" fontId="4" fillId="3" borderId="17" xfId="8" applyNumberFormat="1" applyFont="1" applyFill="1" applyBorder="1" applyAlignment="1">
      <alignment horizontal="right" vertical="center"/>
    </xf>
    <xf numFmtId="0" fontId="28" fillId="0" borderId="0" xfId="0" applyNumberFormat="1" applyFont="1" applyFill="1" applyBorder="1" applyAlignment="1"/>
    <xf numFmtId="169" fontId="28" fillId="0" borderId="0" xfId="0" applyNumberFormat="1" applyFont="1" applyFill="1" applyBorder="1" applyAlignment="1"/>
    <xf numFmtId="0" fontId="28" fillId="4" borderId="18" xfId="0" applyNumberFormat="1" applyFont="1" applyFill="1" applyBorder="1" applyAlignment="1"/>
    <xf numFmtId="0" fontId="10" fillId="6" borderId="0" xfId="26" applyFont="1" applyFill="1"/>
    <xf numFmtId="0" fontId="10" fillId="0" borderId="0" xfId="26" applyFont="1"/>
    <xf numFmtId="0" fontId="11" fillId="7" borderId="0" xfId="26" applyFont="1" applyFill="1"/>
    <xf numFmtId="0" fontId="10" fillId="7" borderId="0" xfId="26" applyFont="1" applyFill="1"/>
    <xf numFmtId="0" fontId="29" fillId="7" borderId="0" xfId="26" applyFont="1" applyFill="1" applyAlignment="1">
      <alignment vertical="center"/>
    </xf>
    <xf numFmtId="0" fontId="30" fillId="7" borderId="0" xfId="26" applyFont="1" applyFill="1"/>
    <xf numFmtId="0" fontId="29" fillId="7" borderId="0" xfId="26" applyFont="1" applyFill="1"/>
    <xf numFmtId="0" fontId="10" fillId="8" borderId="0" xfId="26" applyFont="1" applyFill="1"/>
    <xf numFmtId="0" fontId="31" fillId="7" borderId="0" xfId="14" applyFont="1" applyFill="1"/>
    <xf numFmtId="0" fontId="10" fillId="0" borderId="0" xfId="26" applyFont="1" applyFill="1"/>
    <xf numFmtId="0" fontId="29" fillId="0" borderId="0" xfId="26" applyFont="1"/>
    <xf numFmtId="0" fontId="11" fillId="0" borderId="0" xfId="26" applyFont="1"/>
    <xf numFmtId="17" fontId="10" fillId="0" borderId="0" xfId="26" quotePrefix="1" applyNumberFormat="1" applyFont="1"/>
    <xf numFmtId="0" fontId="12" fillId="0" borderId="0" xfId="26" applyFont="1"/>
    <xf numFmtId="0" fontId="31" fillId="0" borderId="0" xfId="14" applyFont="1"/>
    <xf numFmtId="0" fontId="10" fillId="0" borderId="0" xfId="26" applyFont="1" applyAlignment="1">
      <alignment vertical="top" wrapText="1"/>
    </xf>
    <xf numFmtId="0" fontId="30" fillId="6" borderId="0" xfId="26" applyFont="1" applyFill="1" applyAlignment="1">
      <alignment vertical="top"/>
    </xf>
    <xf numFmtId="0" fontId="10" fillId="6" borderId="0" xfId="26" applyFont="1" applyFill="1" applyAlignment="1">
      <alignment horizontal="left"/>
    </xf>
    <xf numFmtId="0" fontId="10" fillId="6" borderId="0" xfId="26" applyFont="1" applyFill="1" applyAlignment="1">
      <alignment horizontal="left" vertical="top" wrapText="1"/>
    </xf>
    <xf numFmtId="0" fontId="30" fillId="0" borderId="0" xfId="26" applyFont="1" applyFill="1" applyAlignment="1">
      <alignment vertical="top"/>
    </xf>
    <xf numFmtId="0" fontId="10" fillId="0" borderId="0" xfId="26" applyFont="1" applyFill="1" applyAlignment="1">
      <alignment horizontal="left"/>
    </xf>
    <xf numFmtId="0" fontId="10" fillId="0" borderId="0" xfId="26" applyFont="1" applyFill="1" applyAlignment="1">
      <alignment horizontal="left" vertical="top" wrapText="1"/>
    </xf>
    <xf numFmtId="0" fontId="29" fillId="0" borderId="0" xfId="26" applyFont="1" applyAlignment="1">
      <alignment vertical="top"/>
    </xf>
    <xf numFmtId="0" fontId="32" fillId="0" borderId="0" xfId="14" applyFont="1"/>
    <xf numFmtId="0" fontId="30" fillId="0" borderId="0" xfId="26" applyFont="1"/>
    <xf numFmtId="49" fontId="10" fillId="0" borderId="0" xfId="26" applyNumberFormat="1" applyFont="1"/>
    <xf numFmtId="0" fontId="10" fillId="6" borderId="0" xfId="27" applyFont="1" applyFill="1"/>
    <xf numFmtId="0" fontId="10" fillId="0" borderId="0" xfId="27" applyFont="1"/>
    <xf numFmtId="0" fontId="11" fillId="0" borderId="0" xfId="27" applyFont="1"/>
    <xf numFmtId="0" fontId="21" fillId="0" borderId="0" xfId="27" applyFont="1"/>
    <xf numFmtId="0" fontId="10" fillId="0" borderId="0" xfId="0" applyFont="1" applyAlignment="1"/>
    <xf numFmtId="0" fontId="5" fillId="0" borderId="0" xfId="0" applyFont="1" applyFill="1" applyBorder="1" applyAlignment="1"/>
    <xf numFmtId="0" fontId="5" fillId="3" borderId="0" xfId="6" applyFont="1" applyFill="1" applyBorder="1" applyAlignment="1"/>
    <xf numFmtId="0" fontId="5" fillId="0" borderId="0" xfId="7" applyFont="1" applyFill="1" applyBorder="1" applyAlignment="1"/>
    <xf numFmtId="1" fontId="3" fillId="0" borderId="0" xfId="2" applyNumberFormat="1"/>
    <xf numFmtId="166" fontId="1" fillId="0" borderId="23" xfId="25" applyNumberFormat="1" applyFont="1" applyFill="1" applyBorder="1" applyAlignment="1"/>
    <xf numFmtId="166" fontId="1" fillId="0" borderId="24" xfId="25" applyNumberFormat="1" applyFont="1" applyFill="1" applyBorder="1" applyAlignment="1"/>
    <xf numFmtId="166" fontId="19" fillId="0" borderId="23" xfId="25" applyNumberFormat="1" applyFont="1" applyFill="1" applyBorder="1" applyAlignment="1"/>
    <xf numFmtId="166" fontId="19" fillId="0" borderId="22" xfId="25" applyNumberFormat="1" applyFont="1" applyFill="1" applyBorder="1" applyAlignment="1"/>
    <xf numFmtId="166" fontId="1" fillId="0" borderId="25" xfId="25" applyNumberFormat="1" applyFont="1" applyFill="1" applyBorder="1" applyAlignment="1"/>
    <xf numFmtId="166" fontId="1" fillId="0" borderId="26" xfId="25" applyNumberFormat="1" applyFont="1" applyFill="1" applyBorder="1" applyAlignment="1"/>
    <xf numFmtId="166" fontId="1" fillId="0" borderId="27" xfId="25" applyNumberFormat="1" applyFont="1" applyFill="1" applyBorder="1" applyAlignment="1"/>
    <xf numFmtId="166" fontId="1" fillId="0" borderId="28" xfId="25" applyNumberFormat="1" applyFont="1" applyFill="1" applyBorder="1" applyAlignment="1"/>
    <xf numFmtId="4" fontId="0" fillId="0" borderId="0" xfId="0" applyNumberFormat="1"/>
    <xf numFmtId="3" fontId="0" fillId="0" borderId="0" xfId="0" applyNumberFormat="1"/>
    <xf numFmtId="170" fontId="1" fillId="0" borderId="0" xfId="25" applyNumberFormat="1" applyFont="1" applyFill="1" applyBorder="1" applyAlignment="1"/>
    <xf numFmtId="0" fontId="1" fillId="0" borderId="0" xfId="0" applyNumberFormat="1" applyFont="1" applyFill="1" applyBorder="1" applyAlignment="1"/>
    <xf numFmtId="168" fontId="1" fillId="0" borderId="18" xfId="2" applyNumberFormat="1" applyFont="1" applyFill="1" applyBorder="1" applyAlignment="1"/>
    <xf numFmtId="3" fontId="1" fillId="0" borderId="0" xfId="2" applyNumberFormat="1" applyFont="1" applyFill="1" applyBorder="1" applyAlignment="1"/>
    <xf numFmtId="168" fontId="17" fillId="0" borderId="0" xfId="25" applyNumberFormat="1"/>
    <xf numFmtId="4" fontId="1" fillId="0" borderId="0" xfId="2" applyNumberFormat="1" applyFont="1" applyFill="1" applyBorder="1" applyAlignment="1"/>
    <xf numFmtId="0" fontId="3" fillId="0" borderId="0" xfId="2" applyBorder="1"/>
    <xf numFmtId="0" fontId="7" fillId="0" borderId="0" xfId="3" applyFont="1"/>
    <xf numFmtId="3" fontId="4" fillId="2" borderId="18" xfId="3" applyNumberFormat="1" applyFont="1" applyFill="1" applyBorder="1" applyAlignment="1"/>
    <xf numFmtId="0" fontId="11" fillId="0" borderId="0" xfId="0" applyFont="1" applyAlignment="1"/>
    <xf numFmtId="0" fontId="1" fillId="4" borderId="18" xfId="2" applyNumberFormat="1" applyFont="1" applyFill="1" applyBorder="1" applyAlignment="1">
      <alignment horizontal="center" vertical="center"/>
    </xf>
    <xf numFmtId="170" fontId="3" fillId="0" borderId="0" xfId="2" applyNumberFormat="1"/>
    <xf numFmtId="169" fontId="4" fillId="0" borderId="0" xfId="0" applyNumberFormat="1" applyFont="1" applyFill="1" applyBorder="1" applyAlignment="1"/>
    <xf numFmtId="0" fontId="34" fillId="9" borderId="0" xfId="0" applyFont="1" applyFill="1"/>
    <xf numFmtId="3" fontId="34" fillId="9" borderId="0" xfId="0" applyNumberFormat="1" applyFont="1" applyFill="1"/>
    <xf numFmtId="172" fontId="35" fillId="0" borderId="0" xfId="13" applyNumberFormat="1" applyFont="1" applyFill="1" applyBorder="1" applyAlignment="1"/>
    <xf numFmtId="0" fontId="34" fillId="0" borderId="0" xfId="0" applyFont="1" applyFill="1"/>
    <xf numFmtId="0" fontId="3" fillId="0" borderId="0" xfId="2" applyFill="1"/>
    <xf numFmtId="3" fontId="33" fillId="0" borderId="18" xfId="2" applyNumberFormat="1" applyFont="1" applyFill="1" applyBorder="1" applyAlignment="1"/>
    <xf numFmtId="0" fontId="10" fillId="0" borderId="0" xfId="26" applyFont="1" applyAlignment="1">
      <alignment horizontal="left" vertical="top" wrapText="1"/>
    </xf>
    <xf numFmtId="49" fontId="10" fillId="0" borderId="0" xfId="26" applyNumberFormat="1" applyFont="1" applyAlignment="1">
      <alignment horizontal="left"/>
    </xf>
    <xf numFmtId="0" fontId="10" fillId="0" borderId="0" xfId="0" applyFont="1" applyAlignment="1">
      <alignment horizontal="left"/>
    </xf>
    <xf numFmtId="0" fontId="5" fillId="0" borderId="0" xfId="6" applyFont="1" applyFill="1" applyBorder="1" applyAlignment="1">
      <alignment horizontal="left"/>
    </xf>
  </cellXfs>
  <cellStyles count="28">
    <cellStyle name="Comma" xfId="12" builtinId="3"/>
    <cellStyle name="Hyperlink" xfId="14" builtinId="8"/>
    <cellStyle name="Normal" xfId="0" builtinId="0"/>
    <cellStyle name="Normal 10" xfId="23"/>
    <cellStyle name="Normal 11" xfId="25"/>
    <cellStyle name="Normal 12" xfId="20"/>
    <cellStyle name="Normal 13" xfId="26"/>
    <cellStyle name="Normal 14" xfId="27"/>
    <cellStyle name="Normal 2" xfId="1"/>
    <cellStyle name="Normal 2 2" xfId="2"/>
    <cellStyle name="Normal 2 3" xfId="15"/>
    <cellStyle name="Normal 3" xfId="3"/>
    <cellStyle name="Normal 4" xfId="4"/>
    <cellStyle name="Normal 5" xfId="5"/>
    <cellStyle name="Normal 5 2" xfId="21"/>
    <cellStyle name="Normal 6" xfId="16"/>
    <cellStyle name="Normal 7" xfId="17"/>
    <cellStyle name="Normal 8" xfId="18"/>
    <cellStyle name="Normal 9" xfId="11"/>
    <cellStyle name="Normal 9 2" xfId="22"/>
    <cellStyle name="Normal_EW-MFA SiF main indicators" xfId="6"/>
    <cellStyle name="Normal_Table_layout_for_SE" xfId="7"/>
    <cellStyle name="NumberCellStyle" xfId="8"/>
    <cellStyle name="Percent" xfId="13" builtinId="5"/>
    <cellStyle name="Percent 2" xfId="9"/>
    <cellStyle name="Percent 2 2" xfId="19"/>
    <cellStyle name="Percent 3" xfId="10"/>
    <cellStyle name="Percent 4" xfId="24"/>
  </cellStyles>
  <dxfs count="0"/>
  <tableStyles count="0" defaultTableStyle="TableStyleMedium2" defaultPivotStyle="PivotStyleLight16"/>
  <colors>
    <mruColors>
      <color rgb="FF0000FF"/>
      <color rgb="FFFF0000"/>
      <color rgb="FF99CCFF"/>
      <color rgb="FF7AD9D9"/>
      <color rgb="FF3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connections" Target="connection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9.xml"/><Relationship Id="rId2" Type="http://schemas.microsoft.com/office/2011/relationships/chartColorStyle" Target="colors1.xml"/><Relationship Id="rId1" Type="http://schemas.microsoft.com/office/2011/relationships/chartStyle" Target="style1.xml"/></Relationships>
</file>

<file path=xl/charts/_rels/chart5.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6.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800" b="1">
                <a:latin typeface="Arial"/>
                <a:ea typeface="Arial"/>
                <a:cs typeface="Arial"/>
              </a:defRPr>
            </a:pPr>
            <a:r>
              <a:rPr lang="en-US"/>
              <a:t>Physical trade of goods by main material category and monetary trade of goods; </a:t>
            </a:r>
          </a:p>
          <a:p>
            <a:pPr algn="l">
              <a:defRPr sz="1800" b="1">
                <a:latin typeface="Arial"/>
                <a:ea typeface="Arial"/>
                <a:cs typeface="Arial"/>
              </a:defRPr>
            </a:pPr>
            <a:r>
              <a:rPr lang="en-US" sz="1600" b="1"/>
              <a:t>EU, 2000-20 </a:t>
            </a:r>
            <a:r>
              <a:rPr lang="en-US" sz="1600" b="0"/>
              <a:t>(tonnes per capita, left Y-axis) (euro </a:t>
            </a:r>
            <a:r>
              <a:rPr lang="en-US" sz="1600" b="0" baseline="30000"/>
              <a:t>(1)</a:t>
            </a:r>
            <a:r>
              <a:rPr lang="en-US" sz="1600" b="0"/>
              <a:t> per capita, right Y-axis)</a:t>
            </a:r>
          </a:p>
        </c:rich>
      </c:tx>
      <c:layout>
        <c:manualLayout>
          <c:xMode val="edge"/>
          <c:yMode val="edge"/>
          <c:x val="5.3175776717007102E-3"/>
          <c:y val="8.4736588474923231E-3"/>
        </c:manualLayout>
      </c:layout>
      <c:overlay val="0"/>
    </c:title>
    <c:autoTitleDeleted val="0"/>
    <c:plotArea>
      <c:layout>
        <c:manualLayout>
          <c:xMode val="edge"/>
          <c:yMode val="edge"/>
          <c:x val="4.2013050675468441E-2"/>
          <c:y val="0.11670430049862812"/>
          <c:w val="0.92771789454908515"/>
          <c:h val="0.68072504494959085"/>
        </c:manualLayout>
      </c:layout>
      <c:barChart>
        <c:barDir val="col"/>
        <c:grouping val="stacked"/>
        <c:varyColors val="0"/>
        <c:ser>
          <c:idx val="0"/>
          <c:order val="0"/>
          <c:tx>
            <c:strRef>
              <c:f>'Fig1'!$C$52</c:f>
              <c:strCache>
                <c:ptCount val="1"/>
                <c:pt idx="0">
                  <c:v>Biomass</c:v>
                </c:pt>
              </c:strCache>
            </c:strRef>
          </c:tx>
          <c:spPr>
            <a:solidFill>
              <a:schemeClr val="accent3"/>
            </a:solidFill>
          </c:spPr>
          <c:invertIfNegative val="0"/>
          <c:cat>
            <c:numRef>
              <c:f>'Fig1'!$D$51:$X$51</c:f>
              <c:numCache>
                <c:formatCode>General</c:formatCod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numCache>
            </c:numRef>
          </c:cat>
          <c:val>
            <c:numRef>
              <c:f>'Fig1'!$D$52:$X$52</c:f>
              <c:numCache>
                <c:formatCode>0.00</c:formatCode>
                <c:ptCount val="21"/>
                <c:pt idx="0">
                  <c:v>0.35799999999999998</c:v>
                </c:pt>
                <c:pt idx="1">
                  <c:v>0.36699999999999999</c:v>
                </c:pt>
                <c:pt idx="2">
                  <c:v>0.38800000000000001</c:v>
                </c:pt>
                <c:pt idx="3">
                  <c:v>0.38500000000000001</c:v>
                </c:pt>
                <c:pt idx="4">
                  <c:v>0.38900000000000001</c:v>
                </c:pt>
                <c:pt idx="5">
                  <c:v>0.39200000000000002</c:v>
                </c:pt>
                <c:pt idx="6">
                  <c:v>0.39500000000000002</c:v>
                </c:pt>
                <c:pt idx="7">
                  <c:v>0.42399999999999999</c:v>
                </c:pt>
                <c:pt idx="8">
                  <c:v>0.41199999999999998</c:v>
                </c:pt>
                <c:pt idx="9">
                  <c:v>0.34599999999999997</c:v>
                </c:pt>
                <c:pt idx="10">
                  <c:v>0.36499999999999999</c:v>
                </c:pt>
                <c:pt idx="11">
                  <c:v>0.38300000000000001</c:v>
                </c:pt>
                <c:pt idx="12">
                  <c:v>0.378</c:v>
                </c:pt>
                <c:pt idx="13">
                  <c:v>0.38700000000000001</c:v>
                </c:pt>
                <c:pt idx="14">
                  <c:v>0.41699999999999998</c:v>
                </c:pt>
                <c:pt idx="15">
                  <c:v>0.41499999999999998</c:v>
                </c:pt>
                <c:pt idx="16">
                  <c:v>0.42699999999999999</c:v>
                </c:pt>
                <c:pt idx="17">
                  <c:v>0.438</c:v>
                </c:pt>
                <c:pt idx="18">
                  <c:v>0.46500000000000002</c:v>
                </c:pt>
                <c:pt idx="19">
                  <c:v>0.47399999999999998</c:v>
                </c:pt>
                <c:pt idx="20">
                  <c:v>0.44900000000000001</c:v>
                </c:pt>
              </c:numCache>
            </c:numRef>
          </c:val>
          <c:extLst>
            <c:ext xmlns:c16="http://schemas.microsoft.com/office/drawing/2014/chart" uri="{C3380CC4-5D6E-409C-BE32-E72D297353CC}">
              <c16:uniqueId val="{00000000-2F43-41C9-8639-55228B861B5D}"/>
            </c:ext>
          </c:extLst>
        </c:ser>
        <c:ser>
          <c:idx val="1"/>
          <c:order val="1"/>
          <c:tx>
            <c:strRef>
              <c:f>'Fig1'!$C$53</c:f>
              <c:strCache>
                <c:ptCount val="1"/>
                <c:pt idx="0">
                  <c:v>Metal ores</c:v>
                </c:pt>
              </c:strCache>
            </c:strRef>
          </c:tx>
          <c:spPr>
            <a:solidFill>
              <a:schemeClr val="accent2"/>
            </a:solidFill>
          </c:spPr>
          <c:invertIfNegative val="0"/>
          <c:cat>
            <c:numRef>
              <c:f>'Fig1'!$D$51:$X$51</c:f>
              <c:numCache>
                <c:formatCode>General</c:formatCod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numCache>
            </c:numRef>
          </c:cat>
          <c:val>
            <c:numRef>
              <c:f>'Fig1'!$D$53:$X$53</c:f>
              <c:numCache>
                <c:formatCode>0.00</c:formatCode>
                <c:ptCount val="21"/>
                <c:pt idx="0">
                  <c:v>0.55600000000000005</c:v>
                </c:pt>
                <c:pt idx="1">
                  <c:v>0.52600000000000002</c:v>
                </c:pt>
                <c:pt idx="2">
                  <c:v>0.52900000000000003</c:v>
                </c:pt>
                <c:pt idx="3">
                  <c:v>0.56699999999999995</c:v>
                </c:pt>
                <c:pt idx="4">
                  <c:v>0.62</c:v>
                </c:pt>
                <c:pt idx="5">
                  <c:v>0.64</c:v>
                </c:pt>
                <c:pt idx="6">
                  <c:v>0.65300000000000002</c:v>
                </c:pt>
                <c:pt idx="7">
                  <c:v>0.66700000000000004</c:v>
                </c:pt>
                <c:pt idx="8">
                  <c:v>0.64200000000000002</c:v>
                </c:pt>
                <c:pt idx="9">
                  <c:v>0.38100000000000001</c:v>
                </c:pt>
                <c:pt idx="10">
                  <c:v>0.51700000000000002</c:v>
                </c:pt>
                <c:pt idx="11">
                  <c:v>0.54400000000000004</c:v>
                </c:pt>
                <c:pt idx="12">
                  <c:v>0.48599999999999999</c:v>
                </c:pt>
                <c:pt idx="13">
                  <c:v>0.51200000000000001</c:v>
                </c:pt>
                <c:pt idx="14">
                  <c:v>0.52700000000000002</c:v>
                </c:pt>
                <c:pt idx="15">
                  <c:v>0.55300000000000005</c:v>
                </c:pt>
                <c:pt idx="16">
                  <c:v>0.53900000000000003</c:v>
                </c:pt>
                <c:pt idx="17">
                  <c:v>0.55100000000000005</c:v>
                </c:pt>
                <c:pt idx="18">
                  <c:v>0.58099999999999996</c:v>
                </c:pt>
                <c:pt idx="19">
                  <c:v>0.54500000000000004</c:v>
                </c:pt>
                <c:pt idx="20">
                  <c:v>0.47399999999999998</c:v>
                </c:pt>
              </c:numCache>
            </c:numRef>
          </c:val>
          <c:extLst>
            <c:ext xmlns:c16="http://schemas.microsoft.com/office/drawing/2014/chart" uri="{C3380CC4-5D6E-409C-BE32-E72D297353CC}">
              <c16:uniqueId val="{00000001-2F43-41C9-8639-55228B861B5D}"/>
            </c:ext>
          </c:extLst>
        </c:ser>
        <c:ser>
          <c:idx val="2"/>
          <c:order val="2"/>
          <c:tx>
            <c:strRef>
              <c:f>'Fig1'!$C$54</c:f>
              <c:strCache>
                <c:ptCount val="1"/>
                <c:pt idx="0">
                  <c:v>Non-metallic minerals</c:v>
                </c:pt>
              </c:strCache>
            </c:strRef>
          </c:tx>
          <c:spPr>
            <a:solidFill>
              <a:srgbClr val="7AD9D9"/>
            </a:solidFill>
          </c:spPr>
          <c:invertIfNegative val="0"/>
          <c:cat>
            <c:numRef>
              <c:f>'Fig1'!$D$51:$X$51</c:f>
              <c:numCache>
                <c:formatCode>General</c:formatCod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numCache>
            </c:numRef>
          </c:cat>
          <c:val>
            <c:numRef>
              <c:f>'Fig1'!$D$54:$X$54</c:f>
              <c:numCache>
                <c:formatCode>0.00</c:formatCode>
                <c:ptCount val="21"/>
                <c:pt idx="0">
                  <c:v>0.20300000000000001</c:v>
                </c:pt>
                <c:pt idx="1">
                  <c:v>0.20899999999999999</c:v>
                </c:pt>
                <c:pt idx="2">
                  <c:v>0.216</c:v>
                </c:pt>
                <c:pt idx="3">
                  <c:v>0.23100000000000001</c:v>
                </c:pt>
                <c:pt idx="4">
                  <c:v>0.24099999999999999</c:v>
                </c:pt>
                <c:pt idx="5">
                  <c:v>0.247</c:v>
                </c:pt>
                <c:pt idx="6">
                  <c:v>0.252</c:v>
                </c:pt>
                <c:pt idx="7">
                  <c:v>0.27600000000000002</c:v>
                </c:pt>
                <c:pt idx="8">
                  <c:v>0.246</c:v>
                </c:pt>
                <c:pt idx="9">
                  <c:v>0.186</c:v>
                </c:pt>
                <c:pt idx="10">
                  <c:v>0.216</c:v>
                </c:pt>
                <c:pt idx="11">
                  <c:v>0.22700000000000001</c:v>
                </c:pt>
                <c:pt idx="12">
                  <c:v>0.191</c:v>
                </c:pt>
                <c:pt idx="13">
                  <c:v>0.185</c:v>
                </c:pt>
                <c:pt idx="14">
                  <c:v>0.19</c:v>
                </c:pt>
                <c:pt idx="15">
                  <c:v>0.186</c:v>
                </c:pt>
                <c:pt idx="16">
                  <c:v>0.19500000000000001</c:v>
                </c:pt>
                <c:pt idx="17">
                  <c:v>0.217</c:v>
                </c:pt>
                <c:pt idx="18">
                  <c:v>0.22700000000000001</c:v>
                </c:pt>
                <c:pt idx="19">
                  <c:v>0.23699999999999999</c:v>
                </c:pt>
                <c:pt idx="20">
                  <c:v>0.22900000000000001</c:v>
                </c:pt>
              </c:numCache>
            </c:numRef>
          </c:val>
          <c:extLst>
            <c:ext xmlns:c16="http://schemas.microsoft.com/office/drawing/2014/chart" uri="{C3380CC4-5D6E-409C-BE32-E72D297353CC}">
              <c16:uniqueId val="{00000002-2F43-41C9-8639-55228B861B5D}"/>
            </c:ext>
          </c:extLst>
        </c:ser>
        <c:ser>
          <c:idx val="3"/>
          <c:order val="3"/>
          <c:tx>
            <c:strRef>
              <c:f>'Fig1'!$C$55</c:f>
              <c:strCache>
                <c:ptCount val="1"/>
                <c:pt idx="0">
                  <c:v>Fossil energy resources</c:v>
                </c:pt>
              </c:strCache>
            </c:strRef>
          </c:tx>
          <c:spPr>
            <a:solidFill>
              <a:schemeClr val="accent1"/>
            </a:solidFill>
          </c:spPr>
          <c:invertIfNegative val="0"/>
          <c:cat>
            <c:numRef>
              <c:f>'Fig1'!$D$51:$X$51</c:f>
              <c:numCache>
                <c:formatCode>General</c:formatCod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numCache>
            </c:numRef>
          </c:cat>
          <c:val>
            <c:numRef>
              <c:f>'Fig1'!$D$55:$X$55</c:f>
              <c:numCache>
                <c:formatCode>0.00</c:formatCode>
                <c:ptCount val="21"/>
                <c:pt idx="0">
                  <c:v>2.266</c:v>
                </c:pt>
                <c:pt idx="1">
                  <c:v>2.23</c:v>
                </c:pt>
                <c:pt idx="2">
                  <c:v>2.34</c:v>
                </c:pt>
                <c:pt idx="3">
                  <c:v>2.4620000000000002</c:v>
                </c:pt>
                <c:pt idx="4">
                  <c:v>2.488</c:v>
                </c:pt>
                <c:pt idx="5">
                  <c:v>2.5179999999999998</c:v>
                </c:pt>
                <c:pt idx="6">
                  <c:v>2.585</c:v>
                </c:pt>
                <c:pt idx="7">
                  <c:v>2.5630000000000002</c:v>
                </c:pt>
                <c:pt idx="8">
                  <c:v>2.57</c:v>
                </c:pt>
                <c:pt idx="9">
                  <c:v>2.3460000000000001</c:v>
                </c:pt>
                <c:pt idx="10">
                  <c:v>2.3940000000000001</c:v>
                </c:pt>
                <c:pt idx="11">
                  <c:v>2.4</c:v>
                </c:pt>
                <c:pt idx="12">
                  <c:v>2.3860000000000001</c:v>
                </c:pt>
                <c:pt idx="13">
                  <c:v>2.3069999999999999</c:v>
                </c:pt>
                <c:pt idx="14">
                  <c:v>2.2850000000000001</c:v>
                </c:pt>
                <c:pt idx="15">
                  <c:v>2.4089999999999998</c:v>
                </c:pt>
                <c:pt idx="16">
                  <c:v>2.4249999999999998</c:v>
                </c:pt>
                <c:pt idx="17">
                  <c:v>2.4580000000000002</c:v>
                </c:pt>
                <c:pt idx="18">
                  <c:v>2.456</c:v>
                </c:pt>
                <c:pt idx="19">
                  <c:v>2.379</c:v>
                </c:pt>
                <c:pt idx="20">
                  <c:v>2.1030000000000002</c:v>
                </c:pt>
              </c:numCache>
            </c:numRef>
          </c:val>
          <c:extLst>
            <c:ext xmlns:c16="http://schemas.microsoft.com/office/drawing/2014/chart" uri="{C3380CC4-5D6E-409C-BE32-E72D297353CC}">
              <c16:uniqueId val="{00000003-2F43-41C9-8639-55228B861B5D}"/>
            </c:ext>
          </c:extLst>
        </c:ser>
        <c:ser>
          <c:idx val="4"/>
          <c:order val="4"/>
          <c:tx>
            <c:strRef>
              <c:f>'Fig1'!$C$56</c:f>
              <c:strCache>
                <c:ptCount val="1"/>
                <c:pt idx="0">
                  <c:v>Other products and waste</c:v>
                </c:pt>
              </c:strCache>
            </c:strRef>
          </c:tx>
          <c:spPr>
            <a:solidFill>
              <a:schemeClr val="tx1"/>
            </a:solidFill>
          </c:spPr>
          <c:invertIfNegative val="0"/>
          <c:cat>
            <c:numRef>
              <c:f>'Fig1'!$D$51:$X$51</c:f>
              <c:numCache>
                <c:formatCode>General</c:formatCod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numCache>
            </c:numRef>
          </c:cat>
          <c:val>
            <c:numRef>
              <c:f>'Fig1'!$D$56:$X$56</c:f>
              <c:numCache>
                <c:formatCode>0.00</c:formatCode>
                <c:ptCount val="21"/>
                <c:pt idx="0">
                  <c:v>7.6999999999999999E-2</c:v>
                </c:pt>
                <c:pt idx="1">
                  <c:v>7.2999999999999995E-2</c:v>
                </c:pt>
                <c:pt idx="2">
                  <c:v>8.5000000000000006E-2</c:v>
                </c:pt>
                <c:pt idx="3">
                  <c:v>9.5000000000000001E-2</c:v>
                </c:pt>
                <c:pt idx="4">
                  <c:v>0.112</c:v>
                </c:pt>
                <c:pt idx="5">
                  <c:v>9.7000000000000003E-2</c:v>
                </c:pt>
                <c:pt idx="6">
                  <c:v>9.9000000000000005E-2</c:v>
                </c:pt>
                <c:pt idx="7">
                  <c:v>0.11</c:v>
                </c:pt>
                <c:pt idx="8">
                  <c:v>0.114</c:v>
                </c:pt>
                <c:pt idx="9">
                  <c:v>9.9000000000000005E-2</c:v>
                </c:pt>
                <c:pt idx="10">
                  <c:v>0.111</c:v>
                </c:pt>
                <c:pt idx="11">
                  <c:v>0.115</c:v>
                </c:pt>
                <c:pt idx="12">
                  <c:v>0.108</c:v>
                </c:pt>
                <c:pt idx="13">
                  <c:v>0.11900000000000001</c:v>
                </c:pt>
                <c:pt idx="14">
                  <c:v>0.122</c:v>
                </c:pt>
                <c:pt idx="15">
                  <c:v>0.121</c:v>
                </c:pt>
                <c:pt idx="16">
                  <c:v>0.13</c:v>
                </c:pt>
                <c:pt idx="17">
                  <c:v>0.14200000000000002</c:v>
                </c:pt>
                <c:pt idx="18">
                  <c:v>0.151</c:v>
                </c:pt>
                <c:pt idx="19">
                  <c:v>0.16600000000000001</c:v>
                </c:pt>
                <c:pt idx="20">
                  <c:v>0.157</c:v>
                </c:pt>
              </c:numCache>
            </c:numRef>
          </c:val>
          <c:extLst>
            <c:ext xmlns:c16="http://schemas.microsoft.com/office/drawing/2014/chart" uri="{C3380CC4-5D6E-409C-BE32-E72D297353CC}">
              <c16:uniqueId val="{00000004-2F43-41C9-8639-55228B861B5D}"/>
            </c:ext>
          </c:extLst>
        </c:ser>
        <c:ser>
          <c:idx val="5"/>
          <c:order val="5"/>
          <c:tx>
            <c:strRef>
              <c:f>'Fig1'!$C$57</c:f>
              <c:strCache>
                <c:ptCount val="1"/>
                <c:pt idx="0">
                  <c:v>Biomass</c:v>
                </c:pt>
              </c:strCache>
            </c:strRef>
          </c:tx>
          <c:spPr>
            <a:solidFill>
              <a:schemeClr val="accent3"/>
            </a:solidFill>
          </c:spPr>
          <c:invertIfNegative val="0"/>
          <c:cat>
            <c:numRef>
              <c:f>'Fig1'!$D$51:$X$51</c:f>
              <c:numCache>
                <c:formatCode>General</c:formatCod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numCache>
            </c:numRef>
          </c:cat>
          <c:val>
            <c:numRef>
              <c:f>'Fig1'!$D$57:$X$57</c:f>
              <c:numCache>
                <c:formatCode>0.00</c:formatCode>
                <c:ptCount val="21"/>
                <c:pt idx="0">
                  <c:v>-0.29099999999999998</c:v>
                </c:pt>
                <c:pt idx="1">
                  <c:v>-0.28000000000000003</c:v>
                </c:pt>
                <c:pt idx="2">
                  <c:v>-0.29199999999999998</c:v>
                </c:pt>
                <c:pt idx="3">
                  <c:v>-0.30099999999999999</c:v>
                </c:pt>
                <c:pt idx="4">
                  <c:v>-0.29499999999999998</c:v>
                </c:pt>
                <c:pt idx="5">
                  <c:v>-0.32700000000000001</c:v>
                </c:pt>
                <c:pt idx="6">
                  <c:v>-0.34</c:v>
                </c:pt>
                <c:pt idx="7">
                  <c:v>-0.315</c:v>
                </c:pt>
                <c:pt idx="8">
                  <c:v>-0.33700000000000002</c:v>
                </c:pt>
                <c:pt idx="9">
                  <c:v>-0.32800000000000001</c:v>
                </c:pt>
                <c:pt idx="10">
                  <c:v>-0.36299999999999999</c:v>
                </c:pt>
                <c:pt idx="11">
                  <c:v>-0.36699999999999999</c:v>
                </c:pt>
                <c:pt idx="12">
                  <c:v>-0.377</c:v>
                </c:pt>
                <c:pt idx="13">
                  <c:v>-0.41799999999999998</c:v>
                </c:pt>
                <c:pt idx="14">
                  <c:v>-0.434</c:v>
                </c:pt>
                <c:pt idx="15">
                  <c:v>-0.45500000000000002</c:v>
                </c:pt>
                <c:pt idx="16">
                  <c:v>-0.45700000000000002</c:v>
                </c:pt>
                <c:pt idx="17">
                  <c:v>-0.44800000000000001</c:v>
                </c:pt>
                <c:pt idx="18">
                  <c:v>-0.438</c:v>
                </c:pt>
                <c:pt idx="19">
                  <c:v>-0.48099999999999998</c:v>
                </c:pt>
                <c:pt idx="20">
                  <c:v>-0.50700000000000001</c:v>
                </c:pt>
              </c:numCache>
            </c:numRef>
          </c:val>
          <c:extLst>
            <c:ext xmlns:c16="http://schemas.microsoft.com/office/drawing/2014/chart" uri="{C3380CC4-5D6E-409C-BE32-E72D297353CC}">
              <c16:uniqueId val="{00000005-2F43-41C9-8639-55228B861B5D}"/>
            </c:ext>
          </c:extLst>
        </c:ser>
        <c:ser>
          <c:idx val="6"/>
          <c:order val="6"/>
          <c:tx>
            <c:strRef>
              <c:f>'Fig1'!$C$58</c:f>
              <c:strCache>
                <c:ptCount val="1"/>
                <c:pt idx="0">
                  <c:v>Metal ores</c:v>
                </c:pt>
              </c:strCache>
            </c:strRef>
          </c:tx>
          <c:spPr>
            <a:solidFill>
              <a:schemeClr val="accent2"/>
            </a:solidFill>
          </c:spPr>
          <c:invertIfNegative val="0"/>
          <c:cat>
            <c:numRef>
              <c:f>'Fig1'!$D$51:$X$51</c:f>
              <c:numCache>
                <c:formatCode>General</c:formatCod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numCache>
            </c:numRef>
          </c:cat>
          <c:val>
            <c:numRef>
              <c:f>'Fig1'!$D$58:$X$58</c:f>
              <c:numCache>
                <c:formatCode>0.00</c:formatCode>
                <c:ptCount val="21"/>
                <c:pt idx="0">
                  <c:v>-0.19800000000000001</c:v>
                </c:pt>
                <c:pt idx="1">
                  <c:v>-0.19500000000000001</c:v>
                </c:pt>
                <c:pt idx="2">
                  <c:v>-0.218</c:v>
                </c:pt>
                <c:pt idx="3">
                  <c:v>-0.224</c:v>
                </c:pt>
                <c:pt idx="4">
                  <c:v>-0.24399999999999999</c:v>
                </c:pt>
                <c:pt idx="5">
                  <c:v>-0.249</c:v>
                </c:pt>
                <c:pt idx="6">
                  <c:v>-0.255</c:v>
                </c:pt>
                <c:pt idx="7">
                  <c:v>-0.26300000000000001</c:v>
                </c:pt>
                <c:pt idx="8">
                  <c:v>-0.27</c:v>
                </c:pt>
                <c:pt idx="9">
                  <c:v>-0.23799999999999999</c:v>
                </c:pt>
                <c:pt idx="10">
                  <c:v>-0.27200000000000002</c:v>
                </c:pt>
                <c:pt idx="11">
                  <c:v>-0.30299999999999999</c:v>
                </c:pt>
                <c:pt idx="12">
                  <c:v>-0.316</c:v>
                </c:pt>
                <c:pt idx="13">
                  <c:v>-0.30499999999999999</c:v>
                </c:pt>
                <c:pt idx="14">
                  <c:v>-0.30199999999999999</c:v>
                </c:pt>
                <c:pt idx="15">
                  <c:v>-0.27500000000000002</c:v>
                </c:pt>
                <c:pt idx="16">
                  <c:v>-0.27800000000000002</c:v>
                </c:pt>
                <c:pt idx="17">
                  <c:v>-0.29299999999999998</c:v>
                </c:pt>
                <c:pt idx="18">
                  <c:v>-0.28599999999999998</c:v>
                </c:pt>
                <c:pt idx="19">
                  <c:v>-0.29099999999999998</c:v>
                </c:pt>
                <c:pt idx="20">
                  <c:v>-0.27</c:v>
                </c:pt>
              </c:numCache>
            </c:numRef>
          </c:val>
          <c:extLst>
            <c:ext xmlns:c16="http://schemas.microsoft.com/office/drawing/2014/chart" uri="{C3380CC4-5D6E-409C-BE32-E72D297353CC}">
              <c16:uniqueId val="{00000006-2F43-41C9-8639-55228B861B5D}"/>
            </c:ext>
          </c:extLst>
        </c:ser>
        <c:ser>
          <c:idx val="7"/>
          <c:order val="7"/>
          <c:tx>
            <c:strRef>
              <c:f>'Fig1'!$C$59</c:f>
              <c:strCache>
                <c:ptCount val="1"/>
                <c:pt idx="0">
                  <c:v>Non-metallic minerals</c:v>
                </c:pt>
              </c:strCache>
            </c:strRef>
          </c:tx>
          <c:spPr>
            <a:solidFill>
              <a:schemeClr val="accent1">
                <a:lumMod val="60000"/>
                <a:lumOff val="40000"/>
              </a:schemeClr>
            </a:solidFill>
          </c:spPr>
          <c:invertIfNegative val="0"/>
          <c:cat>
            <c:numRef>
              <c:f>'Fig1'!$D$51:$X$51</c:f>
              <c:numCache>
                <c:formatCode>General</c:formatCod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numCache>
            </c:numRef>
          </c:cat>
          <c:val>
            <c:numRef>
              <c:f>'Fig1'!$D$59:$X$59</c:f>
              <c:numCache>
                <c:formatCode>0.00</c:formatCode>
                <c:ptCount val="21"/>
                <c:pt idx="0">
                  <c:v>-0.155</c:v>
                </c:pt>
                <c:pt idx="1">
                  <c:v>-0.156</c:v>
                </c:pt>
                <c:pt idx="2">
                  <c:v>-0.161</c:v>
                </c:pt>
                <c:pt idx="3">
                  <c:v>-0.16400000000000001</c:v>
                </c:pt>
                <c:pt idx="4">
                  <c:v>-0.16800000000000001</c:v>
                </c:pt>
                <c:pt idx="5">
                  <c:v>-0.17899999999999999</c:v>
                </c:pt>
                <c:pt idx="6">
                  <c:v>-0.17100000000000001</c:v>
                </c:pt>
                <c:pt idx="7">
                  <c:v>-0.17100000000000001</c:v>
                </c:pt>
                <c:pt idx="8">
                  <c:v>-0.17</c:v>
                </c:pt>
                <c:pt idx="9">
                  <c:v>-0.153</c:v>
                </c:pt>
                <c:pt idx="10">
                  <c:v>-0.17899999999999999</c:v>
                </c:pt>
                <c:pt idx="11">
                  <c:v>-0.183</c:v>
                </c:pt>
                <c:pt idx="12">
                  <c:v>-0.20300000000000001</c:v>
                </c:pt>
                <c:pt idx="13">
                  <c:v>-0.218</c:v>
                </c:pt>
                <c:pt idx="14">
                  <c:v>-0.23</c:v>
                </c:pt>
                <c:pt idx="15">
                  <c:v>-0.23200000000000001</c:v>
                </c:pt>
                <c:pt idx="16">
                  <c:v>-0.23200000000000001</c:v>
                </c:pt>
                <c:pt idx="17">
                  <c:v>-0.23300000000000001</c:v>
                </c:pt>
                <c:pt idx="18">
                  <c:v>-0.22800000000000001</c:v>
                </c:pt>
                <c:pt idx="19">
                  <c:v>-0.21199999999999999</c:v>
                </c:pt>
                <c:pt idx="20">
                  <c:v>-0.20100000000000001</c:v>
                </c:pt>
              </c:numCache>
            </c:numRef>
          </c:val>
          <c:extLst>
            <c:ext xmlns:c16="http://schemas.microsoft.com/office/drawing/2014/chart" uri="{C3380CC4-5D6E-409C-BE32-E72D297353CC}">
              <c16:uniqueId val="{00000007-2F43-41C9-8639-55228B861B5D}"/>
            </c:ext>
          </c:extLst>
        </c:ser>
        <c:ser>
          <c:idx val="8"/>
          <c:order val="8"/>
          <c:tx>
            <c:strRef>
              <c:f>'Fig1'!$C$60</c:f>
              <c:strCache>
                <c:ptCount val="1"/>
                <c:pt idx="0">
                  <c:v>Fossil energy resources</c:v>
                </c:pt>
              </c:strCache>
            </c:strRef>
          </c:tx>
          <c:spPr>
            <a:solidFill>
              <a:schemeClr val="accent1"/>
            </a:solidFill>
          </c:spPr>
          <c:invertIfNegative val="0"/>
          <c:cat>
            <c:numRef>
              <c:f>'Fig1'!$D$51:$X$51</c:f>
              <c:numCache>
                <c:formatCode>General</c:formatCod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numCache>
            </c:numRef>
          </c:cat>
          <c:val>
            <c:numRef>
              <c:f>'Fig1'!$D$60:$X$60</c:f>
              <c:numCache>
                <c:formatCode>0.00</c:formatCode>
                <c:ptCount val="21"/>
                <c:pt idx="0">
                  <c:v>-0.29799999999999999</c:v>
                </c:pt>
                <c:pt idx="1">
                  <c:v>-0.30099999999999999</c:v>
                </c:pt>
                <c:pt idx="2">
                  <c:v>-0.316</c:v>
                </c:pt>
                <c:pt idx="3">
                  <c:v>-0.33100000000000002</c:v>
                </c:pt>
                <c:pt idx="4">
                  <c:v>-0.36</c:v>
                </c:pt>
                <c:pt idx="5">
                  <c:v>-0.373</c:v>
                </c:pt>
                <c:pt idx="6">
                  <c:v>-0.40799999999999997</c:v>
                </c:pt>
                <c:pt idx="7">
                  <c:v>-0.44800000000000001</c:v>
                </c:pt>
                <c:pt idx="8">
                  <c:v>-0.442</c:v>
                </c:pt>
                <c:pt idx="9">
                  <c:v>-0.42799999999999999</c:v>
                </c:pt>
                <c:pt idx="10">
                  <c:v>-0.44700000000000001</c:v>
                </c:pt>
                <c:pt idx="11">
                  <c:v>-0.45300000000000001</c:v>
                </c:pt>
                <c:pt idx="12">
                  <c:v>-0.51</c:v>
                </c:pt>
                <c:pt idx="13">
                  <c:v>-0.52400000000000002</c:v>
                </c:pt>
                <c:pt idx="14">
                  <c:v>-0.51200000000000001</c:v>
                </c:pt>
                <c:pt idx="15">
                  <c:v>-0.53</c:v>
                </c:pt>
                <c:pt idx="16">
                  <c:v>-0.56999999999999995</c:v>
                </c:pt>
                <c:pt idx="17">
                  <c:v>-0.60799999999999998</c:v>
                </c:pt>
                <c:pt idx="18">
                  <c:v>-0.58599999999999997</c:v>
                </c:pt>
                <c:pt idx="19">
                  <c:v>-0.55100000000000005</c:v>
                </c:pt>
                <c:pt idx="20">
                  <c:v>-0.498</c:v>
                </c:pt>
              </c:numCache>
            </c:numRef>
          </c:val>
          <c:extLst>
            <c:ext xmlns:c16="http://schemas.microsoft.com/office/drawing/2014/chart" uri="{C3380CC4-5D6E-409C-BE32-E72D297353CC}">
              <c16:uniqueId val="{00000008-2F43-41C9-8639-55228B861B5D}"/>
            </c:ext>
          </c:extLst>
        </c:ser>
        <c:ser>
          <c:idx val="9"/>
          <c:order val="9"/>
          <c:tx>
            <c:strRef>
              <c:f>'Fig1'!$C$61</c:f>
              <c:strCache>
                <c:ptCount val="1"/>
                <c:pt idx="0">
                  <c:v>Other products and waste</c:v>
                </c:pt>
              </c:strCache>
            </c:strRef>
          </c:tx>
          <c:spPr>
            <a:solidFill>
              <a:prstClr val="black"/>
            </a:solidFill>
          </c:spPr>
          <c:invertIfNegative val="0"/>
          <c:cat>
            <c:numRef>
              <c:f>'Fig1'!$D$51:$X$51</c:f>
              <c:numCache>
                <c:formatCode>General</c:formatCod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numCache>
            </c:numRef>
          </c:cat>
          <c:val>
            <c:numRef>
              <c:f>'Fig1'!$D$61:$X$61</c:f>
              <c:numCache>
                <c:formatCode>0.00</c:formatCode>
                <c:ptCount val="21"/>
                <c:pt idx="0">
                  <c:v>-0.09</c:v>
                </c:pt>
                <c:pt idx="1">
                  <c:v>-9.6000000000000002E-2</c:v>
                </c:pt>
                <c:pt idx="2">
                  <c:v>-9.9000000000000005E-2</c:v>
                </c:pt>
                <c:pt idx="3">
                  <c:v>-0.09</c:v>
                </c:pt>
                <c:pt idx="4">
                  <c:v>-9.8000000000000004E-2</c:v>
                </c:pt>
                <c:pt idx="5">
                  <c:v>-9.5000000000000001E-2</c:v>
                </c:pt>
                <c:pt idx="6">
                  <c:v>-9.9000000000000005E-2</c:v>
                </c:pt>
                <c:pt idx="7">
                  <c:v>-0.10199999999999999</c:v>
                </c:pt>
                <c:pt idx="8">
                  <c:v>-0.105</c:v>
                </c:pt>
                <c:pt idx="9">
                  <c:v>-9.4E-2</c:v>
                </c:pt>
                <c:pt idx="10">
                  <c:v>-0.109</c:v>
                </c:pt>
                <c:pt idx="11">
                  <c:v>-0.112</c:v>
                </c:pt>
                <c:pt idx="12">
                  <c:v>-0.114</c:v>
                </c:pt>
                <c:pt idx="13">
                  <c:v>-0.11899999999999999</c:v>
                </c:pt>
                <c:pt idx="14">
                  <c:v>-0.124</c:v>
                </c:pt>
                <c:pt idx="15">
                  <c:v>-0.122</c:v>
                </c:pt>
                <c:pt idx="16">
                  <c:v>-0.123</c:v>
                </c:pt>
                <c:pt idx="17">
                  <c:v>-0.13300000000000001</c:v>
                </c:pt>
                <c:pt idx="18">
                  <c:v>-0.13200000000000001</c:v>
                </c:pt>
                <c:pt idx="19">
                  <c:v>-0.13100000000000001</c:v>
                </c:pt>
                <c:pt idx="20">
                  <c:v>-0.127</c:v>
                </c:pt>
              </c:numCache>
            </c:numRef>
          </c:val>
          <c:extLst>
            <c:ext xmlns:c16="http://schemas.microsoft.com/office/drawing/2014/chart" uri="{C3380CC4-5D6E-409C-BE32-E72D297353CC}">
              <c16:uniqueId val="{00000009-2F43-41C9-8639-55228B861B5D}"/>
            </c:ext>
          </c:extLst>
        </c:ser>
        <c:dLbls>
          <c:showLegendKey val="0"/>
          <c:showVal val="0"/>
          <c:showCatName val="0"/>
          <c:showSerName val="0"/>
          <c:showPercent val="0"/>
          <c:showBubbleSize val="0"/>
        </c:dLbls>
        <c:gapWidth val="150"/>
        <c:overlap val="100"/>
        <c:axId val="246018816"/>
        <c:axId val="246020352"/>
      </c:barChart>
      <c:lineChart>
        <c:grouping val="standard"/>
        <c:varyColors val="0"/>
        <c:ser>
          <c:idx val="12"/>
          <c:order val="10"/>
          <c:tx>
            <c:strRef>
              <c:f>'Fig1'!$C$63</c:f>
              <c:strCache>
                <c:ptCount val="1"/>
                <c:pt idx="0">
                  <c:v>Monetary exports of goods</c:v>
                </c:pt>
              </c:strCache>
            </c:strRef>
          </c:tx>
          <c:spPr>
            <a:ln>
              <a:noFill/>
            </a:ln>
          </c:spPr>
          <c:marker>
            <c:symbol val="diamond"/>
            <c:size val="12"/>
            <c:spPr>
              <a:solidFill>
                <a:schemeClr val="accent4"/>
              </a:solidFill>
              <a:ln>
                <a:noFill/>
              </a:ln>
            </c:spPr>
          </c:marker>
          <c:trendline>
            <c:spPr>
              <a:ln>
                <a:solidFill>
                  <a:srgbClr val="FF0000"/>
                </a:solidFill>
                <a:prstDash val="sysDot"/>
              </a:ln>
            </c:spPr>
            <c:trendlineType val="linear"/>
            <c:dispRSqr val="0"/>
            <c:dispEq val="0"/>
          </c:trendline>
          <c:val>
            <c:numRef>
              <c:f>'Fig1'!$D$63:$X$63</c:f>
              <c:numCache>
                <c:formatCode>#\ ##0</c:formatCode>
                <c:ptCount val="21"/>
                <c:pt idx="0">
                  <c:v>-5605.2598035794836</c:v>
                </c:pt>
                <c:pt idx="1">
                  <c:v>-5811.2633950450781</c:v>
                </c:pt>
                <c:pt idx="2">
                  <c:v>-5950.8304091462051</c:v>
                </c:pt>
                <c:pt idx="3">
                  <c:v>-6052.9844761415879</c:v>
                </c:pt>
                <c:pt idx="4">
                  <c:v>-6577.5178196569104</c:v>
                </c:pt>
                <c:pt idx="5">
                  <c:v>-6942.303975617514</c:v>
                </c:pt>
                <c:pt idx="6">
                  <c:v>-7562.3886387400353</c:v>
                </c:pt>
                <c:pt idx="7">
                  <c:v>-8084.2100619876182</c:v>
                </c:pt>
                <c:pt idx="8">
                  <c:v>-8122.0715043180908</c:v>
                </c:pt>
                <c:pt idx="9">
                  <c:v>-6970.7928285414018</c:v>
                </c:pt>
                <c:pt idx="10">
                  <c:v>-7877.7290241334822</c:v>
                </c:pt>
                <c:pt idx="11">
                  <c:v>-8455.0316548352821</c:v>
                </c:pt>
                <c:pt idx="12">
                  <c:v>-8580.0939070832337</c:v>
                </c:pt>
                <c:pt idx="13">
                  <c:v>-8686.3761007773064</c:v>
                </c:pt>
                <c:pt idx="14">
                  <c:v>-9000.0585212932747</c:v>
                </c:pt>
                <c:pt idx="15">
                  <c:v>-9512.5568736089699</c:v>
                </c:pt>
                <c:pt idx="16">
                  <c:v>-9805.8539292246951</c:v>
                </c:pt>
                <c:pt idx="17">
                  <c:v>-10338.924919026109</c:v>
                </c:pt>
                <c:pt idx="18">
                  <c:v>-10653.071034963077</c:v>
                </c:pt>
                <c:pt idx="19">
                  <c:v>-10843.233272415915</c:v>
                </c:pt>
                <c:pt idx="20">
                  <c:v>-10223.964662356222</c:v>
                </c:pt>
              </c:numCache>
            </c:numRef>
          </c:val>
          <c:smooth val="0"/>
          <c:extLst>
            <c:ext xmlns:c16="http://schemas.microsoft.com/office/drawing/2014/chart" uri="{C3380CC4-5D6E-409C-BE32-E72D297353CC}">
              <c16:uniqueId val="{0000000A-2F43-41C9-8639-55228B861B5D}"/>
            </c:ext>
          </c:extLst>
        </c:ser>
        <c:ser>
          <c:idx val="11"/>
          <c:order val="11"/>
          <c:tx>
            <c:strRef>
              <c:f>'Fig1'!$C$62</c:f>
              <c:strCache>
                <c:ptCount val="1"/>
                <c:pt idx="0">
                  <c:v>Monetary imports of goods</c:v>
                </c:pt>
              </c:strCache>
            </c:strRef>
          </c:tx>
          <c:spPr>
            <a:ln>
              <a:noFill/>
            </a:ln>
          </c:spPr>
          <c:marker>
            <c:symbol val="diamond"/>
            <c:size val="12"/>
            <c:spPr>
              <a:solidFill>
                <a:schemeClr val="accent4"/>
              </a:solidFill>
            </c:spPr>
          </c:marker>
          <c:trendline>
            <c:spPr>
              <a:ln>
                <a:solidFill>
                  <a:srgbClr val="FF0000"/>
                </a:solidFill>
                <a:prstDash val="sysDot"/>
              </a:ln>
            </c:spPr>
            <c:trendlineType val="linear"/>
            <c:dispRSqr val="0"/>
            <c:dispEq val="0"/>
          </c:trendline>
          <c:val>
            <c:numRef>
              <c:f>'Fig1'!$D$62:$X$62</c:f>
              <c:numCache>
                <c:formatCode>#\ ##0</c:formatCode>
                <c:ptCount val="21"/>
                <c:pt idx="0">
                  <c:v>5371.8661764320213</c:v>
                </c:pt>
                <c:pt idx="1">
                  <c:v>5448.8740043516245</c:v>
                </c:pt>
                <c:pt idx="2">
                  <c:v>5500.2370819382577</c:v>
                </c:pt>
                <c:pt idx="3">
                  <c:v>5710.7840722451801</c:v>
                </c:pt>
                <c:pt idx="4">
                  <c:v>6193.5727931350757</c:v>
                </c:pt>
                <c:pt idx="5">
                  <c:v>6591.2796261571048</c:v>
                </c:pt>
                <c:pt idx="6">
                  <c:v>7223.2431994597955</c:v>
                </c:pt>
                <c:pt idx="7">
                  <c:v>7756.1247409267507</c:v>
                </c:pt>
                <c:pt idx="8">
                  <c:v>7790.6237836239716</c:v>
                </c:pt>
                <c:pt idx="9">
                  <c:v>6722.696203940206</c:v>
                </c:pt>
                <c:pt idx="10">
                  <c:v>7465.8679583596322</c:v>
                </c:pt>
                <c:pt idx="11">
                  <c:v>7859.4000505873355</c:v>
                </c:pt>
                <c:pt idx="12">
                  <c:v>7700.5864476268598</c:v>
                </c:pt>
                <c:pt idx="13">
                  <c:v>7747.0402041395055</c:v>
                </c:pt>
                <c:pt idx="14">
                  <c:v>8081.1144964647428</c:v>
                </c:pt>
                <c:pt idx="15">
                  <c:v>8550.3875888198327</c:v>
                </c:pt>
                <c:pt idx="16">
                  <c:v>8936.3520607738592</c:v>
                </c:pt>
                <c:pt idx="17">
                  <c:v>9438.4102967569379</c:v>
                </c:pt>
                <c:pt idx="18">
                  <c:v>9825.3297006839948</c:v>
                </c:pt>
                <c:pt idx="19">
                  <c:v>10036.980876277728</c:v>
                </c:pt>
                <c:pt idx="20">
                  <c:v>9462.1280237915907</c:v>
                </c:pt>
              </c:numCache>
            </c:numRef>
          </c:val>
          <c:smooth val="0"/>
          <c:extLst>
            <c:ext xmlns:c16="http://schemas.microsoft.com/office/drawing/2014/chart" uri="{C3380CC4-5D6E-409C-BE32-E72D297353CC}">
              <c16:uniqueId val="{0000000B-2F43-41C9-8639-55228B861B5D}"/>
            </c:ext>
          </c:extLst>
        </c:ser>
        <c:dLbls>
          <c:showLegendKey val="0"/>
          <c:showVal val="0"/>
          <c:showCatName val="0"/>
          <c:showSerName val="0"/>
          <c:showPercent val="0"/>
          <c:showBubbleSize val="0"/>
        </c:dLbls>
        <c:marker val="1"/>
        <c:smooth val="0"/>
        <c:axId val="246425856"/>
        <c:axId val="246423936"/>
      </c:lineChart>
      <c:catAx>
        <c:axId val="246018816"/>
        <c:scaling>
          <c:orientation val="minMax"/>
        </c:scaling>
        <c:delete val="0"/>
        <c:axPos val="b"/>
        <c:numFmt formatCode="General" sourceLinked="1"/>
        <c:majorTickMark val="out"/>
        <c:minorTickMark val="none"/>
        <c:tickLblPos val="low"/>
        <c:spPr>
          <a:ln>
            <a:solidFill>
              <a:srgbClr val="000000"/>
            </a:solidFill>
            <a:prstDash val="solid"/>
          </a:ln>
        </c:spPr>
        <c:txPr>
          <a:bodyPr rot="-5400000" vert="horz"/>
          <a:lstStyle/>
          <a:p>
            <a:pPr>
              <a:defRPr/>
            </a:pPr>
            <a:endParaRPr lang="en-US"/>
          </a:p>
        </c:txPr>
        <c:crossAx val="246020352"/>
        <c:crosses val="autoZero"/>
        <c:auto val="1"/>
        <c:lblAlgn val="ctr"/>
        <c:lblOffset val="100"/>
        <c:tickMarkSkip val="1"/>
        <c:noMultiLvlLbl val="0"/>
      </c:catAx>
      <c:valAx>
        <c:axId val="246020352"/>
        <c:scaling>
          <c:orientation val="minMax"/>
          <c:max val="4"/>
          <c:min val="-4"/>
        </c:scaling>
        <c:delete val="0"/>
        <c:axPos val="l"/>
        <c:majorGridlines>
          <c:spPr>
            <a:ln w="3175">
              <a:solidFill>
                <a:srgbClr val="C0C0C0"/>
              </a:solidFill>
              <a:prstDash val="sysDash"/>
            </a:ln>
          </c:spPr>
        </c:majorGridlines>
        <c:title>
          <c:tx>
            <c:rich>
              <a:bodyPr/>
              <a:lstStyle/>
              <a:p>
                <a:pPr>
                  <a:defRPr/>
                </a:pPr>
                <a:r>
                  <a:rPr lang="en-GB"/>
                  <a:t>Exports</a:t>
                </a:r>
                <a:r>
                  <a:rPr lang="en-GB" baseline="0"/>
                  <a:t>       </a:t>
                </a:r>
                <a:r>
                  <a:rPr lang="en-US" sz="1200" b="1" i="0" u="none" strike="noStrike" baseline="0">
                    <a:effectLst/>
                  </a:rPr>
                  <a:t>tonnes per capita         Imports</a:t>
                </a:r>
                <a:r>
                  <a:rPr lang="en-US" sz="1200" b="0" i="0" u="none" strike="noStrike" baseline="0">
                    <a:effectLst/>
                  </a:rPr>
                  <a:t>    </a:t>
                </a:r>
                <a:endParaRPr lang="en-GB"/>
              </a:p>
            </c:rich>
          </c:tx>
          <c:layout>
            <c:manualLayout>
              <c:xMode val="edge"/>
              <c:yMode val="edge"/>
              <c:x val="2.7465992243558984E-2"/>
              <c:y val="0.21141767129759526"/>
            </c:manualLayout>
          </c:layout>
          <c:overlay val="0"/>
        </c:title>
        <c:numFmt formatCode="0" sourceLinked="0"/>
        <c:majorTickMark val="out"/>
        <c:minorTickMark val="none"/>
        <c:tickLblPos val="nextTo"/>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crossAx val="246018816"/>
        <c:crosses val="autoZero"/>
        <c:crossBetween val="between"/>
      </c:valAx>
      <c:valAx>
        <c:axId val="246423936"/>
        <c:scaling>
          <c:orientation val="minMax"/>
          <c:max val="11000"/>
          <c:min val="-11000"/>
        </c:scaling>
        <c:delete val="0"/>
        <c:axPos val="r"/>
        <c:title>
          <c:tx>
            <c:rich>
              <a:bodyPr rot="5400000" vert="horz"/>
              <a:lstStyle/>
              <a:p>
                <a:pPr>
                  <a:defRPr/>
                </a:pPr>
                <a:r>
                  <a:rPr lang="en-GB"/>
                  <a:t>Imports        euro</a:t>
                </a:r>
                <a:r>
                  <a:rPr lang="en-GB" baseline="30000"/>
                  <a:t>(1)</a:t>
                </a:r>
                <a:r>
                  <a:rPr lang="en-GB"/>
                  <a:t> per capita          Exports     </a:t>
                </a:r>
              </a:p>
            </c:rich>
          </c:tx>
          <c:layout>
            <c:manualLayout>
              <c:xMode val="edge"/>
              <c:yMode val="edge"/>
              <c:x val="0.9689201852184347"/>
              <c:y val="0.22607098025790254"/>
            </c:manualLayout>
          </c:layout>
          <c:overlay val="0"/>
        </c:title>
        <c:numFmt formatCode="#,##0" sourceLinked="0"/>
        <c:majorTickMark val="out"/>
        <c:minorTickMark val="none"/>
        <c:tickLblPos val="nextTo"/>
        <c:crossAx val="246425856"/>
        <c:crosses val="max"/>
        <c:crossBetween val="between"/>
        <c:majorUnit val="2000"/>
      </c:valAx>
      <c:catAx>
        <c:axId val="246425856"/>
        <c:scaling>
          <c:orientation val="minMax"/>
        </c:scaling>
        <c:delete val="1"/>
        <c:axPos val="b"/>
        <c:majorTickMark val="out"/>
        <c:minorTickMark val="none"/>
        <c:tickLblPos val="none"/>
        <c:crossAx val="246423936"/>
        <c:crosses val="autoZero"/>
        <c:auto val="1"/>
        <c:lblAlgn val="ctr"/>
        <c:lblOffset val="100"/>
        <c:noMultiLvlLbl val="0"/>
      </c:catAx>
    </c:plotArea>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200">
          <a:solidFill>
            <a:srgbClr val="000000"/>
          </a:solidFill>
          <a:latin typeface="Arial"/>
          <a:ea typeface="Arial"/>
          <a:cs typeface="Arial"/>
        </a:defRPr>
      </a:pPr>
      <a:endParaRPr lang="en-US"/>
    </a:p>
  </c:txPr>
  <c:printSettings>
    <c:headerFooter/>
    <c:pageMargins b="0.75000000000000022" l="0.70000000000000018" r="0.70000000000000018" t="0.75000000000000022" header="0.3000000000000001" footer="0.30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800" b="1">
                <a:latin typeface="Arial"/>
                <a:ea typeface="Arial"/>
                <a:cs typeface="Arial"/>
              </a:defRPr>
            </a:pPr>
            <a:r>
              <a:rPr lang="en-US"/>
              <a:t>Development of physical imports, exports and trade balance, EU, 2000-20</a:t>
            </a:r>
          </a:p>
          <a:p>
            <a:pPr algn="l">
              <a:defRPr sz="1800" b="1">
                <a:latin typeface="Arial"/>
                <a:ea typeface="Arial"/>
                <a:cs typeface="Arial"/>
              </a:defRPr>
            </a:pPr>
            <a:r>
              <a:rPr lang="en-US" sz="1600" b="0"/>
              <a:t>(2000 = 100)</a:t>
            </a:r>
          </a:p>
        </c:rich>
      </c:tx>
      <c:layout>
        <c:manualLayout>
          <c:xMode val="edge"/>
          <c:yMode val="edge"/>
          <c:x val="5.3416421806349911E-3"/>
          <c:y val="8.7544487420132891E-3"/>
        </c:manualLayout>
      </c:layout>
      <c:overlay val="0"/>
    </c:title>
    <c:autoTitleDeleted val="0"/>
    <c:plotArea>
      <c:layout>
        <c:manualLayout>
          <c:xMode val="edge"/>
          <c:yMode val="edge"/>
          <c:x val="1.0441122905718754E-2"/>
          <c:y val="7.713841197057128E-2"/>
          <c:w val="0.97262671258516131"/>
          <c:h val="0.77018469129538969"/>
        </c:manualLayout>
      </c:layout>
      <c:lineChart>
        <c:grouping val="standard"/>
        <c:varyColors val="0"/>
        <c:ser>
          <c:idx val="1"/>
          <c:order val="0"/>
          <c:tx>
            <c:strRef>
              <c:f>'Fig2'!$C$61</c:f>
              <c:strCache>
                <c:ptCount val="1"/>
                <c:pt idx="0">
                  <c:v>Exports</c:v>
                </c:pt>
              </c:strCache>
            </c:strRef>
          </c:tx>
          <c:spPr>
            <a:ln w="28575" cap="rnd" cmpd="sng" algn="ctr">
              <a:solidFill>
                <a:srgbClr val="32AFAF">
                  <a:lumMod val="100000"/>
                </a:srgbClr>
              </a:solidFill>
              <a:prstDash val="solid"/>
              <a:round/>
              <a:headEnd type="none" w="med" len="med"/>
              <a:tailEnd type="none" w="med" len="med"/>
            </a:ln>
          </c:spPr>
          <c:marker>
            <c:symbol val="none"/>
          </c:marker>
          <c:cat>
            <c:numRef>
              <c:f>'Fig2'!$D$59:$X$59</c:f>
              <c:numCache>
                <c:formatCode>General</c:formatCod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numCache>
            </c:numRef>
          </c:cat>
          <c:val>
            <c:numRef>
              <c:f>'Fig2'!$D$61:$X$61</c:f>
              <c:numCache>
                <c:formatCode>#,##0.0_i</c:formatCode>
                <c:ptCount val="21"/>
                <c:pt idx="0">
                  <c:v>100</c:v>
                </c:pt>
                <c:pt idx="1">
                  <c:v>99.736000000000004</c:v>
                </c:pt>
                <c:pt idx="2">
                  <c:v>105.753</c:v>
                </c:pt>
                <c:pt idx="3">
                  <c:v>108.408</c:v>
                </c:pt>
                <c:pt idx="4">
                  <c:v>114.196</c:v>
                </c:pt>
                <c:pt idx="5">
                  <c:v>120.254</c:v>
                </c:pt>
                <c:pt idx="6">
                  <c:v>125.604</c:v>
                </c:pt>
                <c:pt idx="7">
                  <c:v>128.74600000000001</c:v>
                </c:pt>
                <c:pt idx="8">
                  <c:v>131.499</c:v>
                </c:pt>
                <c:pt idx="9">
                  <c:v>123.608</c:v>
                </c:pt>
                <c:pt idx="10">
                  <c:v>136.578</c:v>
                </c:pt>
                <c:pt idx="11">
                  <c:v>141.203</c:v>
                </c:pt>
                <c:pt idx="12">
                  <c:v>151.41499999999999</c:v>
                </c:pt>
                <c:pt idx="13">
                  <c:v>158.32400000000001</c:v>
                </c:pt>
                <c:pt idx="14">
                  <c:v>160.56299999999999</c:v>
                </c:pt>
                <c:pt idx="15">
                  <c:v>162.00800000000001</c:v>
                </c:pt>
                <c:pt idx="16">
                  <c:v>167.01499999999999</c:v>
                </c:pt>
                <c:pt idx="17">
                  <c:v>172.89699999999999</c:v>
                </c:pt>
                <c:pt idx="18">
                  <c:v>168.53299999999999</c:v>
                </c:pt>
                <c:pt idx="19">
                  <c:v>168.30699999999999</c:v>
                </c:pt>
                <c:pt idx="20">
                  <c:v>162.15700000000001</c:v>
                </c:pt>
              </c:numCache>
            </c:numRef>
          </c:val>
          <c:smooth val="0"/>
          <c:extLst>
            <c:ext xmlns:c16="http://schemas.microsoft.com/office/drawing/2014/chart" uri="{C3380CC4-5D6E-409C-BE32-E72D297353CC}">
              <c16:uniqueId val="{00000000-4BF9-4694-96B0-39A1CD0A45C2}"/>
            </c:ext>
          </c:extLst>
        </c:ser>
        <c:ser>
          <c:idx val="0"/>
          <c:order val="1"/>
          <c:tx>
            <c:strRef>
              <c:f>'Fig2'!$C$60</c:f>
              <c:strCache>
                <c:ptCount val="1"/>
                <c:pt idx="0">
                  <c:v>Imports</c:v>
                </c:pt>
              </c:strCache>
            </c:strRef>
          </c:tx>
          <c:spPr>
            <a:ln w="28575" cap="rnd" cmpd="sng" algn="ctr">
              <a:solidFill>
                <a:srgbClr val="C84B96">
                  <a:lumMod val="100000"/>
                </a:srgbClr>
              </a:solidFill>
              <a:prstDash val="solid"/>
              <a:round/>
              <a:headEnd type="none" w="med" len="med"/>
              <a:tailEnd type="none" w="med" len="med"/>
            </a:ln>
          </c:spPr>
          <c:marker>
            <c:symbol val="none"/>
          </c:marker>
          <c:cat>
            <c:numRef>
              <c:f>'Fig2'!$D$59:$X$59</c:f>
              <c:numCache>
                <c:formatCode>General</c:formatCod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numCache>
            </c:numRef>
          </c:cat>
          <c:val>
            <c:numRef>
              <c:f>'Fig2'!$D$60:$X$60</c:f>
              <c:numCache>
                <c:formatCode>#,##0.0_i</c:formatCode>
                <c:ptCount val="21"/>
                <c:pt idx="0">
                  <c:v>100</c:v>
                </c:pt>
                <c:pt idx="1">
                  <c:v>98.543999999999997</c:v>
                </c:pt>
                <c:pt idx="2">
                  <c:v>103.182</c:v>
                </c:pt>
                <c:pt idx="3">
                  <c:v>108.86199999999999</c:v>
                </c:pt>
                <c:pt idx="4">
                  <c:v>112.48</c:v>
                </c:pt>
                <c:pt idx="5">
                  <c:v>114.187</c:v>
                </c:pt>
                <c:pt idx="6">
                  <c:v>117.169</c:v>
                </c:pt>
                <c:pt idx="7">
                  <c:v>119.221</c:v>
                </c:pt>
                <c:pt idx="8">
                  <c:v>117.944</c:v>
                </c:pt>
                <c:pt idx="9">
                  <c:v>99.704999999999998</c:v>
                </c:pt>
                <c:pt idx="10">
                  <c:v>107.074</c:v>
                </c:pt>
                <c:pt idx="11">
                  <c:v>108.843</c:v>
                </c:pt>
                <c:pt idx="12">
                  <c:v>105.42700000000001</c:v>
                </c:pt>
                <c:pt idx="13">
                  <c:v>104.489</c:v>
                </c:pt>
                <c:pt idx="14">
                  <c:v>105.783</c:v>
                </c:pt>
                <c:pt idx="15">
                  <c:v>110.258</c:v>
                </c:pt>
                <c:pt idx="16">
                  <c:v>111.483</c:v>
                </c:pt>
                <c:pt idx="17">
                  <c:v>114.355</c:v>
                </c:pt>
                <c:pt idx="18">
                  <c:v>116.732</c:v>
                </c:pt>
                <c:pt idx="19">
                  <c:v>114.467</c:v>
                </c:pt>
                <c:pt idx="20">
                  <c:v>102.788</c:v>
                </c:pt>
              </c:numCache>
            </c:numRef>
          </c:val>
          <c:smooth val="0"/>
          <c:extLst>
            <c:ext xmlns:c16="http://schemas.microsoft.com/office/drawing/2014/chart" uri="{C3380CC4-5D6E-409C-BE32-E72D297353CC}">
              <c16:uniqueId val="{00000001-4BF9-4694-96B0-39A1CD0A45C2}"/>
            </c:ext>
          </c:extLst>
        </c:ser>
        <c:ser>
          <c:idx val="2"/>
          <c:order val="2"/>
          <c:tx>
            <c:strRef>
              <c:f>'Fig2'!$C$62</c:f>
              <c:strCache>
                <c:ptCount val="1"/>
                <c:pt idx="0">
                  <c:v>Trade balance</c:v>
                </c:pt>
              </c:strCache>
            </c:strRef>
          </c:tx>
          <c:spPr>
            <a:ln w="28575" cap="rnd" cmpd="sng" algn="ctr">
              <a:solidFill>
                <a:srgbClr val="286EB4">
                  <a:lumMod val="100000"/>
                </a:srgbClr>
              </a:solidFill>
              <a:prstDash val="sysDash"/>
              <a:round/>
              <a:headEnd type="none" w="med" len="med"/>
              <a:tailEnd type="none" w="med" len="med"/>
            </a:ln>
          </c:spPr>
          <c:marker>
            <c:symbol val="none"/>
          </c:marker>
          <c:cat>
            <c:numRef>
              <c:f>'Fig2'!$D$59:$X$59</c:f>
              <c:numCache>
                <c:formatCode>General</c:formatCod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numCache>
            </c:numRef>
          </c:cat>
          <c:val>
            <c:numRef>
              <c:f>'Fig2'!$D$62:$X$62</c:f>
              <c:numCache>
                <c:formatCode>#,##0.0_i</c:formatCode>
                <c:ptCount val="21"/>
                <c:pt idx="0">
                  <c:v>100</c:v>
                </c:pt>
                <c:pt idx="1">
                  <c:v>98.037999999999997</c:v>
                </c:pt>
                <c:pt idx="2">
                  <c:v>102.09</c:v>
                </c:pt>
                <c:pt idx="3">
                  <c:v>109.05500000000001</c:v>
                </c:pt>
                <c:pt idx="4">
                  <c:v>111.751</c:v>
                </c:pt>
                <c:pt idx="5">
                  <c:v>111.61</c:v>
                </c:pt>
                <c:pt idx="6">
                  <c:v>113.586</c:v>
                </c:pt>
                <c:pt idx="7">
                  <c:v>115.176</c:v>
                </c:pt>
                <c:pt idx="8">
                  <c:v>112.188</c:v>
                </c:pt>
                <c:pt idx="9">
                  <c:v>89.552999999999997</c:v>
                </c:pt>
                <c:pt idx="10">
                  <c:v>94.543999999999997</c:v>
                </c:pt>
                <c:pt idx="11">
                  <c:v>95.099000000000004</c:v>
                </c:pt>
                <c:pt idx="12">
                  <c:v>85.894999999999996</c:v>
                </c:pt>
                <c:pt idx="13">
                  <c:v>81.623999999999995</c:v>
                </c:pt>
                <c:pt idx="14">
                  <c:v>82.516999999999996</c:v>
                </c:pt>
                <c:pt idx="15">
                  <c:v>88.278999999999996</c:v>
                </c:pt>
                <c:pt idx="16">
                  <c:v>87.897999999999996</c:v>
                </c:pt>
                <c:pt idx="17">
                  <c:v>89.491</c:v>
                </c:pt>
                <c:pt idx="18">
                  <c:v>94.731999999999999</c:v>
                </c:pt>
                <c:pt idx="19">
                  <c:v>91.6</c:v>
                </c:pt>
                <c:pt idx="20">
                  <c:v>77.572999999999993</c:v>
                </c:pt>
              </c:numCache>
            </c:numRef>
          </c:val>
          <c:smooth val="0"/>
          <c:extLst>
            <c:ext xmlns:c16="http://schemas.microsoft.com/office/drawing/2014/chart" uri="{C3380CC4-5D6E-409C-BE32-E72D297353CC}">
              <c16:uniqueId val="{00000002-4BF9-4694-96B0-39A1CD0A45C2}"/>
            </c:ext>
          </c:extLst>
        </c:ser>
        <c:dLbls>
          <c:showLegendKey val="0"/>
          <c:showVal val="0"/>
          <c:showCatName val="0"/>
          <c:showSerName val="0"/>
          <c:showPercent val="0"/>
          <c:showBubbleSize val="0"/>
        </c:dLbls>
        <c:smooth val="0"/>
        <c:axId val="247751040"/>
        <c:axId val="247752576"/>
      </c:lineChart>
      <c:catAx>
        <c:axId val="247751040"/>
        <c:scaling>
          <c:orientation val="minMax"/>
        </c:scaling>
        <c:delete val="0"/>
        <c:axPos val="b"/>
        <c:numFmt formatCode="General" sourceLinked="1"/>
        <c:majorTickMark val="out"/>
        <c:minorTickMark val="none"/>
        <c:tickLblPos val="nextTo"/>
        <c:spPr>
          <a:ln>
            <a:solidFill>
              <a:srgbClr val="000000"/>
            </a:solidFill>
            <a:prstDash val="solid"/>
          </a:ln>
        </c:spPr>
        <c:crossAx val="247752576"/>
        <c:crosses val="autoZero"/>
        <c:auto val="1"/>
        <c:lblAlgn val="ctr"/>
        <c:lblOffset val="100"/>
        <c:tickMarkSkip val="1"/>
        <c:noMultiLvlLbl val="0"/>
      </c:catAx>
      <c:valAx>
        <c:axId val="247752576"/>
        <c:scaling>
          <c:orientation val="minMax"/>
          <c:max val="175"/>
          <c:min val="60"/>
        </c:scaling>
        <c:delete val="0"/>
        <c:axPos val="l"/>
        <c:majorGridlines>
          <c:spPr>
            <a:ln w="3175">
              <a:solidFill>
                <a:srgbClr val="C0C0C0"/>
              </a:solidFill>
              <a:prstDash val="sysDash"/>
            </a:ln>
          </c:spPr>
        </c:majorGridlines>
        <c:numFmt formatCode="#,##0" sourceLinked="0"/>
        <c:majorTickMark val="out"/>
        <c:minorTickMark val="none"/>
        <c:tickLblPos val="nextTo"/>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crossAx val="247751040"/>
        <c:crosses val="autoZero"/>
        <c:crossBetween val="between"/>
      </c:valAx>
    </c:plotArea>
    <c:legend>
      <c:legendPos val="b"/>
      <c:layout>
        <c:manualLayout>
          <c:xMode val="edge"/>
          <c:yMode val="edge"/>
          <c:x val="0.28855466939440921"/>
          <c:y val="0.86281192893593484"/>
          <c:w val="0.30481235678411839"/>
          <c:h val="3.6954007051639218E-2"/>
        </c:manualLayout>
      </c:layout>
      <c:overlay val="0"/>
      <c:spPr>
        <a:noFill/>
        <a:ln>
          <a:noFill/>
          <a:round/>
        </a:ln>
        <a:effectLst/>
        <a:extLst>
          <a:ext uri="{91240B29-F687-4F45-9708-019B960494DF}">
            <a14:hiddenLine xmlns:a14="http://schemas.microsoft.com/office/drawing/2010/main">
              <a:noFill/>
              <a:round/>
            </a14:hiddenLine>
          </a:ext>
        </a:extLst>
      </c:spPr>
      <c:txPr>
        <a:bodyPr/>
        <a:lstStyle/>
        <a:p>
          <a:pPr>
            <a:defRPr b="1"/>
          </a:pPr>
          <a:endParaRPr lang="en-US"/>
        </a:p>
      </c:txPr>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200">
          <a:solidFill>
            <a:srgbClr val="000000"/>
          </a:solidFill>
          <a:latin typeface="Arial"/>
          <a:ea typeface="Arial"/>
          <a:cs typeface="Arial"/>
        </a:defRPr>
      </a:pPr>
      <a:endParaRPr lang="en-US"/>
    </a:p>
  </c:txPr>
  <c:printSettings>
    <c:headerFooter/>
    <c:pageMargins b="0.75000000000000022" l="0.70000000000000018" r="0.70000000000000018" t="0.75000000000000022" header="0.3000000000000001" footer="0.3000000000000001"/>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800" b="1">
                <a:latin typeface="Arial"/>
                <a:ea typeface="Arial"/>
                <a:cs typeface="Arial"/>
              </a:defRPr>
            </a:pPr>
            <a:r>
              <a:rPr lang="en-US"/>
              <a:t>Physical imports and exports by main material category, EU,</a:t>
            </a:r>
            <a:r>
              <a:rPr lang="en-US" baseline="0"/>
              <a:t> </a:t>
            </a:r>
            <a:r>
              <a:rPr lang="en-US"/>
              <a:t>2020 </a:t>
            </a:r>
            <a:r>
              <a:rPr lang="en-US" sz="1600" b="0"/>
              <a:t>(tonnes per capita)</a:t>
            </a:r>
          </a:p>
        </c:rich>
      </c:tx>
      <c:layout>
        <c:manualLayout>
          <c:xMode val="edge"/>
          <c:yMode val="edge"/>
          <c:x val="5.3333333333333332E-3"/>
          <c:y val="1.7116937858608273E-2"/>
        </c:manualLayout>
      </c:layout>
      <c:overlay val="0"/>
    </c:title>
    <c:autoTitleDeleted val="0"/>
    <c:plotArea>
      <c:layout>
        <c:manualLayout>
          <c:xMode val="edge"/>
          <c:yMode val="edge"/>
          <c:x val="5.3333333333333332E-3"/>
          <c:y val="0.21911144338859889"/>
          <c:w val="0.99199999999999999"/>
          <c:h val="0.4950567914644734"/>
        </c:manualLayout>
      </c:layout>
      <c:barChart>
        <c:barDir val="bar"/>
        <c:grouping val="stacked"/>
        <c:varyColors val="0"/>
        <c:ser>
          <c:idx val="1"/>
          <c:order val="0"/>
          <c:tx>
            <c:strRef>
              <c:f>'Fig3'!$C$47</c:f>
              <c:strCache>
                <c:ptCount val="1"/>
                <c:pt idx="0">
                  <c:v>Exports</c:v>
                </c:pt>
              </c:strCache>
            </c:strRef>
          </c:tx>
          <c:spPr>
            <a:solidFill>
              <a:srgbClr val="32AFAF">
                <a:lumMod val="100000"/>
              </a:srgbClr>
            </a:solidFill>
            <a:ln>
              <a:noFill/>
            </a:ln>
            <a:effectLst/>
            <a:extLst>
              <a:ext uri="{91240B29-F687-4F45-9708-019B960494DF}">
                <a14:hiddenLine xmlns:a14="http://schemas.microsoft.com/office/drawing/2010/main">
                  <a:noFill/>
                </a14:hiddenLine>
              </a:ext>
            </a:extLst>
          </c:spPr>
          <c:invertIfNegative val="0"/>
          <c:cat>
            <c:strRef>
              <c:f>'Fig3'!$E$46:$I$46</c:f>
              <c:strCache>
                <c:ptCount val="5"/>
                <c:pt idx="0">
                  <c:v>Biomass</c:v>
                </c:pt>
                <c:pt idx="1">
                  <c:v>Metal ores  </c:v>
                </c:pt>
                <c:pt idx="2">
                  <c:v>Non metallic minerals</c:v>
                </c:pt>
                <c:pt idx="3">
                  <c:v>Fossil energy materials </c:v>
                </c:pt>
                <c:pt idx="4">
                  <c:v>Other products and waste</c:v>
                </c:pt>
              </c:strCache>
            </c:strRef>
          </c:cat>
          <c:val>
            <c:numRef>
              <c:f>'Fig3'!$E$47:$I$47</c:f>
              <c:numCache>
                <c:formatCode>#,##0.0_i</c:formatCode>
                <c:ptCount val="5"/>
                <c:pt idx="0">
                  <c:v>-0.50700000000000001</c:v>
                </c:pt>
                <c:pt idx="1">
                  <c:v>-0.27</c:v>
                </c:pt>
                <c:pt idx="2">
                  <c:v>-0.20100000000000001</c:v>
                </c:pt>
                <c:pt idx="3">
                  <c:v>-0.498</c:v>
                </c:pt>
                <c:pt idx="4">
                  <c:v>-0.127</c:v>
                </c:pt>
              </c:numCache>
            </c:numRef>
          </c:val>
          <c:extLst>
            <c:ext xmlns:c16="http://schemas.microsoft.com/office/drawing/2014/chart" uri="{C3380CC4-5D6E-409C-BE32-E72D297353CC}">
              <c16:uniqueId val="{00000000-2C4D-4188-B82D-B856B498B8F0}"/>
            </c:ext>
          </c:extLst>
        </c:ser>
        <c:ser>
          <c:idx val="0"/>
          <c:order val="1"/>
          <c:tx>
            <c:strRef>
              <c:f>'Fig3'!$C$48</c:f>
              <c:strCache>
                <c:ptCount val="1"/>
                <c:pt idx="0">
                  <c:v>Imports</c:v>
                </c:pt>
              </c:strCache>
            </c:strRef>
          </c:tx>
          <c:spPr>
            <a:solidFill>
              <a:srgbClr val="C84B96">
                <a:lumMod val="100000"/>
              </a:srgbClr>
            </a:solidFill>
            <a:ln>
              <a:noFill/>
            </a:ln>
            <a:effectLst/>
            <a:extLst>
              <a:ext uri="{91240B29-F687-4F45-9708-019B960494DF}">
                <a14:hiddenLine xmlns:a14="http://schemas.microsoft.com/office/drawing/2010/main">
                  <a:noFill/>
                </a14:hiddenLine>
              </a:ext>
            </a:extLst>
          </c:spPr>
          <c:invertIfNegative val="0"/>
          <c:val>
            <c:numRef>
              <c:f>'Fig3'!$E$48:$I$48</c:f>
              <c:numCache>
                <c:formatCode>#,##0.0_i</c:formatCode>
                <c:ptCount val="5"/>
                <c:pt idx="0">
                  <c:v>0.44900000000000001</c:v>
                </c:pt>
                <c:pt idx="1">
                  <c:v>0.47399999999999998</c:v>
                </c:pt>
                <c:pt idx="2">
                  <c:v>0.22900000000000001</c:v>
                </c:pt>
                <c:pt idx="3">
                  <c:v>2.1030000000000002</c:v>
                </c:pt>
                <c:pt idx="4">
                  <c:v>0.157</c:v>
                </c:pt>
              </c:numCache>
            </c:numRef>
          </c:val>
          <c:extLst>
            <c:ext xmlns:c16="http://schemas.microsoft.com/office/drawing/2014/chart" uri="{C3380CC4-5D6E-409C-BE32-E72D297353CC}">
              <c16:uniqueId val="{00000001-2C4D-4188-B82D-B856B498B8F0}"/>
            </c:ext>
          </c:extLst>
        </c:ser>
        <c:dLbls>
          <c:showLegendKey val="0"/>
          <c:showVal val="0"/>
          <c:showCatName val="0"/>
          <c:showSerName val="0"/>
          <c:showPercent val="0"/>
          <c:showBubbleSize val="0"/>
        </c:dLbls>
        <c:gapWidth val="50"/>
        <c:overlap val="100"/>
        <c:axId val="247816576"/>
        <c:axId val="247818112"/>
      </c:barChart>
      <c:catAx>
        <c:axId val="247816576"/>
        <c:scaling>
          <c:orientation val="maxMin"/>
        </c:scaling>
        <c:delete val="0"/>
        <c:axPos val="l"/>
        <c:numFmt formatCode="General" sourceLinked="1"/>
        <c:majorTickMark val="out"/>
        <c:minorTickMark val="none"/>
        <c:tickLblPos val="high"/>
        <c:spPr>
          <a:ln>
            <a:solidFill>
              <a:srgbClr val="000000"/>
            </a:solidFill>
            <a:prstDash val="solid"/>
          </a:ln>
        </c:spPr>
        <c:txPr>
          <a:bodyPr rot="0" vert="horz"/>
          <a:lstStyle/>
          <a:p>
            <a:pPr>
              <a:defRPr/>
            </a:pPr>
            <a:endParaRPr lang="en-US"/>
          </a:p>
        </c:txPr>
        <c:crossAx val="247818112"/>
        <c:crosses val="autoZero"/>
        <c:auto val="0"/>
        <c:lblAlgn val="ctr"/>
        <c:lblOffset val="100"/>
        <c:tickMarkSkip val="1"/>
        <c:noMultiLvlLbl val="0"/>
      </c:catAx>
      <c:valAx>
        <c:axId val="247818112"/>
        <c:scaling>
          <c:orientation val="minMax"/>
          <c:max val="2.2000000000000002"/>
          <c:min val="-0.60000000000000042"/>
        </c:scaling>
        <c:delete val="0"/>
        <c:axPos val="b"/>
        <c:majorGridlines>
          <c:spPr>
            <a:ln w="3175">
              <a:solidFill>
                <a:srgbClr val="C0C0C0"/>
              </a:solidFill>
              <a:prstDash val="sysDash"/>
            </a:ln>
          </c:spPr>
        </c:majorGridlines>
        <c:numFmt formatCode="#,##0.0" sourceLinked="0"/>
        <c:majorTickMark val="out"/>
        <c:minorTickMark val="none"/>
        <c:tickLblPos val="low"/>
        <c:spPr>
          <a:ln w="9525">
            <a:noFill/>
          </a:ln>
        </c:spPr>
        <c:txPr>
          <a:bodyPr rot="0" vert="horz"/>
          <a:lstStyle/>
          <a:p>
            <a:pPr>
              <a:defRPr/>
            </a:pPr>
            <a:endParaRPr lang="en-US"/>
          </a:p>
        </c:txPr>
        <c:crossAx val="247816576"/>
        <c:crosses val="max"/>
        <c:crossBetween val="between"/>
        <c:majorUnit val="0.2"/>
      </c:valAx>
    </c:plotArea>
    <c:legend>
      <c:legendPos val="b"/>
      <c:layout>
        <c:manualLayout>
          <c:xMode val="edge"/>
          <c:yMode val="edge"/>
          <c:x val="0.41613312335958003"/>
          <c:y val="0.75322553313981011"/>
          <c:w val="0.1808446234046196"/>
          <c:h val="7.5751405772113298E-2"/>
        </c:manualLayout>
      </c:layout>
      <c:overlay val="0"/>
      <c:spPr>
        <a:noFill/>
        <a:ln w="25400">
          <a:noFill/>
        </a:ln>
      </c:spPr>
      <c:txPr>
        <a:bodyPr/>
        <a:lstStyle/>
        <a:p>
          <a:pPr>
            <a:defRPr b="1"/>
          </a:pPr>
          <a:endParaRPr lang="en-US"/>
        </a:p>
      </c:txPr>
    </c:legend>
    <c:plotVisOnly val="1"/>
    <c:dispBlanksAs val="gap"/>
    <c:showDLblsOverMax val="0"/>
  </c:chart>
  <c:spPr>
    <a:ln>
      <a:noFill/>
    </a:ln>
    <a:extLst/>
  </c:spPr>
  <c:txPr>
    <a:bodyPr/>
    <a:lstStyle/>
    <a:p>
      <a:pPr>
        <a:defRPr sz="1200" b="0" i="0" u="none" strike="noStrike" baseline="0">
          <a:solidFill>
            <a:srgbClr val="000000"/>
          </a:solidFill>
          <a:latin typeface="Arial"/>
          <a:ea typeface="Arial"/>
          <a:cs typeface="Arial"/>
        </a:defRPr>
      </a:pPr>
      <a:endParaRPr lang="en-US"/>
    </a:p>
  </c:txPr>
  <c:printSettings>
    <c:headerFooter/>
    <c:pageMargins b="0.75000000000000089" l="0.70000000000000062" r="0.70000000000000062" t="0.75000000000000089"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800" b="1" i="0" u="none" strike="noStrike" kern="1200" spc="0" baseline="0">
                <a:solidFill>
                  <a:srgbClr val="000000"/>
                </a:solidFill>
                <a:latin typeface="Arial"/>
                <a:ea typeface="Arial"/>
                <a:cs typeface="Arial"/>
              </a:defRPr>
            </a:pPr>
            <a:r>
              <a:rPr lang="en-US"/>
              <a:t>Physical trade balance (imports minus exports) by country, 2020</a:t>
            </a:r>
          </a:p>
          <a:p>
            <a:pPr algn="l">
              <a:defRPr sz="1800" b="1"/>
            </a:pPr>
            <a:r>
              <a:rPr lang="en-US" sz="1600" b="0"/>
              <a:t>(tonnes per capita)</a:t>
            </a:r>
          </a:p>
        </c:rich>
      </c:tx>
      <c:layout>
        <c:manualLayout>
          <c:xMode val="edge"/>
          <c:yMode val="edge"/>
          <c:x val="5.328005328005328E-3"/>
          <c:y val="1.0302924225440151E-2"/>
        </c:manualLayout>
      </c:layout>
      <c:overlay val="0"/>
      <c:spPr>
        <a:noFill/>
        <a:ln>
          <a:noFill/>
        </a:ln>
        <a:effectLst/>
      </c:spPr>
      <c:txPr>
        <a:bodyPr rot="0" spcFirstLastPara="1" vertOverflow="ellipsis" vert="horz" wrap="square" anchor="ctr" anchorCtr="1"/>
        <a:lstStyle/>
        <a:p>
          <a:pPr algn="l">
            <a:defRPr sz="1800" b="1" i="0" u="none" strike="noStrike" kern="1200" spc="0" baseline="0">
              <a:solidFill>
                <a:srgbClr val="000000"/>
              </a:solidFill>
              <a:latin typeface="Arial"/>
              <a:ea typeface="Arial"/>
              <a:cs typeface="Arial"/>
            </a:defRPr>
          </a:pPr>
          <a:endParaRPr lang="en-US"/>
        </a:p>
      </c:txPr>
    </c:title>
    <c:autoTitleDeleted val="0"/>
    <c:plotArea>
      <c:layout>
        <c:manualLayout>
          <c:xMode val="edge"/>
          <c:yMode val="edge"/>
          <c:x val="1.4652014652014652E-2"/>
          <c:y val="0.15222570543087824"/>
          <c:w val="0.97069597069597069"/>
          <c:h val="0.65041366849205551"/>
        </c:manualLayout>
      </c:layout>
      <c:barChart>
        <c:barDir val="col"/>
        <c:grouping val="clustered"/>
        <c:varyColors val="0"/>
        <c:ser>
          <c:idx val="0"/>
          <c:order val="0"/>
          <c:tx>
            <c:strRef>
              <c:f>'Fig4'!$D$47</c:f>
              <c:strCache>
                <c:ptCount val="1"/>
                <c:pt idx="0">
                  <c:v>Physical trade balance</c:v>
                </c:pt>
              </c:strCache>
            </c:strRef>
          </c:tx>
          <c:spPr>
            <a:solidFill>
              <a:schemeClr val="accent1"/>
            </a:solidFill>
            <a:ln>
              <a:noFill/>
            </a:ln>
            <a:effectLst/>
          </c:spPr>
          <c:invertIfNegative val="0"/>
          <c:cat>
            <c:strRef>
              <c:f>'Fig4'!$C$48:$C$77</c:f>
              <c:strCache>
                <c:ptCount val="30"/>
                <c:pt idx="0">
                  <c:v>Latvia</c:v>
                </c:pt>
                <c:pt idx="1">
                  <c:v>Estonia</c:v>
                </c:pt>
                <c:pt idx="2">
                  <c:v>Sweden</c:v>
                </c:pt>
                <c:pt idx="3">
                  <c:v>Czechia</c:v>
                </c:pt>
                <c:pt idx="4">
                  <c:v>Bulgaria</c:v>
                </c:pt>
                <c:pt idx="5">
                  <c:v>Croatia</c:v>
                </c:pt>
                <c:pt idx="6">
                  <c:v>Lithuania</c:v>
                </c:pt>
                <c:pt idx="7">
                  <c:v>Hungary</c:v>
                </c:pt>
                <c:pt idx="8">
                  <c:v>Romania</c:v>
                </c:pt>
                <c:pt idx="9">
                  <c:v>Poland</c:v>
                </c:pt>
                <c:pt idx="10">
                  <c:v>Spain</c:v>
                </c:pt>
                <c:pt idx="11">
                  <c:v>Slovakia</c:v>
                </c:pt>
                <c:pt idx="12">
                  <c:v>Greece</c:v>
                </c:pt>
                <c:pt idx="13">
                  <c:v>Slovenia</c:v>
                </c:pt>
                <c:pt idx="14">
                  <c:v>Finland</c:v>
                </c:pt>
                <c:pt idx="15">
                  <c:v>France</c:v>
                </c:pt>
                <c:pt idx="16">
                  <c:v>Portugal</c:v>
                </c:pt>
                <c:pt idx="18">
                  <c:v>EU-27</c:v>
                </c:pt>
                <c:pt idx="20">
                  <c:v>Italy</c:v>
                </c:pt>
                <c:pt idx="21">
                  <c:v>Germany </c:v>
                </c:pt>
                <c:pt idx="22">
                  <c:v>Netherlands</c:v>
                </c:pt>
                <c:pt idx="23">
                  <c:v>Cyprus</c:v>
                </c:pt>
                <c:pt idx="24">
                  <c:v>Austria</c:v>
                </c:pt>
                <c:pt idx="25">
                  <c:v>Ireland</c:v>
                </c:pt>
                <c:pt idx="26">
                  <c:v>Denmark</c:v>
                </c:pt>
                <c:pt idx="27">
                  <c:v>Belgium</c:v>
                </c:pt>
                <c:pt idx="28">
                  <c:v>Malta</c:v>
                </c:pt>
                <c:pt idx="29">
                  <c:v>Luxembourg (¹)</c:v>
                </c:pt>
              </c:strCache>
            </c:strRef>
          </c:cat>
          <c:val>
            <c:numRef>
              <c:f>'Fig4'!$D$48:$D$77</c:f>
              <c:numCache>
                <c:formatCode>#,##0.0</c:formatCode>
                <c:ptCount val="30"/>
                <c:pt idx="0">
                  <c:v>-4.069</c:v>
                </c:pt>
                <c:pt idx="1">
                  <c:v>-2.0499999999999998</c:v>
                </c:pt>
                <c:pt idx="2">
                  <c:v>-1.032</c:v>
                </c:pt>
                <c:pt idx="3">
                  <c:v>-0.26400000000000001</c:v>
                </c:pt>
                <c:pt idx="4">
                  <c:v>-5.8999999999999997E-2</c:v>
                </c:pt>
                <c:pt idx="5">
                  <c:v>0.159</c:v>
                </c:pt>
                <c:pt idx="6">
                  <c:v>0.314</c:v>
                </c:pt>
                <c:pt idx="7">
                  <c:v>0.432</c:v>
                </c:pt>
                <c:pt idx="8">
                  <c:v>0.74299999999999999</c:v>
                </c:pt>
                <c:pt idx="9">
                  <c:v>0.93300000000000005</c:v>
                </c:pt>
                <c:pt idx="10">
                  <c:v>1.198</c:v>
                </c:pt>
                <c:pt idx="11">
                  <c:v>1.4419999999999999</c:v>
                </c:pt>
                <c:pt idx="12">
                  <c:v>1.5089999999999999</c:v>
                </c:pt>
                <c:pt idx="13">
                  <c:v>1.5509999999999999</c:v>
                </c:pt>
                <c:pt idx="14">
                  <c:v>1.577</c:v>
                </c:pt>
                <c:pt idx="15">
                  <c:v>1.7529999999999999</c:v>
                </c:pt>
                <c:pt idx="16">
                  <c:v>1.8080000000000001</c:v>
                </c:pt>
                <c:pt idx="18">
                  <c:v>1.8069999999999999</c:v>
                </c:pt>
                <c:pt idx="20">
                  <c:v>2.3420000000000001</c:v>
                </c:pt>
                <c:pt idx="21">
                  <c:v>2.5670000000000002</c:v>
                </c:pt>
                <c:pt idx="22">
                  <c:v>2.831</c:v>
                </c:pt>
                <c:pt idx="23">
                  <c:v>3.6429999999999998</c:v>
                </c:pt>
                <c:pt idx="24">
                  <c:v>3.9830000000000001</c:v>
                </c:pt>
                <c:pt idx="25">
                  <c:v>4.4160000000000004</c:v>
                </c:pt>
                <c:pt idx="26">
                  <c:v>4.7279999999999998</c:v>
                </c:pt>
                <c:pt idx="27">
                  <c:v>5.2229999999999999</c:v>
                </c:pt>
                <c:pt idx="28">
                  <c:v>8.3469999999999995</c:v>
                </c:pt>
                <c:pt idx="29">
                  <c:v>18.236000000000001</c:v>
                </c:pt>
              </c:numCache>
            </c:numRef>
          </c:val>
          <c:extLst>
            <c:ext xmlns:c16="http://schemas.microsoft.com/office/drawing/2014/chart" uri="{C3380CC4-5D6E-409C-BE32-E72D297353CC}">
              <c16:uniqueId val="{00000001-582D-46E8-A42B-9674DA8F3BC8}"/>
            </c:ext>
          </c:extLst>
        </c:ser>
        <c:dLbls>
          <c:showLegendKey val="0"/>
          <c:showVal val="0"/>
          <c:showCatName val="0"/>
          <c:showSerName val="0"/>
          <c:showPercent val="0"/>
          <c:showBubbleSize val="0"/>
        </c:dLbls>
        <c:gapWidth val="150"/>
        <c:axId val="245152384"/>
        <c:axId val="246440704"/>
      </c:barChart>
      <c:lineChart>
        <c:grouping val="standard"/>
        <c:varyColors val="0"/>
        <c:ser>
          <c:idx val="1"/>
          <c:order val="1"/>
          <c:tx>
            <c:strRef>
              <c:f>'Fig4'!$E$47</c:f>
              <c:strCache>
                <c:ptCount val="1"/>
                <c:pt idx="0">
                  <c:v>Imports</c:v>
                </c:pt>
              </c:strCache>
            </c:strRef>
          </c:tx>
          <c:spPr>
            <a:ln w="25400" cap="rnd">
              <a:noFill/>
              <a:round/>
            </a:ln>
            <a:effectLst/>
          </c:spPr>
          <c:marker>
            <c:symbol val="diamond"/>
            <c:size val="5"/>
            <c:spPr>
              <a:solidFill>
                <a:schemeClr val="accent2"/>
              </a:solidFill>
              <a:ln w="9525">
                <a:solidFill>
                  <a:schemeClr val="accent2"/>
                </a:solidFill>
              </a:ln>
              <a:effectLst/>
            </c:spPr>
          </c:marker>
          <c:cat>
            <c:strRef>
              <c:f>'Fig4'!$C$48:$C$77</c:f>
              <c:strCache>
                <c:ptCount val="30"/>
                <c:pt idx="0">
                  <c:v>Latvia</c:v>
                </c:pt>
                <c:pt idx="1">
                  <c:v>Estonia</c:v>
                </c:pt>
                <c:pt idx="2">
                  <c:v>Sweden</c:v>
                </c:pt>
                <c:pt idx="3">
                  <c:v>Czechia</c:v>
                </c:pt>
                <c:pt idx="4">
                  <c:v>Bulgaria</c:v>
                </c:pt>
                <c:pt idx="5">
                  <c:v>Croatia</c:v>
                </c:pt>
                <c:pt idx="6">
                  <c:v>Lithuania</c:v>
                </c:pt>
                <c:pt idx="7">
                  <c:v>Hungary</c:v>
                </c:pt>
                <c:pt idx="8">
                  <c:v>Romania</c:v>
                </c:pt>
                <c:pt idx="9">
                  <c:v>Poland</c:v>
                </c:pt>
                <c:pt idx="10">
                  <c:v>Spain</c:v>
                </c:pt>
                <c:pt idx="11">
                  <c:v>Slovakia</c:v>
                </c:pt>
                <c:pt idx="12">
                  <c:v>Greece</c:v>
                </c:pt>
                <c:pt idx="13">
                  <c:v>Slovenia</c:v>
                </c:pt>
                <c:pt idx="14">
                  <c:v>Finland</c:v>
                </c:pt>
                <c:pt idx="15">
                  <c:v>France</c:v>
                </c:pt>
                <c:pt idx="16">
                  <c:v>Portugal</c:v>
                </c:pt>
                <c:pt idx="18">
                  <c:v>EU-27</c:v>
                </c:pt>
                <c:pt idx="20">
                  <c:v>Italy</c:v>
                </c:pt>
                <c:pt idx="21">
                  <c:v>Germany </c:v>
                </c:pt>
                <c:pt idx="22">
                  <c:v>Netherlands</c:v>
                </c:pt>
                <c:pt idx="23">
                  <c:v>Cyprus</c:v>
                </c:pt>
                <c:pt idx="24">
                  <c:v>Austria</c:v>
                </c:pt>
                <c:pt idx="25">
                  <c:v>Ireland</c:v>
                </c:pt>
                <c:pt idx="26">
                  <c:v>Denmark</c:v>
                </c:pt>
                <c:pt idx="27">
                  <c:v>Belgium</c:v>
                </c:pt>
                <c:pt idx="28">
                  <c:v>Malta</c:v>
                </c:pt>
                <c:pt idx="29">
                  <c:v>Luxembourg (¹)</c:v>
                </c:pt>
              </c:strCache>
            </c:strRef>
          </c:cat>
          <c:val>
            <c:numRef>
              <c:f>'Fig4'!$E$48:$E$77</c:f>
              <c:numCache>
                <c:formatCode>#,##0.0</c:formatCode>
                <c:ptCount val="30"/>
                <c:pt idx="0">
                  <c:v>8.9390000000000001</c:v>
                </c:pt>
                <c:pt idx="1">
                  <c:v>10.93</c:v>
                </c:pt>
                <c:pt idx="2">
                  <c:v>7.9390000000000001</c:v>
                </c:pt>
                <c:pt idx="3">
                  <c:v>6.8609999999999998</c:v>
                </c:pt>
                <c:pt idx="4">
                  <c:v>3.903</c:v>
                </c:pt>
                <c:pt idx="5">
                  <c:v>4.9740000000000002</c:v>
                </c:pt>
                <c:pt idx="6">
                  <c:v>11.432</c:v>
                </c:pt>
                <c:pt idx="7">
                  <c:v>4.9390000000000001</c:v>
                </c:pt>
                <c:pt idx="8">
                  <c:v>2.835</c:v>
                </c:pt>
                <c:pt idx="9">
                  <c:v>3.9359999999999999</c:v>
                </c:pt>
                <c:pt idx="10">
                  <c:v>4.7629999999999999</c:v>
                </c:pt>
                <c:pt idx="11">
                  <c:v>7.7869999999999999</c:v>
                </c:pt>
                <c:pt idx="12">
                  <c:v>5.8259999999999996</c:v>
                </c:pt>
                <c:pt idx="13">
                  <c:v>9.9039999999999999</c:v>
                </c:pt>
                <c:pt idx="14">
                  <c:v>9.9339999999999993</c:v>
                </c:pt>
                <c:pt idx="15">
                  <c:v>4.4880000000000004</c:v>
                </c:pt>
                <c:pt idx="16">
                  <c:v>5.7080000000000002</c:v>
                </c:pt>
                <c:pt idx="18">
                  <c:v>3.4119999999999999</c:v>
                </c:pt>
                <c:pt idx="20">
                  <c:v>4.6710000000000003</c:v>
                </c:pt>
                <c:pt idx="21">
                  <c:v>7.5670000000000002</c:v>
                </c:pt>
                <c:pt idx="22">
                  <c:v>23.061</c:v>
                </c:pt>
                <c:pt idx="23">
                  <c:v>7.1740000000000004</c:v>
                </c:pt>
                <c:pt idx="24">
                  <c:v>10.994</c:v>
                </c:pt>
                <c:pt idx="25">
                  <c:v>8.1300000000000008</c:v>
                </c:pt>
                <c:pt idx="26">
                  <c:v>11.505000000000001</c:v>
                </c:pt>
                <c:pt idx="27">
                  <c:v>21.192</c:v>
                </c:pt>
                <c:pt idx="28">
                  <c:v>9.3190000000000008</c:v>
                </c:pt>
                <c:pt idx="29">
                  <c:v>31.373000000000001</c:v>
                </c:pt>
              </c:numCache>
            </c:numRef>
          </c:val>
          <c:smooth val="0"/>
          <c:extLst>
            <c:ext xmlns:c16="http://schemas.microsoft.com/office/drawing/2014/chart" uri="{C3380CC4-5D6E-409C-BE32-E72D297353CC}">
              <c16:uniqueId val="{00000002-582D-46E8-A42B-9674DA8F3BC8}"/>
            </c:ext>
          </c:extLst>
        </c:ser>
        <c:ser>
          <c:idx val="2"/>
          <c:order val="2"/>
          <c:tx>
            <c:strRef>
              <c:f>'Fig4'!$F$47</c:f>
              <c:strCache>
                <c:ptCount val="1"/>
                <c:pt idx="0">
                  <c:v>Exports</c:v>
                </c:pt>
              </c:strCache>
            </c:strRef>
          </c:tx>
          <c:spPr>
            <a:ln w="25400" cap="rnd">
              <a:noFill/>
              <a:round/>
            </a:ln>
            <a:effectLst/>
          </c:spPr>
          <c:marker>
            <c:symbol val="triangle"/>
            <c:size val="5"/>
            <c:spPr>
              <a:solidFill>
                <a:schemeClr val="accent3"/>
              </a:solidFill>
              <a:ln w="9525">
                <a:solidFill>
                  <a:schemeClr val="accent3"/>
                </a:solidFill>
              </a:ln>
              <a:effectLst/>
            </c:spPr>
          </c:marker>
          <c:cat>
            <c:strRef>
              <c:f>'Fig4'!$C$48:$C$77</c:f>
              <c:strCache>
                <c:ptCount val="30"/>
                <c:pt idx="0">
                  <c:v>Latvia</c:v>
                </c:pt>
                <c:pt idx="1">
                  <c:v>Estonia</c:v>
                </c:pt>
                <c:pt idx="2">
                  <c:v>Sweden</c:v>
                </c:pt>
                <c:pt idx="3">
                  <c:v>Czechia</c:v>
                </c:pt>
                <c:pt idx="4">
                  <c:v>Bulgaria</c:v>
                </c:pt>
                <c:pt idx="5">
                  <c:v>Croatia</c:v>
                </c:pt>
                <c:pt idx="6">
                  <c:v>Lithuania</c:v>
                </c:pt>
                <c:pt idx="7">
                  <c:v>Hungary</c:v>
                </c:pt>
                <c:pt idx="8">
                  <c:v>Romania</c:v>
                </c:pt>
                <c:pt idx="9">
                  <c:v>Poland</c:v>
                </c:pt>
                <c:pt idx="10">
                  <c:v>Spain</c:v>
                </c:pt>
                <c:pt idx="11">
                  <c:v>Slovakia</c:v>
                </c:pt>
                <c:pt idx="12">
                  <c:v>Greece</c:v>
                </c:pt>
                <c:pt idx="13">
                  <c:v>Slovenia</c:v>
                </c:pt>
                <c:pt idx="14">
                  <c:v>Finland</c:v>
                </c:pt>
                <c:pt idx="15">
                  <c:v>France</c:v>
                </c:pt>
                <c:pt idx="16">
                  <c:v>Portugal</c:v>
                </c:pt>
                <c:pt idx="18">
                  <c:v>EU-27</c:v>
                </c:pt>
                <c:pt idx="20">
                  <c:v>Italy</c:v>
                </c:pt>
                <c:pt idx="21">
                  <c:v>Germany </c:v>
                </c:pt>
                <c:pt idx="22">
                  <c:v>Netherlands</c:v>
                </c:pt>
                <c:pt idx="23">
                  <c:v>Cyprus</c:v>
                </c:pt>
                <c:pt idx="24">
                  <c:v>Austria</c:v>
                </c:pt>
                <c:pt idx="25">
                  <c:v>Ireland</c:v>
                </c:pt>
                <c:pt idx="26">
                  <c:v>Denmark</c:v>
                </c:pt>
                <c:pt idx="27">
                  <c:v>Belgium</c:v>
                </c:pt>
                <c:pt idx="28">
                  <c:v>Malta</c:v>
                </c:pt>
                <c:pt idx="29">
                  <c:v>Luxembourg (¹)</c:v>
                </c:pt>
              </c:strCache>
            </c:strRef>
          </c:cat>
          <c:val>
            <c:numRef>
              <c:f>'Fig4'!$F$48:$F$77</c:f>
              <c:numCache>
                <c:formatCode>#,##0.0</c:formatCode>
                <c:ptCount val="30"/>
                <c:pt idx="0">
                  <c:v>-13.007999999999999</c:v>
                </c:pt>
                <c:pt idx="1">
                  <c:v>-12.98</c:v>
                </c:pt>
                <c:pt idx="2">
                  <c:v>-8.9700000000000006</c:v>
                </c:pt>
                <c:pt idx="3">
                  <c:v>-7.125</c:v>
                </c:pt>
                <c:pt idx="4">
                  <c:v>-3.9630000000000001</c:v>
                </c:pt>
                <c:pt idx="5">
                  <c:v>-4.8150000000000004</c:v>
                </c:pt>
                <c:pt idx="6">
                  <c:v>-11.118</c:v>
                </c:pt>
                <c:pt idx="7">
                  <c:v>-4.5069999999999997</c:v>
                </c:pt>
                <c:pt idx="8">
                  <c:v>-2.0920000000000001</c:v>
                </c:pt>
                <c:pt idx="9">
                  <c:v>-3.0030000000000001</c:v>
                </c:pt>
                <c:pt idx="10">
                  <c:v>-3.5640000000000001</c:v>
                </c:pt>
                <c:pt idx="11">
                  <c:v>-6.3460000000000001</c:v>
                </c:pt>
                <c:pt idx="12">
                  <c:v>-4.3159999999999998</c:v>
                </c:pt>
                <c:pt idx="13">
                  <c:v>-8.3529999999999998</c:v>
                </c:pt>
                <c:pt idx="14">
                  <c:v>-8.3569999999999993</c:v>
                </c:pt>
                <c:pt idx="15">
                  <c:v>-2.7349999999999999</c:v>
                </c:pt>
                <c:pt idx="16">
                  <c:v>-3.9009999999999998</c:v>
                </c:pt>
                <c:pt idx="18">
                  <c:v>-1.6040000000000001</c:v>
                </c:pt>
                <c:pt idx="20">
                  <c:v>-2.3290000000000002</c:v>
                </c:pt>
                <c:pt idx="21">
                  <c:v>-5</c:v>
                </c:pt>
                <c:pt idx="22">
                  <c:v>-20.231000000000002</c:v>
                </c:pt>
                <c:pt idx="23">
                  <c:v>-3.5310000000000001</c:v>
                </c:pt>
                <c:pt idx="24">
                  <c:v>-7.0110000000000001</c:v>
                </c:pt>
                <c:pt idx="25">
                  <c:v>-3.714</c:v>
                </c:pt>
                <c:pt idx="26">
                  <c:v>-6.7770000000000001</c:v>
                </c:pt>
                <c:pt idx="27">
                  <c:v>-15.968999999999999</c:v>
                </c:pt>
                <c:pt idx="28">
                  <c:v>-0.97099999999999997</c:v>
                </c:pt>
                <c:pt idx="29">
                  <c:v>-13.137</c:v>
                </c:pt>
              </c:numCache>
            </c:numRef>
          </c:val>
          <c:smooth val="0"/>
          <c:extLst>
            <c:ext xmlns:c16="http://schemas.microsoft.com/office/drawing/2014/chart" uri="{C3380CC4-5D6E-409C-BE32-E72D297353CC}">
              <c16:uniqueId val="{00000003-582D-46E8-A42B-9674DA8F3BC8}"/>
            </c:ext>
          </c:extLst>
        </c:ser>
        <c:dLbls>
          <c:showLegendKey val="0"/>
          <c:showVal val="0"/>
          <c:showCatName val="0"/>
          <c:showSerName val="0"/>
          <c:showPercent val="0"/>
          <c:showBubbleSize val="0"/>
        </c:dLbls>
        <c:marker val="1"/>
        <c:smooth val="0"/>
        <c:axId val="245152384"/>
        <c:axId val="246440704"/>
      </c:lineChart>
      <c:catAx>
        <c:axId val="245152384"/>
        <c:scaling>
          <c:orientation val="minMax"/>
        </c:scaling>
        <c:delete val="0"/>
        <c:axPos val="b"/>
        <c:numFmt formatCode="General" sourceLinked="1"/>
        <c:majorTickMark val="out"/>
        <c:minorTickMark val="none"/>
        <c:tickLblPos val="low"/>
        <c:spPr>
          <a:noFill/>
          <a:ln w="9525" cap="flat" cmpd="sng" algn="ctr">
            <a:solidFill>
              <a:srgbClr val="000000"/>
            </a:solidFill>
            <a:prstDash val="solid"/>
            <a:round/>
          </a:ln>
          <a:effectLst/>
        </c:spPr>
        <c:txPr>
          <a:bodyPr rot="-5400000" spcFirstLastPara="1" vertOverflow="ellipsis" wrap="square" anchor="ctr" anchorCtr="1"/>
          <a:lstStyle/>
          <a:p>
            <a:pPr>
              <a:defRPr sz="1200" b="0" i="0" u="none" strike="noStrike" kern="1200" baseline="0">
                <a:solidFill>
                  <a:srgbClr val="000000"/>
                </a:solidFill>
                <a:latin typeface="Arial"/>
                <a:ea typeface="Arial"/>
                <a:cs typeface="Arial"/>
              </a:defRPr>
            </a:pPr>
            <a:endParaRPr lang="en-US"/>
          </a:p>
        </c:txPr>
        <c:crossAx val="246440704"/>
        <c:crosses val="autoZero"/>
        <c:auto val="1"/>
        <c:lblAlgn val="ctr"/>
        <c:lblOffset val="100"/>
        <c:tickMarkSkip val="1"/>
        <c:noMultiLvlLbl val="0"/>
      </c:catAx>
      <c:valAx>
        <c:axId val="246440704"/>
        <c:scaling>
          <c:orientation val="minMax"/>
          <c:max val="25"/>
        </c:scaling>
        <c:delete val="0"/>
        <c:axPos val="l"/>
        <c:majorGridlines>
          <c:spPr>
            <a:ln w="3175" cap="flat" cmpd="sng" algn="ctr">
              <a:solidFill>
                <a:srgbClr val="C0C0C0"/>
              </a:solidFill>
              <a:prstDash val="sysDash"/>
              <a:round/>
            </a:ln>
            <a:effectLst/>
          </c:spPr>
        </c:majorGridlines>
        <c:numFmt formatCode="#,##0" sourceLinked="0"/>
        <c:majorTickMark val="none"/>
        <c:minorTickMark val="none"/>
        <c:tickLblPos val="nextTo"/>
        <c:spPr>
          <a:noFill/>
          <a:ln>
            <a:noFill/>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rot="-60000000" spcFirstLastPara="1" vertOverflow="ellipsis" vert="horz" wrap="square" anchor="ctr" anchorCtr="1"/>
          <a:lstStyle/>
          <a:p>
            <a:pPr>
              <a:defRPr sz="1200" b="0" i="0" u="none" strike="noStrike" kern="1200" baseline="0">
                <a:solidFill>
                  <a:srgbClr val="000000"/>
                </a:solidFill>
                <a:latin typeface="Arial"/>
                <a:ea typeface="Arial"/>
                <a:cs typeface="Arial"/>
              </a:defRPr>
            </a:pPr>
            <a:endParaRPr lang="en-US"/>
          </a:p>
        </c:txPr>
        <c:crossAx val="245152384"/>
        <c:crosses val="autoZero"/>
        <c:crossBetween val="between"/>
      </c:valAx>
      <c:spPr>
        <a:noFill/>
        <a:ln>
          <a:noFill/>
        </a:ln>
        <a:effectLst/>
      </c:spPr>
    </c:plotArea>
    <c:legend>
      <c:legendPos val="b"/>
      <c:layout>
        <c:manualLayout>
          <c:xMode val="edge"/>
          <c:yMode val="edge"/>
          <c:x val="0.29675678652056603"/>
          <c:y val="0.83097241554289414"/>
          <c:w val="0.40648642695886794"/>
          <c:h val="4.964954846623329E-2"/>
        </c:manualLayout>
      </c:layout>
      <c:overlay val="0"/>
      <c:spPr>
        <a:noFill/>
        <a:ln>
          <a:noFill/>
        </a:ln>
        <a:effectLst/>
        <a:extLst>
          <a:ext uri="{91240B29-F687-4F45-9708-019B960494DF}">
            <a14:hiddenLine xmlns:a14="http://schemas.microsoft.com/office/drawing/2010/main">
              <a:noFill/>
              <a:round/>
            </a14:hiddenLine>
          </a:ext>
        </a:extLst>
      </c:spPr>
      <c:txPr>
        <a:bodyPr rot="0" spcFirstLastPara="1" vertOverflow="ellipsis" vert="horz" wrap="square" anchor="ctr" anchorCtr="1"/>
        <a:lstStyle/>
        <a:p>
          <a:pPr>
            <a:defRPr sz="1200" b="1"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ysClr val="window" lastClr="FFFFFF"/>
    </a:solid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200">
          <a:solidFill>
            <a:srgbClr val="000000"/>
          </a:solidFill>
          <a:latin typeface="Arial"/>
          <a:ea typeface="Arial"/>
          <a:cs typeface="Arial"/>
        </a:defRPr>
      </a:pPr>
      <a:endParaRPr lang="en-US"/>
    </a:p>
  </c:txPr>
  <c:printSettings>
    <c:headerFooter/>
    <c:pageMargins b="0.75000000000000089" l="0.70000000000000062" r="0.70000000000000062" t="0.75000000000000089" header="0.30000000000000032" footer="0.30000000000000032"/>
    <c:pageSetup/>
  </c:printSettings>
  <c:userShapes r:id="rId3"/>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200" b="1" i="0" u="none" strike="noStrike" kern="1200" spc="0" baseline="0">
                <a:solidFill>
                  <a:srgbClr val="000000"/>
                </a:solidFill>
                <a:latin typeface="Arial"/>
                <a:ea typeface="Arial"/>
                <a:cs typeface="Arial"/>
              </a:defRPr>
            </a:pPr>
            <a:r>
              <a:rPr lang="en-US"/>
              <a:t>Imports</a:t>
            </a:r>
          </a:p>
        </c:rich>
      </c:tx>
      <c:layout>
        <c:manualLayout>
          <c:xMode val="edge"/>
          <c:yMode val="edge"/>
          <c:x val="0.43403205918618987"/>
          <c:y val="1.0534304922506501E-2"/>
        </c:manualLayout>
      </c:layout>
      <c:overlay val="0"/>
      <c:spPr>
        <a:noFill/>
        <a:ln>
          <a:noFill/>
        </a:ln>
        <a:effectLst/>
      </c:spPr>
      <c:txPr>
        <a:bodyPr rot="0" spcFirstLastPara="1" vertOverflow="ellipsis" vert="horz" wrap="square" anchor="ctr" anchorCtr="1"/>
        <a:lstStyle/>
        <a:p>
          <a:pPr algn="l">
            <a:defRPr sz="1200" b="1" i="0" u="none" strike="noStrike" kern="1200" spc="0" baseline="0">
              <a:solidFill>
                <a:srgbClr val="000000"/>
              </a:solidFill>
              <a:latin typeface="Arial"/>
              <a:ea typeface="Arial"/>
              <a:cs typeface="Arial"/>
            </a:defRPr>
          </a:pPr>
          <a:endParaRPr lang="en-US"/>
        </a:p>
      </c:txPr>
    </c:title>
    <c:autoTitleDeleted val="0"/>
    <c:plotArea>
      <c:layout>
        <c:manualLayout>
          <c:layoutTarget val="inner"/>
          <c:xMode val="edge"/>
          <c:yMode val="edge"/>
          <c:x val="0.2564734895191122"/>
          <c:y val="0.21027469691502559"/>
          <c:w val="0.49321824907521578"/>
          <c:h val="0.52044946343504428"/>
        </c:manualLayout>
      </c:layout>
      <c:pieChart>
        <c:varyColors val="1"/>
        <c:ser>
          <c:idx val="0"/>
          <c:order val="0"/>
          <c:spPr>
            <a:ln>
              <a:noFill/>
            </a:ln>
          </c:spPr>
          <c:dPt>
            <c:idx val="0"/>
            <c:bubble3D val="0"/>
            <c:spPr>
              <a:solidFill>
                <a:srgbClr val="32AFAF">
                  <a:lumMod val="100000"/>
                </a:srgbClr>
              </a:solidFill>
              <a:ln w="19050">
                <a:noFill/>
              </a:ln>
              <a:effectLst/>
            </c:spPr>
            <c:extLst>
              <c:ext xmlns:c16="http://schemas.microsoft.com/office/drawing/2014/chart" uri="{C3380CC4-5D6E-409C-BE32-E72D297353CC}">
                <c16:uniqueId val="{00000001-CBC0-43E8-91B6-5F5B01F379EC}"/>
              </c:ext>
            </c:extLst>
          </c:dPt>
          <c:dPt>
            <c:idx val="1"/>
            <c:bubble3D val="0"/>
            <c:spPr>
              <a:solidFill>
                <a:srgbClr val="C84B96">
                  <a:lumMod val="100000"/>
                </a:srgbClr>
              </a:solidFill>
              <a:ln w="19050">
                <a:noFill/>
              </a:ln>
              <a:effectLst/>
            </c:spPr>
            <c:extLst>
              <c:ext xmlns:c16="http://schemas.microsoft.com/office/drawing/2014/chart" uri="{C3380CC4-5D6E-409C-BE32-E72D297353CC}">
                <c16:uniqueId val="{00000002-CBC0-43E8-91B6-5F5B01F379EC}"/>
              </c:ext>
            </c:extLst>
          </c:dPt>
          <c:dPt>
            <c:idx val="2"/>
            <c:bubble3D val="0"/>
            <c:spPr>
              <a:solidFill>
                <a:srgbClr val="286EB4">
                  <a:lumMod val="100000"/>
                </a:srgbClr>
              </a:solidFill>
              <a:ln w="19050">
                <a:noFill/>
              </a:ln>
              <a:effectLst/>
            </c:spPr>
            <c:extLst>
              <c:ext xmlns:c16="http://schemas.microsoft.com/office/drawing/2014/chart" uri="{C3380CC4-5D6E-409C-BE32-E72D297353CC}">
                <c16:uniqueId val="{00000003-CBC0-43E8-91B6-5F5B01F379EC}"/>
              </c:ext>
            </c:extLst>
          </c:dPt>
          <c:dLbls>
            <c:dLbl>
              <c:idx val="0"/>
              <c:layout/>
              <c:tx>
                <c:rich>
                  <a:bodyPr/>
                  <a:lstStyle/>
                  <a:p>
                    <a:fld id="{038A0AD5-8D31-452A-B969-4771EE80FF8A}" type="CATEGORYNAME">
                      <a:rPr lang="en-US"/>
                      <a:pPr/>
                      <a:t>[CATEGORY NAME]</a:t>
                    </a:fld>
                    <a:endParaRPr lang="en-US"/>
                  </a:p>
                  <a:p>
                    <a:r>
                      <a:rPr lang="en-US"/>
                      <a:t> </a:t>
                    </a:r>
                    <a:fld id="{EEF82A50-B3BF-4543-AE22-52DB45CA7578}" type="VALUE">
                      <a:rPr lang="en-US"/>
                      <a:pPr/>
                      <a:t>[VALUE]</a:t>
                    </a:fld>
                    <a:endParaRPr lang="en-US"/>
                  </a:p>
                  <a:p>
                    <a:r>
                      <a:rPr lang="en-US"/>
                      <a:t>(29%)</a:t>
                    </a:r>
                  </a:p>
                </c:rich>
              </c:tx>
              <c:dLblPos val="outEnd"/>
              <c:showLegendKey val="0"/>
              <c:showVal val="0"/>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CBC0-43E8-91B6-5F5B01F379EC}"/>
                </c:ext>
              </c:extLst>
            </c:dLbl>
            <c:dLbl>
              <c:idx val="1"/>
              <c:layout/>
              <c:tx>
                <c:rich>
                  <a:bodyPr/>
                  <a:lstStyle/>
                  <a:p>
                    <a:fld id="{EE44FFD0-B27E-4A5B-91F5-507378868BFD}" type="CATEGORYNAME">
                      <a:rPr lang="en-US"/>
                      <a:pPr/>
                      <a:t>[CATEGORY NAME]</a:t>
                    </a:fld>
                    <a:r>
                      <a:rPr lang="en-US"/>
                      <a:t> </a:t>
                    </a:r>
                  </a:p>
                  <a:p>
                    <a:fld id="{34980043-6435-4848-88D3-6E864137798C}" type="VALUE">
                      <a:rPr lang="en-US"/>
                      <a:pPr/>
                      <a:t>[VALUE]</a:t>
                    </a:fld>
                    <a:endParaRPr lang="en-US"/>
                  </a:p>
                  <a:p>
                    <a:r>
                      <a:rPr lang="en-US"/>
                      <a:t>(13%)</a:t>
                    </a:r>
                  </a:p>
                </c:rich>
              </c:tx>
              <c:dLblPos val="outEnd"/>
              <c:showLegendKey val="0"/>
              <c:showVal val="0"/>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2-CBC0-43E8-91B6-5F5B01F379EC}"/>
                </c:ext>
              </c:extLst>
            </c:dLbl>
            <c:dLbl>
              <c:idx val="2"/>
              <c:layout/>
              <c:tx>
                <c:rich>
                  <a:bodyPr/>
                  <a:lstStyle/>
                  <a:p>
                    <a:fld id="{7A142C85-116E-4B56-8533-7CC3E243168E}" type="CATEGORYNAME">
                      <a:rPr lang="en-US"/>
                      <a:pPr/>
                      <a:t>[CATEGORY NAME]</a:t>
                    </a:fld>
                    <a:r>
                      <a:rPr lang="en-US"/>
                      <a:t> </a:t>
                    </a:r>
                  </a:p>
                  <a:p>
                    <a:fld id="{488C41DD-7A23-45B9-A5B4-1EB041B93DA3}" type="VALUE">
                      <a:rPr lang="en-US"/>
                      <a:pPr/>
                      <a:t>[VALUE]</a:t>
                    </a:fld>
                    <a:endParaRPr lang="en-US"/>
                  </a:p>
                  <a:p>
                    <a:r>
                      <a:rPr lang="en-US"/>
                      <a:t>(58%)</a:t>
                    </a:r>
                  </a:p>
                </c:rich>
              </c:tx>
              <c:dLblPos val="outEnd"/>
              <c:showLegendKey val="0"/>
              <c:showVal val="0"/>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3-CBC0-43E8-91B6-5F5B01F379EC}"/>
                </c:ext>
              </c:extLst>
            </c:dLbl>
            <c:numFmt formatCode="0_i%" sourceLinked="0"/>
            <c:spPr>
              <a:noFill/>
              <a:ln>
                <a:noFill/>
              </a:ln>
              <a:effectLst/>
            </c:spPr>
            <c:txPr>
              <a:bodyPr rot="0" spcFirstLastPara="1" vertOverflow="ellipsis" vert="horz" wrap="square" anchor="ctr" anchorCtr="1"/>
              <a:lstStyle/>
              <a:p>
                <a:pPr>
                  <a:defRPr sz="1000" b="0" i="0" u="none" strike="noStrike" kern="1200" baseline="0">
                    <a:solidFill>
                      <a:srgbClr val="000000"/>
                    </a:solidFill>
                    <a:latin typeface="Arial"/>
                    <a:ea typeface="Arial"/>
                    <a:cs typeface="Arial"/>
                  </a:defRPr>
                </a:pPr>
                <a:endParaRPr lang="en-US"/>
              </a:p>
            </c:txPr>
            <c:dLblPos val="outEnd"/>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'Fig5'!$D$47:$D$49</c:f>
              <c:strCache>
                <c:ptCount val="3"/>
                <c:pt idx="0">
                  <c:v>Finished products</c:v>
                </c:pt>
                <c:pt idx="1">
                  <c:v>Semi-finished products</c:v>
                </c:pt>
                <c:pt idx="2">
                  <c:v>Raw products</c:v>
                </c:pt>
              </c:strCache>
            </c:strRef>
          </c:cat>
          <c:val>
            <c:numRef>
              <c:f>'Fig5'!$E$47:$E$49</c:f>
              <c:numCache>
                <c:formatCode>0.0</c:formatCode>
                <c:ptCount val="3"/>
                <c:pt idx="0">
                  <c:v>0.98799999999999999</c:v>
                </c:pt>
                <c:pt idx="1">
                  <c:v>0.433</c:v>
                </c:pt>
                <c:pt idx="2">
                  <c:v>1.9910000000000001</c:v>
                </c:pt>
              </c:numCache>
            </c:numRef>
          </c:val>
          <c:extLst>
            <c:ext xmlns:c16="http://schemas.microsoft.com/office/drawing/2014/chart" uri="{C3380CC4-5D6E-409C-BE32-E72D297353CC}">
              <c16:uniqueId val="{00000000-CBC0-43E8-91B6-5F5B01F379EC}"/>
            </c:ext>
          </c:extLst>
        </c:ser>
        <c:dLbls>
          <c:dLblPos val="outEnd"/>
          <c:showLegendKey val="0"/>
          <c:showVal val="1"/>
          <c:showCatName val="0"/>
          <c:showSerName val="0"/>
          <c:showPercent val="0"/>
          <c:showBubbleSize val="0"/>
          <c:showLeaderLines val="0"/>
        </c:dLbls>
        <c:firstSliceAng val="146"/>
      </c:pieChart>
      <c:spPr>
        <a:noFill/>
        <a:ln>
          <a:noFill/>
        </a:ln>
        <a:effectLst/>
      </c:spPr>
    </c:plotArea>
    <c:plotVisOnly val="1"/>
    <c:dispBlanksAs val="gap"/>
    <c:showDLblsOverMax val="0"/>
  </c:chart>
  <c:spPr>
    <a:solidFill>
      <a:sysClr val="window" lastClr="FFFFFF"/>
    </a:solid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000">
          <a:solidFill>
            <a:srgbClr val="000000"/>
          </a:solidFill>
          <a:latin typeface="Arial"/>
          <a:ea typeface="Arial"/>
          <a:cs typeface="Arial"/>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200" b="1" i="0" u="none" strike="noStrike" kern="1200" spc="0" baseline="0">
                <a:solidFill>
                  <a:srgbClr val="000000"/>
                </a:solidFill>
                <a:latin typeface="Arial"/>
                <a:ea typeface="Arial"/>
                <a:cs typeface="Arial"/>
              </a:defRPr>
            </a:pPr>
            <a:r>
              <a:rPr lang="en-US"/>
              <a:t>Exports</a:t>
            </a:r>
          </a:p>
        </c:rich>
      </c:tx>
      <c:layout>
        <c:manualLayout>
          <c:xMode val="edge"/>
          <c:yMode val="edge"/>
          <c:x val="0.43734552144489203"/>
          <c:y val="2.3702186075639627E-2"/>
        </c:manualLayout>
      </c:layout>
      <c:overlay val="0"/>
      <c:spPr>
        <a:noFill/>
        <a:ln>
          <a:noFill/>
        </a:ln>
        <a:effectLst/>
      </c:spPr>
      <c:txPr>
        <a:bodyPr rot="0" spcFirstLastPara="1" vertOverflow="ellipsis" vert="horz" wrap="square" anchor="ctr" anchorCtr="1"/>
        <a:lstStyle/>
        <a:p>
          <a:pPr algn="ctr">
            <a:defRPr sz="1200" b="1" i="0" u="none" strike="noStrike" kern="1200" spc="0" baseline="0">
              <a:solidFill>
                <a:srgbClr val="000000"/>
              </a:solidFill>
              <a:latin typeface="Arial"/>
              <a:ea typeface="Arial"/>
              <a:cs typeface="Arial"/>
            </a:defRPr>
          </a:pPr>
          <a:endParaRPr lang="en-US"/>
        </a:p>
      </c:txPr>
    </c:title>
    <c:autoTitleDeleted val="0"/>
    <c:plotArea>
      <c:layout>
        <c:manualLayout>
          <c:layoutTarget val="inner"/>
          <c:xMode val="edge"/>
          <c:yMode val="edge"/>
          <c:x val="0.25697137983202695"/>
          <c:y val="0.21027469691502559"/>
          <c:w val="0.49417573044620566"/>
          <c:h val="0.52044946343504428"/>
        </c:manualLayout>
      </c:layout>
      <c:pieChart>
        <c:varyColors val="1"/>
        <c:ser>
          <c:idx val="0"/>
          <c:order val="0"/>
          <c:spPr>
            <a:ln>
              <a:noFill/>
            </a:ln>
          </c:spPr>
          <c:dPt>
            <c:idx val="0"/>
            <c:bubble3D val="0"/>
            <c:spPr>
              <a:solidFill>
                <a:srgbClr val="32AFAF">
                  <a:lumMod val="100000"/>
                </a:srgbClr>
              </a:solidFill>
              <a:ln w="19050">
                <a:noFill/>
              </a:ln>
              <a:effectLst/>
            </c:spPr>
            <c:extLst>
              <c:ext xmlns:c16="http://schemas.microsoft.com/office/drawing/2014/chart" uri="{C3380CC4-5D6E-409C-BE32-E72D297353CC}">
                <c16:uniqueId val="{00000001-28CF-4C70-A97C-D113E059FB92}"/>
              </c:ext>
            </c:extLst>
          </c:dPt>
          <c:dPt>
            <c:idx val="1"/>
            <c:bubble3D val="0"/>
            <c:spPr>
              <a:solidFill>
                <a:srgbClr val="C84B96">
                  <a:lumMod val="100000"/>
                </a:srgbClr>
              </a:solidFill>
              <a:ln w="19050">
                <a:noFill/>
              </a:ln>
              <a:effectLst/>
            </c:spPr>
            <c:extLst>
              <c:ext xmlns:c16="http://schemas.microsoft.com/office/drawing/2014/chart" uri="{C3380CC4-5D6E-409C-BE32-E72D297353CC}">
                <c16:uniqueId val="{00000002-28CF-4C70-A97C-D113E059FB92}"/>
              </c:ext>
            </c:extLst>
          </c:dPt>
          <c:dPt>
            <c:idx val="2"/>
            <c:bubble3D val="0"/>
            <c:spPr>
              <a:solidFill>
                <a:srgbClr val="286EB4">
                  <a:lumMod val="100000"/>
                </a:srgbClr>
              </a:solidFill>
              <a:ln w="19050">
                <a:noFill/>
              </a:ln>
              <a:effectLst/>
            </c:spPr>
            <c:extLst>
              <c:ext xmlns:c16="http://schemas.microsoft.com/office/drawing/2014/chart" uri="{C3380CC4-5D6E-409C-BE32-E72D297353CC}">
                <c16:uniqueId val="{00000003-28CF-4C70-A97C-D113E059FB92}"/>
              </c:ext>
            </c:extLst>
          </c:dPt>
          <c:dLbls>
            <c:dLbl>
              <c:idx val="0"/>
              <c:layout/>
              <c:tx>
                <c:rich>
                  <a:bodyPr/>
                  <a:lstStyle/>
                  <a:p>
                    <a:fld id="{B0291549-1935-4047-A0C8-B198F9DB43F6}" type="CATEGORYNAME">
                      <a:rPr lang="en-US"/>
                      <a:pPr/>
                      <a:t>[CATEGORY NAME]</a:t>
                    </a:fld>
                    <a:r>
                      <a:rPr lang="en-US"/>
                      <a:t> </a:t>
                    </a:r>
                  </a:p>
                  <a:p>
                    <a:fld id="{0DC3C079-A3E7-4B14-8A58-E02BE8CAC879}" type="VALUE">
                      <a:rPr lang="en-US"/>
                      <a:pPr/>
                      <a:t>[VALUE]</a:t>
                    </a:fld>
                    <a:endParaRPr lang="en-US"/>
                  </a:p>
                  <a:p>
                    <a:r>
                      <a:rPr lang="en-US"/>
                      <a:t>(57%)</a:t>
                    </a:r>
                  </a:p>
                </c:rich>
              </c:tx>
              <c:dLblPos val="outEnd"/>
              <c:showLegendKey val="0"/>
              <c:showVal val="0"/>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28CF-4C70-A97C-D113E059FB92}"/>
                </c:ext>
              </c:extLst>
            </c:dLbl>
            <c:dLbl>
              <c:idx val="1"/>
              <c:layout/>
              <c:tx>
                <c:rich>
                  <a:bodyPr/>
                  <a:lstStyle/>
                  <a:p>
                    <a:fld id="{F189866D-2244-4DE3-BE85-DB0D4529475E}" type="CATEGORYNAME">
                      <a:rPr lang="en-US"/>
                      <a:pPr/>
                      <a:t>[CATEGORY NAME]</a:t>
                    </a:fld>
                    <a:r>
                      <a:rPr lang="en-US"/>
                      <a:t> </a:t>
                    </a:r>
                  </a:p>
                  <a:p>
                    <a:fld id="{A09E2D2D-4594-4809-8EDB-E1D58470F336}" type="VALUE">
                      <a:rPr lang="en-US"/>
                      <a:pPr/>
                      <a:t>[VALUE]</a:t>
                    </a:fld>
                    <a:endParaRPr lang="en-US"/>
                  </a:p>
                  <a:p>
                    <a:r>
                      <a:rPr lang="en-US"/>
                      <a:t>(23%)</a:t>
                    </a:r>
                  </a:p>
                </c:rich>
              </c:tx>
              <c:dLblPos val="outEnd"/>
              <c:showLegendKey val="0"/>
              <c:showVal val="0"/>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2-28CF-4C70-A97C-D113E059FB92}"/>
                </c:ext>
              </c:extLst>
            </c:dLbl>
            <c:dLbl>
              <c:idx val="2"/>
              <c:layout/>
              <c:tx>
                <c:rich>
                  <a:bodyPr/>
                  <a:lstStyle/>
                  <a:p>
                    <a:fld id="{4941E516-C5F1-4547-9FBB-221B94D5680D}" type="CATEGORYNAME">
                      <a:rPr lang="en-US"/>
                      <a:pPr/>
                      <a:t>[CATEGORY NAME]</a:t>
                    </a:fld>
                    <a:endParaRPr lang="en-US"/>
                  </a:p>
                  <a:p>
                    <a:r>
                      <a:rPr lang="en-US"/>
                      <a:t> </a:t>
                    </a:r>
                    <a:fld id="{364003C5-5024-406E-85B7-9AC62B43F5AD}" type="VALUE">
                      <a:rPr lang="en-US"/>
                      <a:pPr/>
                      <a:t>[VALUE]</a:t>
                    </a:fld>
                    <a:endParaRPr lang="en-US"/>
                  </a:p>
                  <a:p>
                    <a:r>
                      <a:rPr lang="en-US"/>
                      <a:t>(20%)</a:t>
                    </a:r>
                  </a:p>
                </c:rich>
              </c:tx>
              <c:dLblPos val="outEnd"/>
              <c:showLegendKey val="0"/>
              <c:showVal val="0"/>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3-28CF-4C70-A97C-D113E059FB92}"/>
                </c:ext>
              </c:extLst>
            </c:dLbl>
            <c:numFmt formatCode="0_i%" sourceLinked="0"/>
            <c:spPr>
              <a:noFill/>
              <a:ln>
                <a:noFill/>
              </a:ln>
              <a:effectLst/>
            </c:spPr>
            <c:txPr>
              <a:bodyPr rot="0" spcFirstLastPara="1" vertOverflow="ellipsis" vert="horz" wrap="square" anchor="ctr" anchorCtr="1"/>
              <a:lstStyle/>
              <a:p>
                <a:pPr>
                  <a:defRPr sz="1000" b="0" i="0" u="none" strike="noStrike" kern="1200" baseline="0">
                    <a:solidFill>
                      <a:srgbClr val="000000"/>
                    </a:solidFill>
                    <a:latin typeface="Arial"/>
                    <a:ea typeface="Arial"/>
                    <a:cs typeface="Arial"/>
                  </a:defRPr>
                </a:pPr>
                <a:endParaRPr lang="en-US"/>
              </a:p>
            </c:txPr>
            <c:dLblPos val="outEnd"/>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'Fig5'!$D$50:$D$52</c:f>
              <c:strCache>
                <c:ptCount val="3"/>
                <c:pt idx="0">
                  <c:v>Finished products</c:v>
                </c:pt>
                <c:pt idx="1">
                  <c:v>Semi-finished products</c:v>
                </c:pt>
                <c:pt idx="2">
                  <c:v>Raw products</c:v>
                </c:pt>
              </c:strCache>
            </c:strRef>
          </c:cat>
          <c:val>
            <c:numRef>
              <c:f>'Fig5'!$E$50:$E$52</c:f>
              <c:numCache>
                <c:formatCode>0.0</c:formatCode>
                <c:ptCount val="3"/>
                <c:pt idx="0">
                  <c:v>0.90700000000000003</c:v>
                </c:pt>
                <c:pt idx="1">
                  <c:v>0.372</c:v>
                </c:pt>
                <c:pt idx="2">
                  <c:v>0.32600000000000001</c:v>
                </c:pt>
              </c:numCache>
            </c:numRef>
          </c:val>
          <c:extLst>
            <c:ext xmlns:c16="http://schemas.microsoft.com/office/drawing/2014/chart" uri="{C3380CC4-5D6E-409C-BE32-E72D297353CC}">
              <c16:uniqueId val="{00000000-28CF-4C70-A97C-D113E059FB92}"/>
            </c:ext>
          </c:extLst>
        </c:ser>
        <c:dLbls>
          <c:dLblPos val="outEnd"/>
          <c:showLegendKey val="0"/>
          <c:showVal val="1"/>
          <c:showCatName val="0"/>
          <c:showSerName val="0"/>
          <c:showPercent val="0"/>
          <c:showBubbleSize val="0"/>
          <c:showLeaderLines val="0"/>
        </c:dLbls>
        <c:firstSliceAng val="194"/>
      </c:pieChart>
      <c:spPr>
        <a:noFill/>
        <a:ln>
          <a:noFill/>
        </a:ln>
        <a:effectLst/>
      </c:spPr>
    </c:plotArea>
    <c:plotVisOnly val="1"/>
    <c:dispBlanksAs val="gap"/>
    <c:showDLblsOverMax val="0"/>
  </c:chart>
  <c:spPr>
    <a:no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000">
          <a:solidFill>
            <a:srgbClr val="000000"/>
          </a:solidFill>
          <a:latin typeface="Arial"/>
          <a:ea typeface="Arial"/>
          <a:cs typeface="Arial"/>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_rels/drawing6.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_rels/drawing10.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editAs="oneCell">
    <xdr:from>
      <xdr:col>1</xdr:col>
      <xdr:colOff>47626</xdr:colOff>
      <xdr:row>1</xdr:row>
      <xdr:rowOff>47626</xdr:rowOff>
    </xdr:from>
    <xdr:to>
      <xdr:col>1</xdr:col>
      <xdr:colOff>47626</xdr:colOff>
      <xdr:row>4</xdr:row>
      <xdr:rowOff>5971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6376" y="200026"/>
          <a:ext cx="0" cy="377445"/>
        </a:xfrm>
        <a:prstGeom prst="rect">
          <a:avLst/>
        </a:prstGeom>
      </xdr:spPr>
    </xdr:pic>
    <xdr:clientData/>
  </xdr:twoCellAnchor>
  <xdr:twoCellAnchor editAs="oneCell">
    <xdr:from>
      <xdr:col>18</xdr:col>
      <xdr:colOff>380999</xdr:colOff>
      <xdr:row>3</xdr:row>
      <xdr:rowOff>47626</xdr:rowOff>
    </xdr:from>
    <xdr:to>
      <xdr:col>18</xdr:col>
      <xdr:colOff>380999</xdr:colOff>
      <xdr:row>8</xdr:row>
      <xdr:rowOff>11438</xdr:rowOff>
    </xdr:to>
    <xdr:pic>
      <xdr:nvPicPr>
        <xdr:cNvPr id="3" name="Picture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896349" y="473076"/>
          <a:ext cx="0" cy="694062"/>
        </a:xfrm>
        <a:prstGeom prst="rect">
          <a:avLst/>
        </a:prstGeom>
        <a:noFill/>
      </xdr:spPr>
    </xdr:pic>
    <xdr:clientData/>
  </xdr:twoCellAnchor>
  <xdr:twoCellAnchor editAs="oneCell">
    <xdr:from>
      <xdr:col>1</xdr:col>
      <xdr:colOff>47625</xdr:colOff>
      <xdr:row>1</xdr:row>
      <xdr:rowOff>57150</xdr:rowOff>
    </xdr:from>
    <xdr:to>
      <xdr:col>6</xdr:col>
      <xdr:colOff>323849</xdr:colOff>
      <xdr:row>4</xdr:row>
      <xdr:rowOff>15495</xdr:rowOff>
    </xdr:to>
    <xdr:pic>
      <xdr:nvPicPr>
        <xdr:cNvPr id="4" name="Picture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6375" y="209550"/>
          <a:ext cx="2746374" cy="377445"/>
        </a:xfrm>
        <a:prstGeom prst="rect">
          <a:avLst/>
        </a:prstGeom>
      </xdr:spPr>
    </xdr:pic>
    <xdr:clientData/>
  </xdr:twoCellAnchor>
  <xdr:twoCellAnchor editAs="oneCell">
    <xdr:from>
      <xdr:col>18</xdr:col>
      <xdr:colOff>400050</xdr:colOff>
      <xdr:row>3</xdr:row>
      <xdr:rowOff>9525</xdr:rowOff>
    </xdr:from>
    <xdr:to>
      <xdr:col>24</xdr:col>
      <xdr:colOff>187095</xdr:colOff>
      <xdr:row>7</xdr:row>
      <xdr:rowOff>125737</xdr:rowOff>
    </xdr:to>
    <xdr:pic>
      <xdr:nvPicPr>
        <xdr:cNvPr id="5" name="Picture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915400" y="434975"/>
          <a:ext cx="2415945" cy="700412"/>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711322</xdr:colOff>
      <xdr:row>2</xdr:row>
      <xdr:rowOff>45359</xdr:rowOff>
    </xdr:from>
    <xdr:to>
      <xdr:col>18</xdr:col>
      <xdr:colOff>45357</xdr:colOff>
      <xdr:row>44</xdr:row>
      <xdr:rowOff>27763</xdr:rowOff>
    </xdr:to>
    <xdr:graphicFrame macro="">
      <xdr:nvGraphicFramePr>
        <xdr:cNvPr id="3" name="Graphique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708480</xdr:colOff>
      <xdr:row>38</xdr:row>
      <xdr:rowOff>906</xdr:rowOff>
    </xdr:from>
    <xdr:to>
      <xdr:col>10</xdr:col>
      <xdr:colOff>291788</xdr:colOff>
      <xdr:row>41</xdr:row>
      <xdr:rowOff>3102</xdr:rowOff>
    </xdr:to>
    <xdr:sp macro="" textlink="">
      <xdr:nvSpPr>
        <xdr:cNvPr id="4" name="ZoneTexte 1"/>
        <xdr:cNvSpPr txBox="1"/>
      </xdr:nvSpPr>
      <xdr:spPr>
        <a:xfrm>
          <a:off x="2051051" y="8437335"/>
          <a:ext cx="5906094" cy="437624"/>
        </a:xfrm>
        <a:prstGeom prst="rect">
          <a:avLst/>
        </a:prstGeom>
        <a:solidFill>
          <a:sysClr val="window" lastClr="FFFFFF"/>
        </a:solidFill>
        <a:ln>
          <a:solidFill>
            <a:schemeClr val="bg1"/>
          </a:solidFill>
        </a:ln>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fr-FR" sz="1000" b="1">
              <a:solidFill>
                <a:schemeClr val="accent3"/>
              </a:solidFill>
              <a:effectLst/>
              <a:latin typeface="Arial" panose="020B0604020202020204" pitchFamily="34" charset="0"/>
              <a:ea typeface="+mn-ea"/>
              <a:cs typeface="Arial" panose="020B0604020202020204" pitchFamily="34" charset="0"/>
            </a:rPr>
            <a:t>■</a:t>
          </a:r>
          <a:r>
            <a:rPr lang="fr-FR" sz="1000" b="1">
              <a:effectLst/>
              <a:latin typeface="Arial" panose="020B0604020202020204" pitchFamily="34" charset="0"/>
              <a:ea typeface="+mn-ea"/>
              <a:cs typeface="Arial" panose="020B0604020202020204" pitchFamily="34" charset="0"/>
            </a:rPr>
            <a:t> Biomass                  </a:t>
          </a:r>
          <a:r>
            <a:rPr lang="fr-FR" sz="1000" b="1">
              <a:solidFill>
                <a:schemeClr val="accent2"/>
              </a:solidFill>
              <a:effectLst/>
              <a:latin typeface="Arial" panose="020B0604020202020204" pitchFamily="34" charset="0"/>
              <a:ea typeface="+mn-ea"/>
              <a:cs typeface="Arial" panose="020B0604020202020204" pitchFamily="34" charset="0"/>
            </a:rPr>
            <a:t>■</a:t>
          </a:r>
          <a:r>
            <a:rPr lang="fr-FR" sz="1000" b="1">
              <a:effectLst/>
              <a:latin typeface="Arial" panose="020B0604020202020204" pitchFamily="34" charset="0"/>
              <a:ea typeface="+mn-ea"/>
              <a:cs typeface="Arial" panose="020B0604020202020204" pitchFamily="34" charset="0"/>
            </a:rPr>
            <a:t> Metal ores                                 </a:t>
          </a:r>
          <a:r>
            <a:rPr lang="fr-FR" sz="1000" b="1">
              <a:solidFill>
                <a:srgbClr val="7AD9D9"/>
              </a:solidFill>
              <a:latin typeface="Arial" panose="020B0604020202020204" pitchFamily="34" charset="0"/>
              <a:cs typeface="Arial" panose="020B0604020202020204" pitchFamily="34" charset="0"/>
            </a:rPr>
            <a:t>■</a:t>
          </a:r>
          <a:r>
            <a:rPr lang="fr-FR" sz="1000" b="1">
              <a:solidFill>
                <a:srgbClr val="FF0000"/>
              </a:solidFill>
              <a:latin typeface="Arial" panose="020B0604020202020204" pitchFamily="34" charset="0"/>
              <a:cs typeface="Arial" panose="020B0604020202020204" pitchFamily="34" charset="0"/>
            </a:rPr>
            <a:t> </a:t>
          </a:r>
          <a:r>
            <a:rPr lang="fr-FR" sz="1000" b="1">
              <a:solidFill>
                <a:sysClr val="windowText" lastClr="000000"/>
              </a:solidFill>
              <a:latin typeface="Arial" panose="020B0604020202020204" pitchFamily="34" charset="0"/>
              <a:cs typeface="Arial" panose="020B0604020202020204" pitchFamily="34" charset="0"/>
            </a:rPr>
            <a:t>Non-metallic minerals</a:t>
          </a:r>
        </a:p>
        <a:p>
          <a:r>
            <a:rPr lang="fr-FR" sz="1000" b="1">
              <a:solidFill>
                <a:schemeClr val="accent1"/>
              </a:solidFill>
              <a:effectLst/>
              <a:latin typeface="Arial" panose="020B0604020202020204" pitchFamily="34" charset="0"/>
              <a:ea typeface="+mn-ea"/>
              <a:cs typeface="Arial" panose="020B0604020202020204" pitchFamily="34" charset="0"/>
            </a:rPr>
            <a:t>■</a:t>
          </a:r>
          <a:r>
            <a:rPr lang="fr-FR" sz="1000" b="1">
              <a:effectLst/>
              <a:latin typeface="Arial" panose="020B0604020202020204" pitchFamily="34" charset="0"/>
              <a:ea typeface="+mn-ea"/>
              <a:cs typeface="Arial" panose="020B0604020202020204" pitchFamily="34" charset="0"/>
            </a:rPr>
            <a:t> Fossil materials      ■ Other products and waste       </a:t>
          </a:r>
          <a:r>
            <a:rPr lang="fr-FR" sz="1200" b="1">
              <a:solidFill>
                <a:schemeClr val="accent4"/>
              </a:solidFill>
              <a:latin typeface="Arial" panose="020B0604020202020204" pitchFamily="34" charset="0"/>
              <a:cs typeface="Arial" panose="020B0604020202020204" pitchFamily="34" charset="0"/>
            </a:rPr>
            <a:t>♦</a:t>
          </a:r>
          <a:r>
            <a:rPr lang="fr-FR" sz="1000" b="1">
              <a:solidFill>
                <a:srgbClr val="FF0000"/>
              </a:solidFill>
              <a:latin typeface="Arial" panose="020B0604020202020204" pitchFamily="34" charset="0"/>
              <a:cs typeface="Arial" panose="020B0604020202020204" pitchFamily="34" charset="0"/>
            </a:rPr>
            <a:t> </a:t>
          </a:r>
          <a:r>
            <a:rPr lang="fr-FR" sz="1000" b="1">
              <a:latin typeface="Arial" panose="020B0604020202020204" pitchFamily="34" charset="0"/>
              <a:cs typeface="Arial" panose="020B0604020202020204" pitchFamily="34" charset="0"/>
            </a:rPr>
            <a:t>Monetary</a:t>
          </a:r>
          <a:r>
            <a:rPr lang="fr-FR" sz="1000" b="1" baseline="0">
              <a:latin typeface="Arial" panose="020B0604020202020204" pitchFamily="34" charset="0"/>
              <a:cs typeface="Arial" panose="020B0604020202020204" pitchFamily="34" charset="0"/>
            </a:rPr>
            <a:t> trade of goods</a:t>
          </a:r>
          <a:endParaRPr lang="fr-FR" sz="1000" b="1">
            <a:latin typeface="Arial" panose="020B0604020202020204" pitchFamily="34" charset="0"/>
            <a:cs typeface="Arial" panose="020B0604020202020204" pitchFamily="34" charset="0"/>
          </a:endParaRPr>
        </a:p>
      </xdr:txBody>
    </xdr:sp>
    <xdr:clientData/>
  </xdr:twoCellAnchor>
</xdr:wsDr>
</file>

<file path=xl/drawings/drawing3.xml><?xml version="1.0" encoding="utf-8"?>
<c:userShapes xmlns:c="http://schemas.openxmlformats.org/drawingml/2006/chart">
  <cdr:absSizeAnchor xmlns:cdr="http://schemas.openxmlformats.org/drawingml/2006/chartDrawing">
    <cdr:from>
      <cdr:x>0.00533</cdr:x>
      <cdr:y>0.91674</cdr:y>
    </cdr:from>
    <cdr:ext cx="8018338" cy="492013"/>
    <cdr:sp macro="" textlink="">
      <cdr:nvSpPr>
        <cdr:cNvPr id="2" name="FootonotesShape"/>
        <cdr:cNvSpPr txBox="1"/>
      </cdr:nvSpPr>
      <cdr:spPr>
        <a:xfrm xmlns:a="http://schemas.openxmlformats.org/drawingml/2006/main">
          <a:off x="50800" y="5417664"/>
          <a:ext cx="8018338" cy="492013"/>
        </a:xfrm>
        <a:prstGeom xmlns:a="http://schemas.openxmlformats.org/drawingml/2006/main" prst="rect">
          <a:avLst/>
        </a:prstGeom>
      </cdr:spPr>
      <cdr:txBody>
        <a:bodyPr xmlns:a="http://schemas.openxmlformats.org/drawingml/2006/main" vertOverflow="clip" vert="horz" wrap="square" rtlCol="0">
          <a:spAutoFit/>
        </a:bodyPr>
        <a:lstStyle xmlns:a="http://schemas.openxmlformats.org/drawingml/2006/main"/>
        <a:p xmlns:a="http://schemas.openxmlformats.org/drawingml/2006/main">
          <a:pPr>
            <a:spcBef>
              <a:spcPts val="300"/>
            </a:spcBef>
          </a:pPr>
          <a:r>
            <a:rPr lang="en-GB" sz="1200" baseline="30000">
              <a:latin typeface="Arial" panose="020B0604020202020204" pitchFamily="34" charset="0"/>
            </a:rPr>
            <a:t>(1) </a:t>
          </a:r>
          <a:r>
            <a:rPr lang="en-GB" sz="1200">
              <a:latin typeface="Arial" panose="020B0604020202020204" pitchFamily="34" charset="0"/>
            </a:rPr>
            <a:t>Note: monetary trade of goods in euro, chain linked volumes (2015)</a:t>
          </a:r>
        </a:p>
        <a:p xmlns:a="http://schemas.openxmlformats.org/drawingml/2006/main">
          <a:pPr>
            <a:spcBef>
              <a:spcPts val="300"/>
            </a:spcBef>
          </a:pPr>
          <a:r>
            <a:rPr lang="en-GB" sz="1200" i="1">
              <a:latin typeface="Arial" panose="020B0604020202020204" pitchFamily="34" charset="0"/>
            </a:rPr>
            <a:t>Source:</a:t>
          </a:r>
          <a:r>
            <a:rPr lang="en-GB" sz="1200">
              <a:latin typeface="Arial" panose="020B0604020202020204" pitchFamily="34" charset="0"/>
            </a:rPr>
            <a:t> Eurostat (online data codes: env_ac_mfa, nama_10_gdp, demo_gind)</a:t>
          </a:r>
        </a:p>
      </cdr:txBody>
    </cdr:sp>
  </cdr:absSizeAnchor>
  <cdr:absSizeAnchor xmlns:cdr="http://schemas.openxmlformats.org/drawingml/2006/chartDrawing">
    <cdr:from>
      <cdr:x>0.83933</cdr:x>
      <cdr:y>0.92928</cdr:y>
    </cdr:from>
    <cdr:ext cx="1530358" cy="417916"/>
    <cdr:pic>
      <cdr:nvPicPr>
        <cdr:cNvPr id="3" name="LogoShape"/>
        <cdr:cNvPicPr>
          <a:picLocks xmlns:a="http://schemas.openxmlformats.org/drawingml/2006/main" noChangeAspect="1"/>
        </cdr:cNvPicPr>
      </cdr:nvPicPr>
      <cdr:blipFill>
        <a:blip xmlns:a="http://schemas.openxmlformats.org/drawingml/2006/main" xmlns:r="http://schemas.openxmlformats.org/officeDocument/2006/relationships" r:link="rId1"/>
        <a:srcRect xmlns:a="http://schemas.openxmlformats.org/drawingml/2006/main" b="16916"/>
        <a:stretch xmlns:a="http://schemas.openxmlformats.org/drawingml/2006/main">
          <a:fillRect/>
        </a:stretch>
      </cdr:blipFill>
      <cdr:spPr>
        <a:xfrm xmlns:a="http://schemas.openxmlformats.org/drawingml/2006/main">
          <a:off x="7994642" y="5491761"/>
          <a:ext cx="1530358" cy="417916"/>
        </a:xfrm>
        <a:prstGeom xmlns:a="http://schemas.openxmlformats.org/drawingml/2006/main" prst="rect">
          <a:avLst/>
        </a:prstGeom>
      </cdr:spPr>
    </cdr:pic>
  </cdr:absSizeAnchor>
</c:userShapes>
</file>

<file path=xl/drawings/drawing4.xml><?xml version="1.0" encoding="utf-8"?>
<xdr:wsDr xmlns:xdr="http://schemas.openxmlformats.org/drawingml/2006/spreadsheetDrawing" xmlns:a="http://schemas.openxmlformats.org/drawingml/2006/main">
  <xdr:twoCellAnchor>
    <xdr:from>
      <xdr:col>2</xdr:col>
      <xdr:colOff>56091</xdr:colOff>
      <xdr:row>3</xdr:row>
      <xdr:rowOff>31751</xdr:rowOff>
    </xdr:from>
    <xdr:to>
      <xdr:col>22</xdr:col>
      <xdr:colOff>169333</xdr:colOff>
      <xdr:row>47</xdr:row>
      <xdr:rowOff>103110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c:userShapes xmlns:c="http://schemas.openxmlformats.org/drawingml/2006/chart">
  <cdr:absSizeAnchor xmlns:cdr="http://schemas.openxmlformats.org/drawingml/2006/chartDrawing">
    <cdr:from>
      <cdr:x>0.00533</cdr:x>
      <cdr:y>0.95223</cdr:y>
    </cdr:from>
    <cdr:ext cx="7982214" cy="273276"/>
    <cdr:sp macro="" textlink="">
      <cdr:nvSpPr>
        <cdr:cNvPr id="2" name="FootonotesShape"/>
        <cdr:cNvSpPr txBox="1"/>
      </cdr:nvSpPr>
      <cdr:spPr>
        <a:xfrm xmlns:a="http://schemas.openxmlformats.org/drawingml/2006/main">
          <a:off x="50800" y="5446938"/>
          <a:ext cx="7982214" cy="273276"/>
        </a:xfrm>
        <a:prstGeom xmlns:a="http://schemas.openxmlformats.org/drawingml/2006/main" prst="rect">
          <a:avLst/>
        </a:prstGeom>
      </cdr:spPr>
      <cdr:txBody>
        <a:bodyPr xmlns:a="http://schemas.openxmlformats.org/drawingml/2006/main" vertOverflow="clip" vert="horz" wrap="square" rtlCol="0">
          <a:spAutoFit/>
        </a:bodyPr>
        <a:lstStyle xmlns:a="http://schemas.openxmlformats.org/drawingml/2006/main"/>
        <a:p xmlns:a="http://schemas.openxmlformats.org/drawingml/2006/main">
          <a:pPr>
            <a:spcBef>
              <a:spcPts val="300"/>
            </a:spcBef>
          </a:pPr>
          <a:r>
            <a:rPr lang="en-GB" sz="1200" i="1">
              <a:latin typeface="Arial" panose="020B0604020202020204" pitchFamily="34" charset="0"/>
            </a:rPr>
            <a:t>Source:</a:t>
          </a:r>
          <a:r>
            <a:rPr lang="en-GB" sz="1200">
              <a:latin typeface="Arial" panose="020B0604020202020204" pitchFamily="34" charset="0"/>
            </a:rPr>
            <a:t> Eurostat (online data code: env_ac_mfa)</a:t>
          </a:r>
        </a:p>
      </cdr:txBody>
    </cdr:sp>
  </cdr:absSizeAnchor>
  <cdr:absSizeAnchor xmlns:cdr="http://schemas.openxmlformats.org/drawingml/2006/chartDrawing">
    <cdr:from>
      <cdr:x>0.83933</cdr:x>
      <cdr:y>0.92694</cdr:y>
    </cdr:from>
    <cdr:ext cx="1530358" cy="417915"/>
    <cdr:pic>
      <cdr:nvPicPr>
        <cdr:cNvPr id="3" name="LogoShape"/>
        <cdr:cNvPicPr>
          <a:picLocks xmlns:a="http://schemas.openxmlformats.org/drawingml/2006/main" noChangeAspect="1"/>
        </cdr:cNvPicPr>
      </cdr:nvPicPr>
      <cdr:blipFill>
        <a:blip xmlns:a="http://schemas.openxmlformats.org/drawingml/2006/main" xmlns:r="http://schemas.openxmlformats.org/officeDocument/2006/relationships" r:link="rId1"/>
        <a:srcRect xmlns:a="http://schemas.openxmlformats.org/drawingml/2006/main" b="16916"/>
        <a:stretch xmlns:a="http://schemas.openxmlformats.org/drawingml/2006/main">
          <a:fillRect/>
        </a:stretch>
      </cdr:blipFill>
      <cdr:spPr>
        <a:xfrm xmlns:a="http://schemas.openxmlformats.org/drawingml/2006/main">
          <a:off x="7994642" y="5302299"/>
          <a:ext cx="1530358" cy="417915"/>
        </a:xfrm>
        <a:prstGeom xmlns:a="http://schemas.openxmlformats.org/drawingml/2006/main" prst="rect">
          <a:avLst/>
        </a:prstGeom>
      </cdr:spPr>
    </cdr:pic>
  </cdr:absSizeAnchor>
</c:userShapes>
</file>

<file path=xl/drawings/drawing6.xml><?xml version="1.0" encoding="utf-8"?>
<xdr:wsDr xmlns:xdr="http://schemas.openxmlformats.org/drawingml/2006/spreadsheetDrawing" xmlns:a="http://schemas.openxmlformats.org/drawingml/2006/main">
  <xdr:twoCellAnchor>
    <xdr:from>
      <xdr:col>2</xdr:col>
      <xdr:colOff>6349</xdr:colOff>
      <xdr:row>2</xdr:row>
      <xdr:rowOff>9525</xdr:rowOff>
    </xdr:from>
    <xdr:to>
      <xdr:col>13</xdr:col>
      <xdr:colOff>704851</xdr:colOff>
      <xdr:row>26</xdr:row>
      <xdr:rowOff>28575</xdr:rowOff>
    </xdr:to>
    <xdr:graphicFrame macro="">
      <xdr:nvGraphicFramePr>
        <xdr:cNvPr id="2128"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c:userShapes xmlns:c="http://schemas.openxmlformats.org/drawingml/2006/chart">
  <cdr:absSizeAnchor xmlns:cdr="http://schemas.openxmlformats.org/drawingml/2006/chartDrawing">
    <cdr:from>
      <cdr:x>0.00533</cdr:x>
      <cdr:y>0.91716</cdr:y>
    </cdr:from>
    <cdr:ext cx="7994650" cy="269369"/>
    <cdr:sp macro="" textlink="">
      <cdr:nvSpPr>
        <cdr:cNvPr id="2" name="FootonotesShape"/>
        <cdr:cNvSpPr txBox="1"/>
      </cdr:nvSpPr>
      <cdr:spPr>
        <a:xfrm xmlns:a="http://schemas.openxmlformats.org/drawingml/2006/main">
          <a:off x="50800" y="2982264"/>
          <a:ext cx="7994650" cy="269369"/>
        </a:xfrm>
        <a:prstGeom xmlns:a="http://schemas.openxmlformats.org/drawingml/2006/main" prst="rect">
          <a:avLst/>
        </a:prstGeom>
      </cdr:spPr>
      <cdr:txBody>
        <a:bodyPr xmlns:a="http://schemas.openxmlformats.org/drawingml/2006/main" vertOverflow="clip" vert="horz" wrap="square" rtlCol="0">
          <a:spAutoFit/>
        </a:bodyPr>
        <a:lstStyle xmlns:a="http://schemas.openxmlformats.org/drawingml/2006/main"/>
        <a:p xmlns:a="http://schemas.openxmlformats.org/drawingml/2006/main">
          <a:pPr>
            <a:spcBef>
              <a:spcPts val="300"/>
            </a:spcBef>
          </a:pPr>
          <a:r>
            <a:rPr lang="en-GB" sz="1200" i="1">
              <a:latin typeface="Arial" panose="020B0604020202020204" pitchFamily="34" charset="0"/>
            </a:rPr>
            <a:t>Source:</a:t>
          </a:r>
          <a:r>
            <a:rPr lang="en-GB" sz="1200">
              <a:latin typeface="Arial" panose="020B0604020202020204" pitchFamily="34" charset="0"/>
            </a:rPr>
            <a:t> Eurostat (online data code: env_ac_mfa; demo_gind)</a:t>
          </a:r>
        </a:p>
      </cdr:txBody>
    </cdr:sp>
  </cdr:absSizeAnchor>
  <cdr:absSizeAnchor xmlns:cdr="http://schemas.openxmlformats.org/drawingml/2006/chartDrawing">
    <cdr:from>
      <cdr:x>0.83933</cdr:x>
      <cdr:y>0.87148</cdr:y>
    </cdr:from>
    <cdr:ext cx="1530358" cy="417914"/>
    <cdr:pic>
      <cdr:nvPicPr>
        <cdr:cNvPr id="3" name="LogoShape"/>
        <cdr:cNvPicPr>
          <a:picLocks xmlns:a="http://schemas.openxmlformats.org/drawingml/2006/main" noChangeAspect="1"/>
        </cdr:cNvPicPr>
      </cdr:nvPicPr>
      <cdr:blipFill>
        <a:blip xmlns:a="http://schemas.openxmlformats.org/drawingml/2006/main" xmlns:r="http://schemas.openxmlformats.org/officeDocument/2006/relationships" r:link="rId1"/>
        <a:srcRect xmlns:a="http://schemas.openxmlformats.org/drawingml/2006/main" b="16916"/>
        <a:stretch xmlns:a="http://schemas.openxmlformats.org/drawingml/2006/main">
          <a:fillRect/>
        </a:stretch>
      </cdr:blipFill>
      <cdr:spPr>
        <a:xfrm xmlns:a="http://schemas.openxmlformats.org/drawingml/2006/main">
          <a:off x="7994642" y="2833719"/>
          <a:ext cx="1530358" cy="417914"/>
        </a:xfrm>
        <a:prstGeom xmlns:a="http://schemas.openxmlformats.org/drawingml/2006/main" prst="rect">
          <a:avLst/>
        </a:prstGeom>
      </cdr:spPr>
    </cdr:pic>
  </cdr:absSizeAnchor>
</c:userShapes>
</file>

<file path=xl/drawings/drawing8.xml><?xml version="1.0" encoding="utf-8"?>
<xdr:wsDr xmlns:xdr="http://schemas.openxmlformats.org/drawingml/2006/spreadsheetDrawing" xmlns:a="http://schemas.openxmlformats.org/drawingml/2006/main">
  <xdr:twoCellAnchor>
    <xdr:from>
      <xdr:col>2</xdr:col>
      <xdr:colOff>102660</xdr:colOff>
      <xdr:row>4</xdr:row>
      <xdr:rowOff>114300</xdr:rowOff>
    </xdr:from>
    <xdr:to>
      <xdr:col>11</xdr:col>
      <xdr:colOff>159810</xdr:colOff>
      <xdr:row>39</xdr:row>
      <xdr:rowOff>44314</xdr:rowOff>
    </xdr:to>
    <xdr:graphicFrame macro="">
      <xdr:nvGraphicFramePr>
        <xdr:cNvPr id="3155"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c:userShapes xmlns:c="http://schemas.openxmlformats.org/drawingml/2006/chart">
  <cdr:absSizeAnchor xmlns:cdr="http://schemas.openxmlformats.org/drawingml/2006/chartDrawing">
    <cdr:from>
      <cdr:x>0.00533</cdr:x>
      <cdr:y>0.90322</cdr:y>
    </cdr:from>
    <cdr:ext cx="8002645" cy="484876"/>
    <cdr:sp macro="" textlink="">
      <cdr:nvSpPr>
        <cdr:cNvPr id="10" name="FootonotesShape"/>
        <cdr:cNvSpPr txBox="1"/>
      </cdr:nvSpPr>
      <cdr:spPr>
        <a:xfrm xmlns:a="http://schemas.openxmlformats.org/drawingml/2006/main">
          <a:off x="50734" y="4538672"/>
          <a:ext cx="8002645" cy="484876"/>
        </a:xfrm>
        <a:prstGeom xmlns:a="http://schemas.openxmlformats.org/drawingml/2006/main" prst="rect">
          <a:avLst/>
        </a:prstGeom>
      </cdr:spPr>
      <cdr:txBody>
        <a:bodyPr xmlns:a="http://schemas.openxmlformats.org/drawingml/2006/main" vertOverflow="clip" vert="horz" wrap="square" rtlCol="0">
          <a:spAutoFit/>
        </a:bodyPr>
        <a:lstStyle xmlns:a="http://schemas.openxmlformats.org/drawingml/2006/main"/>
        <a:p xmlns:a="http://schemas.openxmlformats.org/drawingml/2006/main">
          <a:pPr>
            <a:spcBef>
              <a:spcPts val="300"/>
            </a:spcBef>
          </a:pPr>
          <a:r>
            <a:rPr lang="en-GB" sz="1200">
              <a:latin typeface="Arial" panose="020B0604020202020204" pitchFamily="34" charset="0"/>
            </a:rPr>
            <a:t>(¹) Physical imports of Luxembourg account for 31.4 tonnes per capita</a:t>
          </a:r>
        </a:p>
        <a:p xmlns:a="http://schemas.openxmlformats.org/drawingml/2006/main">
          <a:pPr>
            <a:spcBef>
              <a:spcPts val="300"/>
            </a:spcBef>
          </a:pPr>
          <a:r>
            <a:rPr lang="en-GB" sz="1200" i="1">
              <a:latin typeface="Arial" panose="020B0604020202020204" pitchFamily="34" charset="0"/>
            </a:rPr>
            <a:t>Source:</a:t>
          </a:r>
          <a:r>
            <a:rPr lang="en-GB" sz="1200">
              <a:latin typeface="Arial" panose="020B0604020202020204" pitchFamily="34" charset="0"/>
            </a:rPr>
            <a:t> Eurostat (online data codes: env_ac_mfa, demo_gind)</a:t>
          </a:r>
        </a:p>
      </cdr:txBody>
    </cdr:sp>
  </cdr:absSizeAnchor>
  <cdr:absSizeAnchor xmlns:cdr="http://schemas.openxmlformats.org/drawingml/2006/chartDrawing">
    <cdr:from>
      <cdr:x>0.83933</cdr:x>
      <cdr:y>0.91711</cdr:y>
    </cdr:from>
    <cdr:ext cx="1530358" cy="417915"/>
    <cdr:pic>
      <cdr:nvPicPr>
        <cdr:cNvPr id="11" name="LogoShape"/>
        <cdr:cNvPicPr>
          <a:picLocks xmlns:a="http://schemas.openxmlformats.org/drawingml/2006/main" noChangeAspect="1"/>
        </cdr:cNvPicPr>
      </cdr:nvPicPr>
      <cdr:blipFill>
        <a:blip xmlns:a="http://schemas.openxmlformats.org/drawingml/2006/main" xmlns:r="http://schemas.openxmlformats.org/officeDocument/2006/relationships" r:link="rId1"/>
        <a:srcRect xmlns:a="http://schemas.openxmlformats.org/drawingml/2006/main" b="16916"/>
        <a:stretch xmlns:a="http://schemas.openxmlformats.org/drawingml/2006/main">
          <a:fillRect/>
        </a:stretch>
      </cdr:blipFill>
      <cdr:spPr>
        <a:xfrm xmlns:a="http://schemas.openxmlformats.org/drawingml/2006/main">
          <a:off x="7994642" y="4623849"/>
          <a:ext cx="1530358" cy="417915"/>
        </a:xfrm>
        <a:prstGeom xmlns:a="http://schemas.openxmlformats.org/drawingml/2006/main" prst="rect">
          <a:avLst/>
        </a:prstGeom>
      </cdr:spPr>
    </cdr:pic>
  </cdr:absSizeAnchor>
</c:userShapes>
</file>

<file path=xl/drawings/drawing10.xml><?xml version="1.0" encoding="utf-8"?>
<xdr:wsDr xmlns:xdr="http://schemas.openxmlformats.org/drawingml/2006/spreadsheetDrawing" xmlns:a="http://schemas.openxmlformats.org/drawingml/2006/main">
  <xdr:twoCellAnchor>
    <xdr:from>
      <xdr:col>2</xdr:col>
      <xdr:colOff>775605</xdr:colOff>
      <xdr:row>5</xdr:row>
      <xdr:rowOff>108857</xdr:rowOff>
    </xdr:from>
    <xdr:to>
      <xdr:col>7</xdr:col>
      <xdr:colOff>273955</xdr:colOff>
      <xdr:row>37</xdr:row>
      <xdr:rowOff>54397</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530678</xdr:colOff>
      <xdr:row>5</xdr:row>
      <xdr:rowOff>90714</xdr:rowOff>
    </xdr:from>
    <xdr:to>
      <xdr:col>15</xdr:col>
      <xdr:colOff>200478</xdr:colOff>
      <xdr:row>37</xdr:row>
      <xdr:rowOff>36254</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ET1.cec.eu.int\homes\102\pitigcr\Desktop\SE\Material_flow_accounts_and_resource_productivity_July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ntents"/>
      <sheetName val="Fig1"/>
      <sheetName val="Fig2"/>
      <sheetName val="Fig3"/>
      <sheetName val="Fig4"/>
      <sheetName val="Fig5"/>
      <sheetName val="Fig6"/>
      <sheetName val="Data_mfa"/>
      <sheetName val="Data_gdp"/>
      <sheetName val="Data_rp"/>
      <sheetName val="Data_mfa_dmc"/>
      <sheetName val="Data_global_mfa"/>
      <sheetName val="Data_World_Bank_population"/>
    </sheetNames>
    <sheetDataSet>
      <sheetData sheetId="0">
        <row r="12">
          <cell r="E12" t="str">
            <v>Material flow accounts and resource productivity</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queryTables/queryTable1.xml><?xml version="1.0" encoding="utf-8"?>
<queryTable xmlns="http://schemas.openxmlformats.org/spreadsheetml/2006/main" name="env_ac_mfa_1_Data_1" connectionId="2" autoFormatId="16" applyNumberFormats="0" applyBorderFormats="0" applyFontFormats="0" applyPatternFormats="0" applyAlignmentFormats="0" applyWidthHeightFormats="0"/>
</file>

<file path=xl/queryTables/queryTable2.xml><?xml version="1.0" encoding="utf-8"?>
<queryTable xmlns="http://schemas.openxmlformats.org/spreadsheetml/2006/main" name="nama_10_gdp_1_Data_1" connectionId="5" autoFormatId="16" applyNumberFormats="0" applyBorderFormats="0" applyFontFormats="0" applyPatternFormats="0" applyAlignmentFormats="0" applyWidthHeightFormats="0"/>
</file>

<file path=xl/queryTables/queryTable3.xml><?xml version="1.0" encoding="utf-8"?>
<queryTable xmlns="http://schemas.openxmlformats.org/spreadsheetml/2006/main" name="demo_gind_1_Data" connectionId="1" autoFormatId="16" applyNumberFormats="0" applyBorderFormats="0" applyFontFormats="0" applyPatternFormats="0" applyAlignmentFormats="0" applyWidthHeightFormats="0"/>
</file>

<file path=xl/queryTables/queryTable4.xml><?xml version="1.0" encoding="utf-8"?>
<queryTable xmlns="http://schemas.openxmlformats.org/spreadsheetml/2006/main" name="env_ac_mfa_1_ptb" connectionId="3" autoFormatId="16" applyNumberFormats="0" applyBorderFormats="0" applyFontFormats="0" applyPatternFormats="0" applyAlignmentFormats="0" applyWidthHeightFormats="0"/>
</file>

<file path=xl/queryTables/queryTable5.xml><?xml version="1.0" encoding="utf-8"?>
<queryTable xmlns="http://schemas.openxmlformats.org/spreadsheetml/2006/main" name="env_ac_mfa_1_SoM" connectionId="4" autoFormatId="16" applyNumberFormats="0" applyBorderFormats="0" applyFontFormats="0" applyPatternFormats="0" applyAlignmentFormats="0" applyWidthHeightFormats="0"/>
</file>

<file path=xl/theme/theme1.xml><?xml version="1.0" encoding="utf-8"?>
<a:theme xmlns:a="http://schemas.openxmlformats.org/drawingml/2006/main" name="Office Theme">
  <a:themeElements>
    <a:clrScheme name="8 Environment and energy">
      <a:dk1>
        <a:sysClr val="windowText" lastClr="000000"/>
      </a:dk1>
      <a:lt1>
        <a:sysClr val="window" lastClr="FFFFFF"/>
      </a:lt1>
      <a:dk2>
        <a:srgbClr val="1F497D"/>
      </a:dk2>
      <a:lt2>
        <a:srgbClr val="EEECE1"/>
      </a:lt2>
      <a:accent1>
        <a:srgbClr val="32AFAF"/>
      </a:accent1>
      <a:accent2>
        <a:srgbClr val="C84B96"/>
      </a:accent2>
      <a:accent3>
        <a:srgbClr val="286EB4"/>
      </a:accent3>
      <a:accent4>
        <a:srgbClr val="D73C41"/>
      </a:accent4>
      <a:accent5>
        <a:srgbClr val="00A5E6"/>
      </a:accent5>
      <a:accent6>
        <a:srgbClr val="B9C31E"/>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ec.europa.eu/eurostat/web/european-statistical-system/reuse-ess-statistics" TargetMode="External"/><Relationship Id="rId1" Type="http://schemas.openxmlformats.org/officeDocument/2006/relationships/hyperlink" Target="https://ec.europa.eu/eurostat/about/policies/copyright"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appsso.eurostat.ec.europa.eu/nui/show.do?dataset=env_ac_mid&amp;lang=en"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queryTable" Target="../queryTables/queryTable1.xml"/></Relationships>
</file>

<file path=xl/worksheets/_rels/sheet15.xml.rels><?xml version="1.0" encoding="UTF-8" standalone="yes"?>
<Relationships xmlns="http://schemas.openxmlformats.org/package/2006/relationships"><Relationship Id="rId1" Type="http://schemas.openxmlformats.org/officeDocument/2006/relationships/queryTable" Target="../queryTables/queryTable2.xml"/></Relationships>
</file>

<file path=xl/worksheets/_rels/sheet16.xml.rels><?xml version="1.0" encoding="UTF-8" standalone="yes"?>
<Relationships xmlns="http://schemas.openxmlformats.org/package/2006/relationships"><Relationship Id="rId2" Type="http://schemas.openxmlformats.org/officeDocument/2006/relationships/queryTable" Target="../queryTables/queryTable3.xml"/><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1" Type="http://schemas.openxmlformats.org/officeDocument/2006/relationships/queryTable" Target="../queryTables/queryTable4.xml"/></Relationships>
</file>

<file path=xl/worksheets/_rels/sheet18.xml.rels><?xml version="1.0" encoding="UTF-8" standalone="yes"?>
<Relationships xmlns="http://schemas.openxmlformats.org/package/2006/relationships"><Relationship Id="rId1" Type="http://schemas.openxmlformats.org/officeDocument/2006/relationships/queryTable" Target="../queryTables/queryTable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Z42"/>
  <sheetViews>
    <sheetView showGridLines="0" tabSelected="1" zoomScaleNormal="100" workbookViewId="0">
      <selection activeCell="B13" sqref="B13"/>
    </sheetView>
  </sheetViews>
  <sheetFormatPr defaultColWidth="0" defaultRowHeight="0" customHeight="1" zeroHeight="1" x14ac:dyDescent="0.2"/>
  <cols>
    <col min="1" max="1" width="2.28515625" style="144" customWidth="1"/>
    <col min="2" max="2" width="6.28515625" style="144" customWidth="1"/>
    <col min="3" max="9" width="7.28515625" style="144" customWidth="1"/>
    <col min="10" max="12" width="6.28515625" style="144" customWidth="1"/>
    <col min="13" max="13" width="1.42578125" style="144" customWidth="1"/>
    <col min="14" max="14" width="7.28515625" style="144" customWidth="1"/>
    <col min="15" max="18" width="8.7109375" style="144" customWidth="1"/>
    <col min="19" max="25" width="6.28515625" style="144" customWidth="1"/>
    <col min="26" max="26" width="2.28515625" style="152" customWidth="1"/>
    <col min="27" max="16384" width="9.140625" style="144" hidden="1"/>
  </cols>
  <sheetData>
    <row r="1" spans="1:26" ht="12" customHeight="1" x14ac:dyDescent="0.2">
      <c r="A1" s="143"/>
      <c r="B1" s="143"/>
      <c r="C1" s="143"/>
      <c r="D1" s="143"/>
      <c r="E1" s="143"/>
      <c r="F1" s="143"/>
      <c r="G1" s="143"/>
      <c r="H1" s="143"/>
      <c r="I1" s="143"/>
      <c r="J1" s="143"/>
      <c r="K1" s="143"/>
      <c r="L1" s="143"/>
      <c r="M1" s="143"/>
      <c r="N1" s="143"/>
      <c r="O1" s="143"/>
      <c r="P1" s="143"/>
      <c r="Q1" s="143"/>
      <c r="R1" s="143"/>
      <c r="S1" s="143"/>
      <c r="T1" s="143"/>
      <c r="U1" s="143"/>
      <c r="V1" s="143"/>
      <c r="W1" s="143"/>
      <c r="X1" s="143"/>
      <c r="Y1" s="143"/>
      <c r="Z1" s="143"/>
    </row>
    <row r="2" spans="1:26" ht="9.9499999999999993" customHeight="1" x14ac:dyDescent="0.2">
      <c r="A2" s="143"/>
      <c r="B2" s="145"/>
      <c r="C2" s="146"/>
      <c r="D2" s="146"/>
      <c r="E2" s="146"/>
      <c r="F2" s="146"/>
      <c r="G2" s="146"/>
      <c r="H2" s="146"/>
      <c r="I2" s="146"/>
      <c r="J2" s="146"/>
      <c r="K2" s="146"/>
      <c r="L2" s="146"/>
      <c r="M2" s="146"/>
      <c r="N2" s="146"/>
      <c r="O2" s="146"/>
      <c r="P2" s="146"/>
      <c r="Q2" s="146"/>
      <c r="R2" s="146"/>
      <c r="S2" s="146"/>
      <c r="T2" s="146"/>
      <c r="U2" s="146"/>
      <c r="V2" s="146"/>
      <c r="W2" s="146"/>
      <c r="X2" s="146"/>
      <c r="Y2" s="146"/>
      <c r="Z2" s="143"/>
    </row>
    <row r="3" spans="1:26" ht="12" x14ac:dyDescent="0.2">
      <c r="A3" s="143"/>
      <c r="B3" s="146"/>
      <c r="C3" s="146"/>
      <c r="D3" s="146"/>
      <c r="E3" s="146"/>
      <c r="F3" s="146"/>
      <c r="G3" s="146"/>
      <c r="H3" s="146"/>
      <c r="I3" s="146"/>
      <c r="J3" s="146"/>
      <c r="K3" s="146"/>
      <c r="L3" s="146"/>
      <c r="M3" s="146"/>
      <c r="N3" s="146"/>
      <c r="O3" s="146"/>
      <c r="P3" s="146"/>
      <c r="Q3" s="146"/>
      <c r="R3" s="146"/>
      <c r="S3" s="146"/>
      <c r="T3" s="146"/>
      <c r="U3" s="146"/>
      <c r="V3" s="146"/>
      <c r="W3" s="146"/>
      <c r="X3" s="146"/>
      <c r="Y3" s="146"/>
      <c r="Z3" s="143"/>
    </row>
    <row r="4" spans="1:26" ht="12" x14ac:dyDescent="0.2">
      <c r="A4" s="143"/>
      <c r="B4" s="146"/>
      <c r="C4" s="146"/>
      <c r="D4" s="146"/>
      <c r="E4" s="146"/>
      <c r="F4" s="146"/>
      <c r="G4" s="146"/>
      <c r="H4" s="146"/>
      <c r="I4" s="146"/>
      <c r="J4" s="146"/>
      <c r="K4" s="146"/>
      <c r="L4" s="146"/>
      <c r="M4" s="146"/>
      <c r="N4" s="146"/>
      <c r="O4" s="146"/>
      <c r="P4" s="146"/>
      <c r="Q4" s="146"/>
      <c r="R4" s="146"/>
      <c r="S4" s="146"/>
      <c r="T4" s="146"/>
      <c r="U4" s="146"/>
      <c r="V4" s="146"/>
      <c r="W4" s="146"/>
      <c r="X4" s="146"/>
      <c r="Y4" s="146"/>
      <c r="Z4" s="143"/>
    </row>
    <row r="5" spans="1:26" ht="12" x14ac:dyDescent="0.2">
      <c r="A5" s="143"/>
      <c r="B5" s="147" t="s">
        <v>179</v>
      </c>
      <c r="C5" s="148"/>
      <c r="D5" s="146"/>
      <c r="E5" s="146"/>
      <c r="F5" s="146"/>
      <c r="G5" s="146"/>
      <c r="H5" s="146"/>
      <c r="I5" s="146"/>
      <c r="J5" s="146"/>
      <c r="K5" s="146"/>
      <c r="L5" s="146"/>
      <c r="M5" s="146"/>
      <c r="N5" s="146"/>
      <c r="O5" s="146"/>
      <c r="P5" s="146"/>
      <c r="Q5" s="146"/>
      <c r="R5" s="146"/>
      <c r="S5" s="146"/>
      <c r="T5" s="146"/>
      <c r="U5" s="146"/>
      <c r="V5" s="146"/>
      <c r="W5" s="146"/>
      <c r="X5" s="146"/>
      <c r="Y5" s="146"/>
      <c r="Z5" s="143"/>
    </row>
    <row r="6" spans="1:26" ht="12" x14ac:dyDescent="0.2">
      <c r="A6" s="143"/>
      <c r="B6" s="149" t="s">
        <v>180</v>
      </c>
      <c r="C6" s="146"/>
      <c r="D6" s="146"/>
      <c r="E6" s="146"/>
      <c r="F6" s="146"/>
      <c r="G6" s="146"/>
      <c r="H6" s="146"/>
      <c r="I6" s="146"/>
      <c r="J6" s="146"/>
      <c r="K6" s="146"/>
      <c r="L6" s="146"/>
      <c r="M6" s="146"/>
      <c r="N6" s="146"/>
      <c r="O6" s="146"/>
      <c r="P6" s="146"/>
      <c r="Q6" s="146"/>
      <c r="R6" s="146"/>
      <c r="S6" s="146"/>
      <c r="T6" s="146"/>
      <c r="U6" s="146"/>
      <c r="V6" s="146"/>
      <c r="W6" s="146"/>
      <c r="X6" s="146"/>
      <c r="Y6" s="146"/>
      <c r="Z6" s="143"/>
    </row>
    <row r="7" spans="1:26" ht="12" x14ac:dyDescent="0.2">
      <c r="A7" s="143"/>
      <c r="B7" s="149" t="s">
        <v>181</v>
      </c>
      <c r="C7" s="146"/>
      <c r="D7" s="146"/>
      <c r="E7" s="146"/>
      <c r="F7" s="146"/>
      <c r="G7" s="146"/>
      <c r="H7" s="146"/>
      <c r="I7" s="146"/>
      <c r="J7" s="146"/>
      <c r="K7" s="146"/>
      <c r="L7" s="146"/>
      <c r="M7" s="146"/>
      <c r="N7" s="146"/>
      <c r="O7" s="146"/>
      <c r="P7" s="146"/>
      <c r="Q7" s="146"/>
      <c r="R7" s="146"/>
      <c r="S7" s="146"/>
      <c r="T7" s="146"/>
      <c r="U7" s="146"/>
      <c r="V7" s="146"/>
      <c r="W7" s="146"/>
      <c r="X7" s="146"/>
      <c r="Y7" s="146"/>
      <c r="Z7" s="143"/>
    </row>
    <row r="8" spans="1:26" ht="12" x14ac:dyDescent="0.2">
      <c r="A8" s="143"/>
      <c r="B8" s="149" t="s">
        <v>182</v>
      </c>
      <c r="C8" s="146"/>
      <c r="D8" s="146"/>
      <c r="E8" s="146"/>
      <c r="F8" s="146"/>
      <c r="G8" s="146"/>
      <c r="H8" s="146"/>
      <c r="I8" s="146"/>
      <c r="J8" s="146"/>
      <c r="K8" s="146"/>
      <c r="L8" s="146"/>
      <c r="M8" s="146"/>
      <c r="N8" s="146"/>
      <c r="O8" s="146"/>
      <c r="P8" s="146"/>
      <c r="Q8" s="146"/>
      <c r="R8" s="146"/>
      <c r="S8" s="146"/>
      <c r="T8" s="146"/>
      <c r="U8" s="146"/>
      <c r="V8" s="146"/>
      <c r="W8" s="146"/>
      <c r="X8" s="146"/>
      <c r="Y8" s="146"/>
      <c r="Z8" s="150"/>
    </row>
    <row r="9" spans="1:26" ht="9.9499999999999993" customHeight="1" x14ac:dyDescent="0.2">
      <c r="A9" s="143"/>
      <c r="B9" s="149"/>
      <c r="C9" s="146"/>
      <c r="D9" s="146"/>
      <c r="E9" s="151"/>
      <c r="F9" s="146"/>
      <c r="G9" s="146"/>
      <c r="H9" s="146"/>
      <c r="I9" s="146"/>
      <c r="J9" s="146"/>
      <c r="K9" s="146"/>
      <c r="L9" s="146"/>
      <c r="M9" s="146"/>
      <c r="N9" s="146"/>
      <c r="O9" s="146"/>
      <c r="P9" s="146"/>
      <c r="Q9" s="146"/>
      <c r="R9" s="146"/>
      <c r="S9" s="146"/>
      <c r="T9" s="146"/>
      <c r="U9" s="146"/>
      <c r="V9" s="146"/>
      <c r="W9" s="146"/>
      <c r="X9" s="146"/>
      <c r="Y9" s="146"/>
      <c r="Z9" s="150"/>
    </row>
    <row r="10" spans="1:26" ht="6" customHeight="1" x14ac:dyDescent="0.2">
      <c r="A10" s="143"/>
      <c r="B10" s="143"/>
      <c r="C10" s="143"/>
      <c r="D10" s="143"/>
      <c r="E10" s="143"/>
      <c r="F10" s="143"/>
      <c r="G10" s="143"/>
      <c r="H10" s="143"/>
      <c r="I10" s="143"/>
      <c r="J10" s="143"/>
      <c r="K10" s="143"/>
      <c r="L10" s="143"/>
      <c r="M10" s="143"/>
      <c r="N10" s="143"/>
      <c r="O10" s="143"/>
      <c r="P10" s="143"/>
      <c r="Q10" s="143"/>
      <c r="R10" s="143"/>
      <c r="S10" s="143"/>
      <c r="T10" s="143"/>
      <c r="U10" s="143"/>
      <c r="V10" s="143"/>
      <c r="W10" s="143"/>
      <c r="X10" s="143"/>
      <c r="Y10" s="143"/>
      <c r="Z10" s="143"/>
    </row>
    <row r="11" spans="1:26" ht="9.9499999999999993" customHeight="1" x14ac:dyDescent="0.2">
      <c r="A11" s="143"/>
      <c r="B11" s="152"/>
      <c r="C11" s="152"/>
      <c r="D11" s="152"/>
      <c r="E11" s="152"/>
      <c r="F11" s="152"/>
      <c r="G11" s="152"/>
      <c r="H11" s="152"/>
      <c r="I11" s="152"/>
      <c r="J11" s="152"/>
      <c r="K11" s="152"/>
      <c r="L11" s="152"/>
      <c r="M11" s="152"/>
      <c r="N11" s="152"/>
      <c r="O11" s="152"/>
      <c r="P11" s="152"/>
      <c r="Q11" s="152"/>
      <c r="R11" s="152"/>
      <c r="S11" s="152"/>
      <c r="T11" s="152"/>
      <c r="U11" s="152"/>
      <c r="V11" s="152"/>
      <c r="W11" s="152"/>
      <c r="X11" s="152"/>
      <c r="Y11" s="152"/>
      <c r="Z11" s="143"/>
    </row>
    <row r="12" spans="1:26" ht="12" x14ac:dyDescent="0.2">
      <c r="A12" s="143"/>
      <c r="B12" s="153" t="s">
        <v>183</v>
      </c>
      <c r="E12" s="154" t="s">
        <v>17</v>
      </c>
      <c r="Z12" s="143"/>
    </row>
    <row r="13" spans="1:26" ht="12" x14ac:dyDescent="0.2">
      <c r="A13" s="143"/>
      <c r="Z13" s="143"/>
    </row>
    <row r="14" spans="1:26" ht="15" customHeight="1" x14ac:dyDescent="0.2">
      <c r="A14" s="143"/>
      <c r="B14" s="153" t="s">
        <v>184</v>
      </c>
      <c r="E14" s="207" t="str">
        <f>"This file accompanies the Statistics Explained article: '"&amp;E12&amp;"' and contains the figures and underlying data used in the article."</f>
        <v>This file accompanies the Statistics Explained article: 'Physical imports and exports' and contains the figures and underlying data used in the article.</v>
      </c>
      <c r="F14" s="207"/>
      <c r="G14" s="207"/>
      <c r="H14" s="207"/>
      <c r="I14" s="207"/>
      <c r="J14" s="207"/>
      <c r="K14" s="207"/>
      <c r="L14" s="207"/>
      <c r="M14" s="207"/>
      <c r="N14" s="207"/>
      <c r="O14" s="207"/>
      <c r="P14" s="207"/>
      <c r="Q14" s="207"/>
      <c r="R14" s="207"/>
      <c r="S14" s="207"/>
      <c r="T14" s="207"/>
      <c r="U14" s="207"/>
      <c r="V14" s="207"/>
      <c r="W14" s="207"/>
      <c r="X14" s="207"/>
      <c r="Y14" s="207"/>
      <c r="Z14" s="143"/>
    </row>
    <row r="15" spans="1:26" ht="12" x14ac:dyDescent="0.2">
      <c r="A15" s="143"/>
      <c r="Z15" s="143"/>
    </row>
    <row r="16" spans="1:26" ht="12" x14ac:dyDescent="0.2">
      <c r="A16" s="143"/>
      <c r="B16" s="153" t="s">
        <v>185</v>
      </c>
      <c r="E16" s="155" t="s">
        <v>255</v>
      </c>
      <c r="Z16" s="143"/>
    </row>
    <row r="17" spans="1:26" ht="12" x14ac:dyDescent="0.2">
      <c r="A17" s="143"/>
      <c r="D17" s="156"/>
      <c r="Z17" s="143"/>
    </row>
    <row r="18" spans="1:26" ht="12" x14ac:dyDescent="0.2">
      <c r="A18" s="143"/>
      <c r="B18" s="153" t="s">
        <v>186</v>
      </c>
      <c r="E18" s="157" t="str">
        <f>E12</f>
        <v>Physical imports and exports</v>
      </c>
      <c r="G18" s="158"/>
      <c r="Z18" s="143"/>
    </row>
    <row r="19" spans="1:26" ht="9.9499999999999993" customHeight="1" x14ac:dyDescent="0.2">
      <c r="A19" s="143"/>
      <c r="Z19" s="143"/>
    </row>
    <row r="20" spans="1:26" ht="6" customHeight="1" x14ac:dyDescent="0.2">
      <c r="A20" s="143"/>
      <c r="B20" s="159"/>
      <c r="C20" s="160"/>
      <c r="D20" s="143"/>
      <c r="E20" s="161"/>
      <c r="F20" s="161"/>
      <c r="G20" s="161"/>
      <c r="H20" s="161"/>
      <c r="I20" s="161"/>
      <c r="J20" s="161"/>
      <c r="K20" s="161"/>
      <c r="L20" s="161"/>
      <c r="M20" s="161"/>
      <c r="N20" s="161"/>
      <c r="O20" s="161"/>
      <c r="P20" s="161"/>
      <c r="Q20" s="161"/>
      <c r="R20" s="161"/>
      <c r="S20" s="161"/>
      <c r="T20" s="161"/>
      <c r="U20" s="161"/>
      <c r="V20" s="161"/>
      <c r="W20" s="161"/>
      <c r="X20" s="161"/>
      <c r="Y20" s="161"/>
      <c r="Z20" s="143"/>
    </row>
    <row r="21" spans="1:26" ht="9.9499999999999993" customHeight="1" x14ac:dyDescent="0.2">
      <c r="A21" s="143"/>
      <c r="B21" s="162"/>
      <c r="C21" s="163"/>
      <c r="D21" s="152"/>
      <c r="E21" s="164"/>
      <c r="F21" s="164"/>
      <c r="G21" s="164"/>
      <c r="H21" s="164"/>
      <c r="I21" s="164"/>
      <c r="J21" s="164"/>
      <c r="K21" s="164"/>
      <c r="L21" s="164"/>
      <c r="M21" s="164"/>
      <c r="N21" s="164"/>
      <c r="O21" s="164"/>
      <c r="P21" s="164"/>
      <c r="Q21" s="164"/>
      <c r="R21" s="164"/>
      <c r="S21" s="164"/>
      <c r="T21" s="164"/>
      <c r="U21" s="164"/>
      <c r="V21" s="164"/>
      <c r="W21" s="164"/>
      <c r="X21" s="164"/>
      <c r="Y21" s="164"/>
      <c r="Z21" s="143"/>
    </row>
    <row r="22" spans="1:26" ht="36" customHeight="1" x14ac:dyDescent="0.2">
      <c r="A22" s="143"/>
      <c r="B22" s="165" t="s">
        <v>187</v>
      </c>
      <c r="E22" s="207" t="s">
        <v>188</v>
      </c>
      <c r="F22" s="207"/>
      <c r="G22" s="207"/>
      <c r="H22" s="207"/>
      <c r="I22" s="207"/>
      <c r="J22" s="207"/>
      <c r="K22" s="207"/>
      <c r="L22" s="207"/>
      <c r="M22" s="207"/>
      <c r="N22" s="207"/>
      <c r="O22" s="207"/>
      <c r="P22" s="207"/>
      <c r="Q22" s="207"/>
      <c r="R22" s="207"/>
      <c r="S22" s="207"/>
      <c r="T22" s="207"/>
      <c r="U22" s="207"/>
      <c r="V22" s="207"/>
      <c r="W22" s="207"/>
      <c r="X22" s="207"/>
      <c r="Y22" s="207"/>
      <c r="Z22" s="143"/>
    </row>
    <row r="23" spans="1:26" ht="12" customHeight="1" x14ac:dyDescent="0.2">
      <c r="A23" s="143"/>
      <c r="E23" s="208" t="s">
        <v>189</v>
      </c>
      <c r="F23" s="208"/>
      <c r="G23" s="208"/>
      <c r="H23" s="208"/>
      <c r="I23" s="208"/>
      <c r="J23" s="208"/>
      <c r="K23" s="208"/>
      <c r="L23" s="208"/>
      <c r="M23" s="208"/>
      <c r="N23" s="208"/>
      <c r="O23" s="208"/>
      <c r="P23" s="208"/>
      <c r="Q23" s="208"/>
      <c r="R23" s="208"/>
      <c r="S23" s="208"/>
      <c r="T23" s="208"/>
      <c r="U23" s="208"/>
      <c r="V23" s="208"/>
      <c r="W23" s="208"/>
      <c r="X23" s="208"/>
      <c r="Y23" s="208"/>
      <c r="Z23" s="143"/>
    </row>
    <row r="24" spans="1:26" ht="12" customHeight="1" x14ac:dyDescent="0.2">
      <c r="A24" s="143"/>
      <c r="E24" s="144" t="s">
        <v>190</v>
      </c>
      <c r="Z24" s="143"/>
    </row>
    <row r="25" spans="1:26" ht="12" customHeight="1" x14ac:dyDescent="0.2">
      <c r="A25" s="143"/>
      <c r="E25" s="144" t="s">
        <v>191</v>
      </c>
      <c r="K25" s="166"/>
      <c r="N25" s="157" t="s">
        <v>192</v>
      </c>
      <c r="Z25" s="143"/>
    </row>
    <row r="26" spans="1:26" ht="12" customHeight="1" x14ac:dyDescent="0.2">
      <c r="A26" s="143"/>
      <c r="E26" s="144" t="s">
        <v>193</v>
      </c>
      <c r="N26" s="157" t="s">
        <v>194</v>
      </c>
      <c r="Z26" s="143"/>
    </row>
    <row r="27" spans="1:26" ht="48" customHeight="1" x14ac:dyDescent="0.2">
      <c r="A27" s="143"/>
      <c r="B27" s="165" t="s">
        <v>195</v>
      </c>
      <c r="E27" s="207" t="s">
        <v>196</v>
      </c>
      <c r="F27" s="207"/>
      <c r="G27" s="207"/>
      <c r="H27" s="207"/>
      <c r="I27" s="207"/>
      <c r="J27" s="207"/>
      <c r="K27" s="207"/>
      <c r="L27" s="207"/>
      <c r="M27" s="207"/>
      <c r="N27" s="207"/>
      <c r="O27" s="207"/>
      <c r="P27" s="207"/>
      <c r="Q27" s="207"/>
      <c r="R27" s="207"/>
      <c r="S27" s="207"/>
      <c r="T27" s="207"/>
      <c r="U27" s="207"/>
      <c r="V27" s="207"/>
      <c r="W27" s="207"/>
      <c r="X27" s="207"/>
      <c r="Y27" s="207"/>
      <c r="Z27" s="143"/>
    </row>
    <row r="28" spans="1:26" ht="9.9499999999999993" customHeight="1" x14ac:dyDescent="0.2">
      <c r="A28" s="143"/>
      <c r="B28" s="167"/>
      <c r="E28" s="168"/>
      <c r="Z28" s="143"/>
    </row>
    <row r="29" spans="1:26" ht="12" customHeight="1" x14ac:dyDescent="0.2">
      <c r="A29" s="143"/>
      <c r="B29" s="143"/>
      <c r="C29" s="143"/>
      <c r="D29" s="143"/>
      <c r="E29" s="143"/>
      <c r="F29" s="143"/>
      <c r="G29" s="143"/>
      <c r="H29" s="143"/>
      <c r="I29" s="143"/>
      <c r="J29" s="143"/>
      <c r="K29" s="143"/>
      <c r="L29" s="143"/>
      <c r="M29" s="143"/>
      <c r="N29" s="143"/>
      <c r="O29" s="143"/>
      <c r="P29" s="143"/>
      <c r="Q29" s="143"/>
      <c r="R29" s="143"/>
      <c r="S29" s="143"/>
      <c r="T29" s="143"/>
      <c r="U29" s="143"/>
      <c r="V29" s="143"/>
      <c r="W29" s="143"/>
      <c r="X29" s="143"/>
      <c r="Y29" s="143"/>
      <c r="Z29" s="143"/>
    </row>
    <row r="30" spans="1:26" ht="12" hidden="1" x14ac:dyDescent="0.2"/>
    <row r="31" spans="1:26" ht="12" hidden="1" x14ac:dyDescent="0.2">
      <c r="Z31" s="144"/>
    </row>
    <row r="32" spans="1:26" ht="12" hidden="1" x14ac:dyDescent="0.2">
      <c r="Z32" s="144"/>
    </row>
    <row r="33" spans="26:26" ht="12" hidden="1" x14ac:dyDescent="0.2">
      <c r="Z33" s="144"/>
    </row>
    <row r="34" spans="26:26" ht="12" hidden="1" x14ac:dyDescent="0.2">
      <c r="Z34" s="144"/>
    </row>
    <row r="35" spans="26:26" ht="15" hidden="1" customHeight="1" x14ac:dyDescent="0.2">
      <c r="Z35" s="144"/>
    </row>
    <row r="36" spans="26:26" ht="15" hidden="1" customHeight="1" x14ac:dyDescent="0.2">
      <c r="Z36" s="144"/>
    </row>
    <row r="37" spans="26:26" ht="15" hidden="1" customHeight="1" x14ac:dyDescent="0.2">
      <c r="Z37" s="144"/>
    </row>
    <row r="38" spans="26:26" ht="15" hidden="1" customHeight="1" x14ac:dyDescent="0.2">
      <c r="Z38" s="144"/>
    </row>
    <row r="39" spans="26:26" ht="15" hidden="1" customHeight="1" x14ac:dyDescent="0.2">
      <c r="Z39" s="144"/>
    </row>
    <row r="40" spans="26:26" ht="15" hidden="1" customHeight="1" x14ac:dyDescent="0.2">
      <c r="Z40" s="144"/>
    </row>
    <row r="41" spans="26:26" ht="12" hidden="1" x14ac:dyDescent="0.2"/>
    <row r="42" spans="26:26" ht="12" hidden="1" x14ac:dyDescent="0.2"/>
  </sheetData>
  <mergeCells count="4">
    <mergeCell ref="E14:Y14"/>
    <mergeCell ref="E22:Y22"/>
    <mergeCell ref="E23:Y23"/>
    <mergeCell ref="E27:Y27"/>
  </mergeCells>
  <hyperlinks>
    <hyperlink ref="N25" r:id="rId1"/>
    <hyperlink ref="N26" r:id="rId2"/>
  </hyperlinks>
  <pageMargins left="0.7" right="0.7" top="0.75" bottom="0.75" header="0.3" footer="0.3"/>
  <pageSetup paperSize="9"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pageSetUpPr fitToPage="1"/>
  </sheetPr>
  <dimension ref="A1:D72"/>
  <sheetViews>
    <sheetView showGridLines="0" zoomScaleNormal="100" workbookViewId="0"/>
  </sheetViews>
  <sheetFormatPr defaultColWidth="0" defaultRowHeight="12" zeroHeight="1" x14ac:dyDescent="0.2"/>
  <cols>
    <col min="1" max="1" width="2.28515625" style="170" customWidth="1"/>
    <col min="2" max="2" width="22.7109375" style="170" customWidth="1"/>
    <col min="3" max="3" width="96" style="170" customWidth="1"/>
    <col min="4" max="4" width="2.28515625" style="170" customWidth="1"/>
    <col min="5" max="16384" width="9.140625" style="170" hidden="1"/>
  </cols>
  <sheetData>
    <row r="1" spans="1:4" x14ac:dyDescent="0.2">
      <c r="A1" s="169"/>
      <c r="B1" s="169"/>
      <c r="C1" s="169"/>
      <c r="D1" s="169"/>
    </row>
    <row r="2" spans="1:4" x14ac:dyDescent="0.2">
      <c r="A2" s="169"/>
      <c r="B2" s="171" t="str">
        <f>[1]Cover!E12</f>
        <v>Material flow accounts and resource productivity</v>
      </c>
      <c r="D2" s="169"/>
    </row>
    <row r="3" spans="1:4" x14ac:dyDescent="0.2">
      <c r="A3" s="169"/>
      <c r="D3" s="169"/>
    </row>
    <row r="4" spans="1:4" x14ac:dyDescent="0.2">
      <c r="A4" s="169"/>
      <c r="B4" s="171" t="s">
        <v>197</v>
      </c>
      <c r="D4" s="169"/>
    </row>
    <row r="5" spans="1:4" x14ac:dyDescent="0.2">
      <c r="A5" s="169"/>
      <c r="B5" s="170" t="s">
        <v>198</v>
      </c>
      <c r="C5" s="170" t="str">
        <f ca="1">INDIRECT(CONCATENATE("'",B5,"'","!A$1"))</f>
        <v>Physical trade of goods by main material category and monetary trade of goods, EU, 2000-20</v>
      </c>
      <c r="D5" s="169"/>
    </row>
    <row r="6" spans="1:4" x14ac:dyDescent="0.2">
      <c r="A6" s="169"/>
      <c r="B6" s="170" t="s">
        <v>199</v>
      </c>
      <c r="C6" s="170" t="str">
        <f ca="1">INDIRECT(CONCATENATE("'",B6,"'", "!A$1"))</f>
        <v>Development of physical imports, exports and trade balance, EU, 2000-20</v>
      </c>
      <c r="D6" s="169"/>
    </row>
    <row r="7" spans="1:4" x14ac:dyDescent="0.2">
      <c r="A7" s="169"/>
      <c r="B7" s="170" t="s">
        <v>200</v>
      </c>
      <c r="C7" s="170" t="str">
        <f ca="1">INDIRECT(CONCATENATE("'",B7,"'", "!A$1"))</f>
        <v>Physical imports and exports by main material category, EU, 2020</v>
      </c>
      <c r="D7" s="169"/>
    </row>
    <row r="8" spans="1:4" x14ac:dyDescent="0.2">
      <c r="A8" s="169"/>
      <c r="B8" s="170" t="s">
        <v>201</v>
      </c>
      <c r="C8" s="170" t="str">
        <f ca="1">INDIRECT(CONCATENATE("'",B8,"'", "!A$1"))</f>
        <v>Physical trade balance (imports minus exports) by country, 2020</v>
      </c>
      <c r="D8" s="169"/>
    </row>
    <row r="9" spans="1:4" x14ac:dyDescent="0.2">
      <c r="A9" s="169"/>
      <c r="B9" s="170" t="s">
        <v>202</v>
      </c>
      <c r="C9" s="170" t="str">
        <f t="shared" ref="C9:C10" ca="1" si="0">INDIRECT(CONCATENATE("'",B9,"'", "!A$1"))</f>
        <v>Physical imports and exports by stage of manufacturing, EU, 2020</v>
      </c>
      <c r="D9" s="169"/>
    </row>
    <row r="10" spans="1:4" x14ac:dyDescent="0.2">
      <c r="A10" s="169"/>
      <c r="B10" s="170" t="s">
        <v>205</v>
      </c>
      <c r="C10" s="170" t="str">
        <f t="shared" ca="1" si="0"/>
        <v>Import dependency by main material category, EU, 2000-20</v>
      </c>
      <c r="D10" s="169"/>
    </row>
    <row r="11" spans="1:4" x14ac:dyDescent="0.2">
      <c r="A11" s="169"/>
      <c r="D11" s="169"/>
    </row>
    <row r="12" spans="1:4" x14ac:dyDescent="0.2">
      <c r="A12" s="169"/>
      <c r="B12" s="197" t="s">
        <v>229</v>
      </c>
      <c r="D12" s="169"/>
    </row>
    <row r="13" spans="1:4" x14ac:dyDescent="0.2">
      <c r="A13" s="169"/>
      <c r="B13" s="170" t="s">
        <v>203</v>
      </c>
      <c r="D13" s="169"/>
    </row>
    <row r="14" spans="1:4" x14ac:dyDescent="0.2">
      <c r="A14" s="169"/>
      <c r="B14" s="170" t="s">
        <v>204</v>
      </c>
      <c r="D14" s="169"/>
    </row>
    <row r="15" spans="1:4" x14ac:dyDescent="0.2">
      <c r="A15" s="169"/>
      <c r="B15" s="170" t="s">
        <v>206</v>
      </c>
      <c r="D15" s="169"/>
    </row>
    <row r="16" spans="1:4" x14ac:dyDescent="0.2">
      <c r="A16" s="169"/>
      <c r="B16" s="170" t="s">
        <v>207</v>
      </c>
      <c r="D16" s="169"/>
    </row>
    <row r="17" spans="1:4" x14ac:dyDescent="0.2">
      <c r="A17" s="169"/>
      <c r="B17" s="170" t="s">
        <v>208</v>
      </c>
      <c r="D17" s="169"/>
    </row>
    <row r="18" spans="1:4" x14ac:dyDescent="0.2">
      <c r="A18" s="169"/>
      <c r="D18" s="169"/>
    </row>
    <row r="19" spans="1:4" x14ac:dyDescent="0.2">
      <c r="A19" s="169"/>
      <c r="B19" s="197" t="s">
        <v>230</v>
      </c>
      <c r="D19" s="169"/>
    </row>
    <row r="20" spans="1:4" x14ac:dyDescent="0.2">
      <c r="A20" s="169"/>
      <c r="B20" s="170" t="s">
        <v>231</v>
      </c>
      <c r="C20" s="170" t="str">
        <f ca="1">INDIRECT(CONCATENATE("'",B13,"'", "!A$1"))</f>
        <v>Material flow accounts [env_ac_mfa]</v>
      </c>
      <c r="D20" s="169"/>
    </row>
    <row r="21" spans="1:4" x14ac:dyDescent="0.2">
      <c r="A21" s="169"/>
      <c r="B21" s="170" t="s">
        <v>232</v>
      </c>
      <c r="C21" s="170" t="str">
        <f ca="1">INDIRECT(CONCATENATE("'",B14,"'", "!A$1"))</f>
        <v>GDP and main components (output, expenditure and income) [nama_10_gdp]</v>
      </c>
      <c r="D21" s="169"/>
    </row>
    <row r="22" spans="1:4" x14ac:dyDescent="0.2">
      <c r="A22" s="169"/>
      <c r="B22" s="170" t="s">
        <v>233</v>
      </c>
      <c r="C22" s="170" t="str">
        <f ca="1">INDIRECT(CONCATENATE("'",B15,"'", "!A$1"))</f>
        <v>Population change - Demographic balance and crude rates at national level [demo_gind]</v>
      </c>
      <c r="D22" s="169"/>
    </row>
    <row r="23" spans="1:4" x14ac:dyDescent="0.2">
      <c r="A23" s="169"/>
      <c r="B23" s="170" t="s">
        <v>234</v>
      </c>
      <c r="C23" s="170" t="str">
        <f ca="1">INDIRECT(CONCATENATE("'",B16,"'", "!A$1"))</f>
        <v>Material flow accounts [env_ac_mfa]</v>
      </c>
      <c r="D23" s="169"/>
    </row>
    <row r="24" spans="1:4" x14ac:dyDescent="0.2">
      <c r="A24" s="169"/>
      <c r="B24" s="170" t="s">
        <v>235</v>
      </c>
      <c r="C24" s="170" t="str">
        <f ca="1">INDIRECT(CONCATENATE("'",B17,"'", "!A$1"))</f>
        <v>Material flow accounts [env_ac_mfa]</v>
      </c>
      <c r="D24" s="169"/>
    </row>
    <row r="25" spans="1:4" x14ac:dyDescent="0.2">
      <c r="A25" s="169"/>
      <c r="B25" s="169"/>
      <c r="C25" s="169"/>
      <c r="D25" s="169"/>
    </row>
    <row r="26" spans="1:4" hidden="1" x14ac:dyDescent="0.2"/>
    <row r="27" spans="1:4" hidden="1" x14ac:dyDescent="0.2">
      <c r="B27" s="172"/>
    </row>
    <row r="28" spans="1:4" hidden="1" x14ac:dyDescent="0.2"/>
    <row r="29" spans="1:4" hidden="1" x14ac:dyDescent="0.2"/>
    <row r="30" spans="1:4" hidden="1" x14ac:dyDescent="0.2"/>
    <row r="31" spans="1:4" hidden="1" x14ac:dyDescent="0.2"/>
    <row r="32" spans="1:4" hidden="1"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row r="70" x14ac:dyDescent="0.2"/>
    <row r="71" x14ac:dyDescent="0.2"/>
    <row r="72" x14ac:dyDescent="0.2"/>
  </sheetData>
  <pageMargins left="0.7" right="0.7" top="0.75" bottom="0.75" header="0.3" footer="0.3"/>
  <pageSetup paperSize="9" scale="7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4" tint="0.39997558519241921"/>
    <pageSetUpPr fitToPage="1"/>
  </sheetPr>
  <dimension ref="A1:X67"/>
  <sheetViews>
    <sheetView showGridLines="0" zoomScaleNormal="100" workbookViewId="0"/>
  </sheetViews>
  <sheetFormatPr defaultColWidth="9.140625" defaultRowHeight="12" x14ac:dyDescent="0.2"/>
  <cols>
    <col min="1" max="1" width="3.42578125" style="2" customWidth="1"/>
    <col min="2" max="2" width="15.7109375" style="2" customWidth="1"/>
    <col min="3" max="3" width="24.140625" style="2" customWidth="1"/>
    <col min="4" max="18" width="9.42578125" style="2" customWidth="1"/>
    <col min="19" max="19" width="9.140625" style="2" customWidth="1"/>
    <col min="20" max="22" width="9.42578125" style="2" customWidth="1"/>
    <col min="23" max="23" width="12.140625" style="2" bestFit="1" customWidth="1"/>
    <col min="24" max="24" width="10.28515625" style="2" customWidth="1"/>
    <col min="25" max="16384" width="9.140625" style="2"/>
  </cols>
  <sheetData>
    <row r="1" spans="1:24" s="102" customFormat="1" x14ac:dyDescent="0.2">
      <c r="A1" s="102" t="s">
        <v>250</v>
      </c>
      <c r="G1" s="103"/>
      <c r="I1" s="104"/>
      <c r="J1" s="104"/>
      <c r="K1" s="103"/>
      <c r="L1" s="103"/>
      <c r="M1" s="103"/>
    </row>
    <row r="4" spans="1:24" s="102" customFormat="1" x14ac:dyDescent="0.2">
      <c r="C4" s="109"/>
      <c r="D4" s="109"/>
      <c r="E4" s="109"/>
      <c r="G4" s="103"/>
      <c r="H4" s="103"/>
      <c r="I4" s="103"/>
      <c r="J4" s="103"/>
      <c r="K4" s="103"/>
      <c r="L4" s="103"/>
      <c r="M4" s="103"/>
      <c r="V4" s="109"/>
      <c r="X4" s="109"/>
    </row>
    <row r="5" spans="1:24" s="102" customFormat="1" x14ac:dyDescent="0.2">
      <c r="C5" s="109"/>
      <c r="D5" s="109"/>
      <c r="E5" s="109"/>
      <c r="G5" s="103"/>
      <c r="H5" s="103"/>
      <c r="I5" s="103"/>
      <c r="J5" s="103"/>
      <c r="K5" s="103"/>
      <c r="L5" s="103"/>
      <c r="M5" s="103"/>
      <c r="V5" s="109"/>
      <c r="X5" s="109"/>
    </row>
    <row r="6" spans="1:24" s="102" customFormat="1" x14ac:dyDescent="0.2">
      <c r="C6" s="109"/>
      <c r="D6" s="109"/>
      <c r="E6" s="109"/>
      <c r="G6" s="103"/>
      <c r="H6" s="103"/>
      <c r="I6" s="103"/>
      <c r="J6" s="103"/>
      <c r="K6" s="103"/>
      <c r="L6" s="103"/>
      <c r="M6" s="103"/>
    </row>
    <row r="8" spans="1:24" x14ac:dyDescent="0.2">
      <c r="B8" s="3"/>
      <c r="E8" s="13"/>
    </row>
    <row r="9" spans="1:24" x14ac:dyDescent="0.2">
      <c r="B9" s="12"/>
    </row>
    <row r="30" spans="2:2" x14ac:dyDescent="0.2">
      <c r="B30" s="4"/>
    </row>
    <row r="32" spans="2:2" x14ac:dyDescent="0.2">
      <c r="B32" s="3"/>
    </row>
    <row r="42" spans="2:24" x14ac:dyDescent="0.2">
      <c r="B42" s="3"/>
      <c r="E42" s="13"/>
    </row>
    <row r="43" spans="2:24" x14ac:dyDescent="0.2">
      <c r="B43" s="1"/>
    </row>
    <row r="44" spans="2:24" x14ac:dyDescent="0.2">
      <c r="E44" s="65"/>
    </row>
    <row r="45" spans="2:24" x14ac:dyDescent="0.2">
      <c r="E45" s="65"/>
    </row>
    <row r="46" spans="2:24" x14ac:dyDescent="0.2">
      <c r="E46" s="65"/>
    </row>
    <row r="47" spans="2:24" x14ac:dyDescent="0.2">
      <c r="E47" s="65"/>
    </row>
    <row r="48" spans="2:24" s="102" customFormat="1" ht="15" x14ac:dyDescent="0.25">
      <c r="C48" s="105" t="s">
        <v>250</v>
      </c>
      <c r="D48" s="106"/>
      <c r="E48" s="106"/>
      <c r="G48" s="103"/>
      <c r="I48" s="104"/>
      <c r="J48" s="104"/>
      <c r="K48" s="103"/>
      <c r="L48" s="103"/>
      <c r="M48" s="103"/>
      <c r="V48" s="107"/>
      <c r="W48" s="108"/>
      <c r="X48" s="107"/>
    </row>
    <row r="49" spans="2:24" s="102" customFormat="1" x14ac:dyDescent="0.2">
      <c r="C49" s="109" t="s">
        <v>177</v>
      </c>
      <c r="D49" s="109"/>
      <c r="E49" s="109"/>
      <c r="G49" s="103"/>
      <c r="H49" s="103"/>
      <c r="I49" s="103"/>
      <c r="J49" s="103"/>
      <c r="K49" s="103"/>
      <c r="L49" s="103"/>
      <c r="M49" s="103"/>
      <c r="V49" s="109"/>
      <c r="X49" s="109"/>
    </row>
    <row r="50" spans="2:24" s="102" customFormat="1" x14ac:dyDescent="0.2">
      <c r="C50" s="109"/>
      <c r="D50" s="109"/>
      <c r="E50" s="109"/>
      <c r="G50" s="103"/>
      <c r="H50" s="103"/>
      <c r="I50" s="103"/>
      <c r="J50" s="103"/>
      <c r="K50" s="103"/>
      <c r="L50" s="103"/>
      <c r="M50" s="103"/>
      <c r="V50" s="109"/>
      <c r="X50" s="109"/>
    </row>
    <row r="51" spans="2:24" x14ac:dyDescent="0.2">
      <c r="B51" s="5"/>
      <c r="C51" s="5"/>
      <c r="D51" s="60">
        <v>2000</v>
      </c>
      <c r="E51" s="60">
        <v>2001</v>
      </c>
      <c r="F51" s="60">
        <v>2002</v>
      </c>
      <c r="G51" s="60">
        <v>2003</v>
      </c>
      <c r="H51" s="60">
        <v>2004</v>
      </c>
      <c r="I51" s="60">
        <v>2005</v>
      </c>
      <c r="J51" s="60">
        <v>2006</v>
      </c>
      <c r="K51" s="60">
        <v>2007</v>
      </c>
      <c r="L51" s="60">
        <v>2008</v>
      </c>
      <c r="M51" s="60">
        <v>2009</v>
      </c>
      <c r="N51" s="60">
        <v>2010</v>
      </c>
      <c r="O51" s="60">
        <v>2011</v>
      </c>
      <c r="P51" s="60">
        <v>2012</v>
      </c>
      <c r="Q51" s="60">
        <v>2013</v>
      </c>
      <c r="R51" s="60">
        <v>2014</v>
      </c>
      <c r="S51" s="60">
        <v>2015</v>
      </c>
      <c r="T51" s="60">
        <v>2016</v>
      </c>
      <c r="U51" s="60">
        <v>2017</v>
      </c>
      <c r="V51" s="60">
        <v>2018</v>
      </c>
      <c r="W51" s="60">
        <v>2019</v>
      </c>
      <c r="X51" s="60">
        <v>2020</v>
      </c>
    </row>
    <row r="52" spans="2:24" x14ac:dyDescent="0.2">
      <c r="B52" s="7" t="s">
        <v>19</v>
      </c>
      <c r="C52" s="7" t="s">
        <v>3</v>
      </c>
      <c r="D52" s="73">
        <f>Data_mfa!E60</f>
        <v>0.35799999999999998</v>
      </c>
      <c r="E52" s="73">
        <f>Data_mfa!F60</f>
        <v>0.36699999999999999</v>
      </c>
      <c r="F52" s="73">
        <f>Data_mfa!G60</f>
        <v>0.38800000000000001</v>
      </c>
      <c r="G52" s="73">
        <f>Data_mfa!H60</f>
        <v>0.38500000000000001</v>
      </c>
      <c r="H52" s="73">
        <f>Data_mfa!I60</f>
        <v>0.38900000000000001</v>
      </c>
      <c r="I52" s="73">
        <f>Data_mfa!J60</f>
        <v>0.39200000000000002</v>
      </c>
      <c r="J52" s="73">
        <f>Data_mfa!K60</f>
        <v>0.39500000000000002</v>
      </c>
      <c r="K52" s="73">
        <f>Data_mfa!L60</f>
        <v>0.42399999999999999</v>
      </c>
      <c r="L52" s="73">
        <f>Data_mfa!M60</f>
        <v>0.41199999999999998</v>
      </c>
      <c r="M52" s="73">
        <f>Data_mfa!N60</f>
        <v>0.34599999999999997</v>
      </c>
      <c r="N52" s="73">
        <f>Data_mfa!O60</f>
        <v>0.36499999999999999</v>
      </c>
      <c r="O52" s="73">
        <f>Data_mfa!P60</f>
        <v>0.38300000000000001</v>
      </c>
      <c r="P52" s="73">
        <f>Data_mfa!Q60</f>
        <v>0.378</v>
      </c>
      <c r="Q52" s="73">
        <f>Data_mfa!R60</f>
        <v>0.38700000000000001</v>
      </c>
      <c r="R52" s="73">
        <f>Data_mfa!S60</f>
        <v>0.41699999999999998</v>
      </c>
      <c r="S52" s="73">
        <f>Data_mfa!T60</f>
        <v>0.41499999999999998</v>
      </c>
      <c r="T52" s="73">
        <f>Data_mfa!U60</f>
        <v>0.42699999999999999</v>
      </c>
      <c r="U52" s="73">
        <f>Data_mfa!V60</f>
        <v>0.438</v>
      </c>
      <c r="V52" s="73">
        <f>Data_mfa!W60</f>
        <v>0.46500000000000002</v>
      </c>
      <c r="W52" s="73">
        <f>Data_mfa!X60</f>
        <v>0.47399999999999998</v>
      </c>
      <c r="X52" s="73">
        <f>Data_mfa!Y60</f>
        <v>0.44900000000000001</v>
      </c>
    </row>
    <row r="53" spans="2:24" x14ac:dyDescent="0.2">
      <c r="B53" s="8"/>
      <c r="C53" s="8" t="s">
        <v>4</v>
      </c>
      <c r="D53" s="74">
        <f>Data_mfa!E65</f>
        <v>0.55600000000000005</v>
      </c>
      <c r="E53" s="74">
        <f>Data_mfa!F65</f>
        <v>0.52600000000000002</v>
      </c>
      <c r="F53" s="74">
        <f>Data_mfa!G65</f>
        <v>0.52900000000000003</v>
      </c>
      <c r="G53" s="74">
        <f>Data_mfa!H65</f>
        <v>0.56699999999999995</v>
      </c>
      <c r="H53" s="74">
        <f>Data_mfa!I65</f>
        <v>0.62</v>
      </c>
      <c r="I53" s="74">
        <f>Data_mfa!J65</f>
        <v>0.64</v>
      </c>
      <c r="J53" s="74">
        <f>Data_mfa!K65</f>
        <v>0.65300000000000002</v>
      </c>
      <c r="K53" s="74">
        <f>Data_mfa!L65</f>
        <v>0.66700000000000004</v>
      </c>
      <c r="L53" s="74">
        <f>Data_mfa!M65</f>
        <v>0.64200000000000002</v>
      </c>
      <c r="M53" s="74">
        <f>Data_mfa!N65</f>
        <v>0.38100000000000001</v>
      </c>
      <c r="N53" s="74">
        <f>Data_mfa!O65</f>
        <v>0.51700000000000002</v>
      </c>
      <c r="O53" s="74">
        <f>Data_mfa!P65</f>
        <v>0.54400000000000004</v>
      </c>
      <c r="P53" s="74">
        <f>Data_mfa!Q65</f>
        <v>0.48599999999999999</v>
      </c>
      <c r="Q53" s="74">
        <f>Data_mfa!R65</f>
        <v>0.51200000000000001</v>
      </c>
      <c r="R53" s="74">
        <f>Data_mfa!S65</f>
        <v>0.52700000000000002</v>
      </c>
      <c r="S53" s="74">
        <f>Data_mfa!T65</f>
        <v>0.55300000000000005</v>
      </c>
      <c r="T53" s="74">
        <f>Data_mfa!U65</f>
        <v>0.53900000000000003</v>
      </c>
      <c r="U53" s="74">
        <f>Data_mfa!V65</f>
        <v>0.55100000000000005</v>
      </c>
      <c r="V53" s="74">
        <f>Data_mfa!W65</f>
        <v>0.58099999999999996</v>
      </c>
      <c r="W53" s="74">
        <f>Data_mfa!X65</f>
        <v>0.54500000000000004</v>
      </c>
      <c r="X53" s="74">
        <f>Data_mfa!Y65</f>
        <v>0.47399999999999998</v>
      </c>
    </row>
    <row r="54" spans="2:24" x14ac:dyDescent="0.2">
      <c r="B54" s="8"/>
      <c r="C54" s="8" t="s">
        <v>24</v>
      </c>
      <c r="D54" s="74">
        <f>Data_mfa!E70</f>
        <v>0.20300000000000001</v>
      </c>
      <c r="E54" s="74">
        <f>Data_mfa!F70</f>
        <v>0.20899999999999999</v>
      </c>
      <c r="F54" s="74">
        <f>Data_mfa!G70</f>
        <v>0.216</v>
      </c>
      <c r="G54" s="74">
        <f>Data_mfa!H70</f>
        <v>0.23100000000000001</v>
      </c>
      <c r="H54" s="74">
        <f>Data_mfa!I70</f>
        <v>0.24099999999999999</v>
      </c>
      <c r="I54" s="74">
        <f>Data_mfa!J70</f>
        <v>0.247</v>
      </c>
      <c r="J54" s="74">
        <f>Data_mfa!K70</f>
        <v>0.252</v>
      </c>
      <c r="K54" s="74">
        <f>Data_mfa!L70</f>
        <v>0.27600000000000002</v>
      </c>
      <c r="L54" s="74">
        <f>Data_mfa!M70</f>
        <v>0.246</v>
      </c>
      <c r="M54" s="74">
        <f>Data_mfa!N70</f>
        <v>0.186</v>
      </c>
      <c r="N54" s="74">
        <f>Data_mfa!O70</f>
        <v>0.216</v>
      </c>
      <c r="O54" s="74">
        <f>Data_mfa!P70</f>
        <v>0.22700000000000001</v>
      </c>
      <c r="P54" s="74">
        <f>Data_mfa!Q70</f>
        <v>0.191</v>
      </c>
      <c r="Q54" s="74">
        <f>Data_mfa!R70</f>
        <v>0.185</v>
      </c>
      <c r="R54" s="74">
        <f>Data_mfa!S70</f>
        <v>0.19</v>
      </c>
      <c r="S54" s="74">
        <f>Data_mfa!T70</f>
        <v>0.186</v>
      </c>
      <c r="T54" s="74">
        <f>Data_mfa!U70</f>
        <v>0.19500000000000001</v>
      </c>
      <c r="U54" s="74">
        <f>Data_mfa!V70</f>
        <v>0.217</v>
      </c>
      <c r="V54" s="74">
        <f>Data_mfa!W70</f>
        <v>0.22700000000000001</v>
      </c>
      <c r="W54" s="74">
        <f>Data_mfa!X70</f>
        <v>0.23699999999999999</v>
      </c>
      <c r="X54" s="74">
        <f>Data_mfa!Y70</f>
        <v>0.22900000000000001</v>
      </c>
    </row>
    <row r="55" spans="2:24" x14ac:dyDescent="0.2">
      <c r="B55" s="39"/>
      <c r="C55" s="39" t="s">
        <v>6</v>
      </c>
      <c r="D55" s="75">
        <f>Data_mfa!E75</f>
        <v>2.266</v>
      </c>
      <c r="E55" s="75">
        <f>Data_mfa!F75</f>
        <v>2.23</v>
      </c>
      <c r="F55" s="75">
        <f>Data_mfa!G75</f>
        <v>2.34</v>
      </c>
      <c r="G55" s="75">
        <f>Data_mfa!H75</f>
        <v>2.4620000000000002</v>
      </c>
      <c r="H55" s="75">
        <f>Data_mfa!I75</f>
        <v>2.488</v>
      </c>
      <c r="I55" s="75">
        <f>Data_mfa!J75</f>
        <v>2.5179999999999998</v>
      </c>
      <c r="J55" s="75">
        <f>Data_mfa!K75</f>
        <v>2.585</v>
      </c>
      <c r="K55" s="75">
        <f>Data_mfa!L75</f>
        <v>2.5630000000000002</v>
      </c>
      <c r="L55" s="75">
        <f>Data_mfa!M75</f>
        <v>2.57</v>
      </c>
      <c r="M55" s="75">
        <f>Data_mfa!N75</f>
        <v>2.3460000000000001</v>
      </c>
      <c r="N55" s="75">
        <f>Data_mfa!O75</f>
        <v>2.3940000000000001</v>
      </c>
      <c r="O55" s="75">
        <f>Data_mfa!P75</f>
        <v>2.4</v>
      </c>
      <c r="P55" s="75">
        <f>Data_mfa!Q75</f>
        <v>2.3860000000000001</v>
      </c>
      <c r="Q55" s="75">
        <f>Data_mfa!R75</f>
        <v>2.3069999999999999</v>
      </c>
      <c r="R55" s="75">
        <f>Data_mfa!S75</f>
        <v>2.2850000000000001</v>
      </c>
      <c r="S55" s="75">
        <f>Data_mfa!T75</f>
        <v>2.4089999999999998</v>
      </c>
      <c r="T55" s="75">
        <f>Data_mfa!U75</f>
        <v>2.4249999999999998</v>
      </c>
      <c r="U55" s="75">
        <f>Data_mfa!V75</f>
        <v>2.4580000000000002</v>
      </c>
      <c r="V55" s="75">
        <f>Data_mfa!W75</f>
        <v>2.456</v>
      </c>
      <c r="W55" s="75">
        <f>Data_mfa!X75</f>
        <v>2.379</v>
      </c>
      <c r="X55" s="75">
        <f>Data_mfa!Y75</f>
        <v>2.1030000000000002</v>
      </c>
    </row>
    <row r="56" spans="2:24" x14ac:dyDescent="0.2">
      <c r="B56" s="41"/>
      <c r="C56" s="42" t="s">
        <v>16</v>
      </c>
      <c r="D56" s="76">
        <f>Data_mfa!E80+Data_mfa!E85</f>
        <v>7.6999999999999999E-2</v>
      </c>
      <c r="E56" s="76">
        <f>Data_mfa!F80+Data_mfa!F85</f>
        <v>7.2999999999999995E-2</v>
      </c>
      <c r="F56" s="76">
        <f>Data_mfa!G80+Data_mfa!G85</f>
        <v>8.5000000000000006E-2</v>
      </c>
      <c r="G56" s="76">
        <f>Data_mfa!H80+Data_mfa!H85</f>
        <v>9.5000000000000001E-2</v>
      </c>
      <c r="H56" s="76">
        <f>Data_mfa!I80+Data_mfa!I85</f>
        <v>0.112</v>
      </c>
      <c r="I56" s="76">
        <f>Data_mfa!J80+Data_mfa!J85</f>
        <v>9.7000000000000003E-2</v>
      </c>
      <c r="J56" s="76">
        <f>Data_mfa!K80+Data_mfa!K85</f>
        <v>9.9000000000000005E-2</v>
      </c>
      <c r="K56" s="76">
        <f>Data_mfa!L80+Data_mfa!L85</f>
        <v>0.11</v>
      </c>
      <c r="L56" s="76">
        <f>Data_mfa!M80+Data_mfa!M85</f>
        <v>0.114</v>
      </c>
      <c r="M56" s="76">
        <f>Data_mfa!N80+Data_mfa!N85</f>
        <v>9.9000000000000005E-2</v>
      </c>
      <c r="N56" s="76">
        <f>Data_mfa!O80+Data_mfa!O85</f>
        <v>0.111</v>
      </c>
      <c r="O56" s="76">
        <f>Data_mfa!P80+Data_mfa!P85</f>
        <v>0.115</v>
      </c>
      <c r="P56" s="76">
        <f>Data_mfa!Q80+Data_mfa!Q85</f>
        <v>0.108</v>
      </c>
      <c r="Q56" s="76">
        <f>Data_mfa!R80+Data_mfa!R85</f>
        <v>0.11900000000000001</v>
      </c>
      <c r="R56" s="76">
        <f>Data_mfa!S80+Data_mfa!S85</f>
        <v>0.122</v>
      </c>
      <c r="S56" s="76">
        <f>Data_mfa!T80+Data_mfa!T85</f>
        <v>0.121</v>
      </c>
      <c r="T56" s="76">
        <f>Data_mfa!U80+Data_mfa!U85</f>
        <v>0.13</v>
      </c>
      <c r="U56" s="76">
        <f>Data_mfa!V80+Data_mfa!V85</f>
        <v>0.14200000000000002</v>
      </c>
      <c r="V56" s="76">
        <f>Data_mfa!W80+Data_mfa!W85</f>
        <v>0.151</v>
      </c>
      <c r="W56" s="76">
        <f>Data_mfa!X80+Data_mfa!X85</f>
        <v>0.16600000000000001</v>
      </c>
      <c r="X56" s="76">
        <f>Data_mfa!Y80+Data_mfa!Y85</f>
        <v>0.157</v>
      </c>
    </row>
    <row r="57" spans="2:24" x14ac:dyDescent="0.2">
      <c r="B57" s="27" t="s">
        <v>20</v>
      </c>
      <c r="C57" s="27" t="s">
        <v>3</v>
      </c>
      <c r="D57" s="77">
        <f>-1*Data_mfa!E61</f>
        <v>-0.29099999999999998</v>
      </c>
      <c r="E57" s="77">
        <f>-1*Data_mfa!F61</f>
        <v>-0.28000000000000003</v>
      </c>
      <c r="F57" s="77">
        <f>-1*Data_mfa!G61</f>
        <v>-0.29199999999999998</v>
      </c>
      <c r="G57" s="77">
        <f>-1*Data_mfa!H61</f>
        <v>-0.30099999999999999</v>
      </c>
      <c r="H57" s="77">
        <f>-1*Data_mfa!I61</f>
        <v>-0.29499999999999998</v>
      </c>
      <c r="I57" s="77">
        <f>-1*Data_mfa!J61</f>
        <v>-0.32700000000000001</v>
      </c>
      <c r="J57" s="77">
        <f>-1*Data_mfa!K61</f>
        <v>-0.34</v>
      </c>
      <c r="K57" s="77">
        <f>-1*Data_mfa!L61</f>
        <v>-0.315</v>
      </c>
      <c r="L57" s="77">
        <f>-1*Data_mfa!M61</f>
        <v>-0.33700000000000002</v>
      </c>
      <c r="M57" s="77">
        <f>-1*Data_mfa!N61</f>
        <v>-0.32800000000000001</v>
      </c>
      <c r="N57" s="77">
        <f>-1*Data_mfa!O61</f>
        <v>-0.36299999999999999</v>
      </c>
      <c r="O57" s="77">
        <f>-1*Data_mfa!P61</f>
        <v>-0.36699999999999999</v>
      </c>
      <c r="P57" s="77">
        <f>-1*Data_mfa!Q61</f>
        <v>-0.377</v>
      </c>
      <c r="Q57" s="77">
        <f>-1*Data_mfa!R61</f>
        <v>-0.41799999999999998</v>
      </c>
      <c r="R57" s="77">
        <f>-1*Data_mfa!S61</f>
        <v>-0.434</v>
      </c>
      <c r="S57" s="77">
        <f>-1*Data_mfa!T61</f>
        <v>-0.45500000000000002</v>
      </c>
      <c r="T57" s="77">
        <f>-1*Data_mfa!U61</f>
        <v>-0.45700000000000002</v>
      </c>
      <c r="U57" s="77">
        <f>-1*Data_mfa!V61</f>
        <v>-0.44800000000000001</v>
      </c>
      <c r="V57" s="77">
        <f>-1*Data_mfa!W61</f>
        <v>-0.438</v>
      </c>
      <c r="W57" s="77">
        <f>-1*Data_mfa!X61</f>
        <v>-0.48099999999999998</v>
      </c>
      <c r="X57" s="77">
        <f>-1*Data_mfa!Y61</f>
        <v>-0.50700000000000001</v>
      </c>
    </row>
    <row r="58" spans="2:24" x14ac:dyDescent="0.2">
      <c r="B58" s="8"/>
      <c r="C58" s="8" t="s">
        <v>4</v>
      </c>
      <c r="D58" s="74">
        <f>-1*Data_mfa!E66</f>
        <v>-0.19800000000000001</v>
      </c>
      <c r="E58" s="74">
        <f>-1*Data_mfa!F66</f>
        <v>-0.19500000000000001</v>
      </c>
      <c r="F58" s="74">
        <f>-1*Data_mfa!G66</f>
        <v>-0.218</v>
      </c>
      <c r="G58" s="74">
        <f>-1*Data_mfa!H66</f>
        <v>-0.224</v>
      </c>
      <c r="H58" s="74">
        <f>-1*Data_mfa!I66</f>
        <v>-0.24399999999999999</v>
      </c>
      <c r="I58" s="74">
        <f>-1*Data_mfa!J66</f>
        <v>-0.249</v>
      </c>
      <c r="J58" s="74">
        <f>-1*Data_mfa!K66</f>
        <v>-0.255</v>
      </c>
      <c r="K58" s="74">
        <f>-1*Data_mfa!L66</f>
        <v>-0.26300000000000001</v>
      </c>
      <c r="L58" s="74">
        <f>-1*Data_mfa!M66</f>
        <v>-0.27</v>
      </c>
      <c r="M58" s="74">
        <f>-1*Data_mfa!N66</f>
        <v>-0.23799999999999999</v>
      </c>
      <c r="N58" s="74">
        <f>-1*Data_mfa!O66</f>
        <v>-0.27200000000000002</v>
      </c>
      <c r="O58" s="74">
        <f>-1*Data_mfa!P66</f>
        <v>-0.30299999999999999</v>
      </c>
      <c r="P58" s="74">
        <f>-1*Data_mfa!Q66</f>
        <v>-0.316</v>
      </c>
      <c r="Q58" s="74">
        <f>-1*Data_mfa!R66</f>
        <v>-0.30499999999999999</v>
      </c>
      <c r="R58" s="74">
        <f>-1*Data_mfa!S66</f>
        <v>-0.30199999999999999</v>
      </c>
      <c r="S58" s="74">
        <f>-1*Data_mfa!T66</f>
        <v>-0.27500000000000002</v>
      </c>
      <c r="T58" s="74">
        <f>-1*Data_mfa!U66</f>
        <v>-0.27800000000000002</v>
      </c>
      <c r="U58" s="74">
        <f>-1*Data_mfa!V66</f>
        <v>-0.29299999999999998</v>
      </c>
      <c r="V58" s="74">
        <f>-1*Data_mfa!W66</f>
        <v>-0.28599999999999998</v>
      </c>
      <c r="W58" s="74">
        <f>-1*Data_mfa!X66</f>
        <v>-0.29099999999999998</v>
      </c>
      <c r="X58" s="74">
        <f>-1*Data_mfa!Y66</f>
        <v>-0.27</v>
      </c>
    </row>
    <row r="59" spans="2:24" x14ac:dyDescent="0.2">
      <c r="B59" s="39"/>
      <c r="C59" s="39" t="s">
        <v>24</v>
      </c>
      <c r="D59" s="75">
        <f>-1*Data_mfa!E71</f>
        <v>-0.155</v>
      </c>
      <c r="E59" s="75">
        <f>-1*Data_mfa!F71</f>
        <v>-0.156</v>
      </c>
      <c r="F59" s="75">
        <f>-1*Data_mfa!G71</f>
        <v>-0.161</v>
      </c>
      <c r="G59" s="75">
        <f>-1*Data_mfa!H71</f>
        <v>-0.16400000000000001</v>
      </c>
      <c r="H59" s="75">
        <f>-1*Data_mfa!I71</f>
        <v>-0.16800000000000001</v>
      </c>
      <c r="I59" s="75">
        <f>-1*Data_mfa!J71</f>
        <v>-0.17899999999999999</v>
      </c>
      <c r="J59" s="75">
        <f>-1*Data_mfa!K71</f>
        <v>-0.17100000000000001</v>
      </c>
      <c r="K59" s="75">
        <f>-1*Data_mfa!L71</f>
        <v>-0.17100000000000001</v>
      </c>
      <c r="L59" s="75">
        <f>-1*Data_mfa!M71</f>
        <v>-0.17</v>
      </c>
      <c r="M59" s="75">
        <f>-1*Data_mfa!N71</f>
        <v>-0.153</v>
      </c>
      <c r="N59" s="75">
        <f>-1*Data_mfa!O71</f>
        <v>-0.17899999999999999</v>
      </c>
      <c r="O59" s="75">
        <f>-1*Data_mfa!P71</f>
        <v>-0.183</v>
      </c>
      <c r="P59" s="75">
        <f>-1*Data_mfa!Q71</f>
        <v>-0.20300000000000001</v>
      </c>
      <c r="Q59" s="75">
        <f>-1*Data_mfa!R71</f>
        <v>-0.218</v>
      </c>
      <c r="R59" s="75">
        <f>-1*Data_mfa!S71</f>
        <v>-0.23</v>
      </c>
      <c r="S59" s="75">
        <f>-1*Data_mfa!T71</f>
        <v>-0.23200000000000001</v>
      </c>
      <c r="T59" s="75">
        <f>-1*Data_mfa!U71</f>
        <v>-0.23200000000000001</v>
      </c>
      <c r="U59" s="75">
        <f>-1*Data_mfa!V71</f>
        <v>-0.23300000000000001</v>
      </c>
      <c r="V59" s="75">
        <f>-1*Data_mfa!W71</f>
        <v>-0.22800000000000001</v>
      </c>
      <c r="W59" s="75">
        <f>-1*Data_mfa!X71</f>
        <v>-0.21199999999999999</v>
      </c>
      <c r="X59" s="75">
        <f>-1*Data_mfa!Y71</f>
        <v>-0.20100000000000001</v>
      </c>
    </row>
    <row r="60" spans="2:24" x14ac:dyDescent="0.2">
      <c r="B60" s="40"/>
      <c r="C60" s="40" t="s">
        <v>6</v>
      </c>
      <c r="D60" s="78">
        <f>-1*Data_mfa!E76</f>
        <v>-0.29799999999999999</v>
      </c>
      <c r="E60" s="78">
        <f>-1*Data_mfa!F76</f>
        <v>-0.30099999999999999</v>
      </c>
      <c r="F60" s="78">
        <f>-1*Data_mfa!G76</f>
        <v>-0.316</v>
      </c>
      <c r="G60" s="78">
        <f>-1*Data_mfa!H76</f>
        <v>-0.33100000000000002</v>
      </c>
      <c r="H60" s="78">
        <f>-1*Data_mfa!I76</f>
        <v>-0.36</v>
      </c>
      <c r="I60" s="78">
        <f>-1*Data_mfa!J76</f>
        <v>-0.373</v>
      </c>
      <c r="J60" s="78">
        <f>-1*Data_mfa!K76</f>
        <v>-0.40799999999999997</v>
      </c>
      <c r="K60" s="78">
        <f>-1*Data_mfa!L76</f>
        <v>-0.44800000000000001</v>
      </c>
      <c r="L60" s="78">
        <f>-1*Data_mfa!M76</f>
        <v>-0.442</v>
      </c>
      <c r="M60" s="78">
        <f>-1*Data_mfa!N76</f>
        <v>-0.42799999999999999</v>
      </c>
      <c r="N60" s="78">
        <f>-1*Data_mfa!O76</f>
        <v>-0.44700000000000001</v>
      </c>
      <c r="O60" s="78">
        <f>-1*Data_mfa!P76</f>
        <v>-0.45300000000000001</v>
      </c>
      <c r="P60" s="78">
        <f>-1*Data_mfa!Q76</f>
        <v>-0.51</v>
      </c>
      <c r="Q60" s="78">
        <f>-1*Data_mfa!R76</f>
        <v>-0.52400000000000002</v>
      </c>
      <c r="R60" s="78">
        <f>-1*Data_mfa!S76</f>
        <v>-0.51200000000000001</v>
      </c>
      <c r="S60" s="78">
        <f>-1*Data_mfa!T76</f>
        <v>-0.53</v>
      </c>
      <c r="T60" s="78">
        <f>-1*Data_mfa!U76</f>
        <v>-0.56999999999999995</v>
      </c>
      <c r="U60" s="78">
        <f>-1*Data_mfa!V76</f>
        <v>-0.60799999999999998</v>
      </c>
      <c r="V60" s="78">
        <f>-1*Data_mfa!W76</f>
        <v>-0.58599999999999997</v>
      </c>
      <c r="W60" s="78">
        <f>-1*Data_mfa!X76</f>
        <v>-0.55100000000000005</v>
      </c>
      <c r="X60" s="78">
        <f>-1*Data_mfa!Y76</f>
        <v>-0.498</v>
      </c>
    </row>
    <row r="61" spans="2:24" x14ac:dyDescent="0.2">
      <c r="B61" s="41"/>
      <c r="C61" s="42" t="s">
        <v>16</v>
      </c>
      <c r="D61" s="76">
        <f>-1*(Data_mfa!E81+Data_mfa!E86)</f>
        <v>-0.09</v>
      </c>
      <c r="E61" s="76">
        <f>-1*(Data_mfa!F81+Data_mfa!F86)</f>
        <v>-9.6000000000000002E-2</v>
      </c>
      <c r="F61" s="76">
        <f>-1*(Data_mfa!G81+Data_mfa!G86)</f>
        <v>-9.9000000000000005E-2</v>
      </c>
      <c r="G61" s="76">
        <f>-1*(Data_mfa!H81+Data_mfa!H86)</f>
        <v>-0.09</v>
      </c>
      <c r="H61" s="76">
        <f>-1*(Data_mfa!I81+Data_mfa!I86)</f>
        <v>-9.8000000000000004E-2</v>
      </c>
      <c r="I61" s="76">
        <f>-1*(Data_mfa!J81+Data_mfa!J86)</f>
        <v>-9.5000000000000001E-2</v>
      </c>
      <c r="J61" s="76">
        <f>-1*(Data_mfa!K81+Data_mfa!K86)</f>
        <v>-9.9000000000000005E-2</v>
      </c>
      <c r="K61" s="76">
        <f>-1*(Data_mfa!L81+Data_mfa!L86)</f>
        <v>-0.10199999999999999</v>
      </c>
      <c r="L61" s="76">
        <f>-1*(Data_mfa!M81+Data_mfa!M86)</f>
        <v>-0.105</v>
      </c>
      <c r="M61" s="76">
        <f>-1*(Data_mfa!N81+Data_mfa!N86)</f>
        <v>-9.4E-2</v>
      </c>
      <c r="N61" s="76">
        <f>-1*(Data_mfa!O81+Data_mfa!O86)</f>
        <v>-0.109</v>
      </c>
      <c r="O61" s="76">
        <f>-1*(Data_mfa!P81+Data_mfa!P86)</f>
        <v>-0.112</v>
      </c>
      <c r="P61" s="76">
        <f>-1*(Data_mfa!Q81+Data_mfa!Q86)</f>
        <v>-0.114</v>
      </c>
      <c r="Q61" s="76">
        <f>-1*(Data_mfa!R81+Data_mfa!R86)</f>
        <v>-0.11899999999999999</v>
      </c>
      <c r="R61" s="76">
        <f>-1*(Data_mfa!S81+Data_mfa!S86)</f>
        <v>-0.124</v>
      </c>
      <c r="S61" s="76">
        <f>-1*(Data_mfa!T81+Data_mfa!T86)</f>
        <v>-0.122</v>
      </c>
      <c r="T61" s="76">
        <f>-1*(Data_mfa!U81+Data_mfa!U86)</f>
        <v>-0.123</v>
      </c>
      <c r="U61" s="76">
        <f>-1*(Data_mfa!V81+Data_mfa!V86)</f>
        <v>-0.13300000000000001</v>
      </c>
      <c r="V61" s="76">
        <f>-1*(Data_mfa!W81+Data_mfa!W86)</f>
        <v>-0.13200000000000001</v>
      </c>
      <c r="W61" s="76">
        <f>-1*(Data_mfa!X81+Data_mfa!X86)</f>
        <v>-0.13100000000000001</v>
      </c>
      <c r="X61" s="76">
        <f>-1*(Data_mfa!Y81+Data_mfa!Y86)</f>
        <v>-0.127</v>
      </c>
    </row>
    <row r="62" spans="2:24" x14ac:dyDescent="0.2">
      <c r="B62" s="27"/>
      <c r="C62" s="27" t="s">
        <v>21</v>
      </c>
      <c r="D62" s="110">
        <f>Data_gdp!C12*1000000/Data_demo_gind!C10</f>
        <v>5371.8661764320213</v>
      </c>
      <c r="E62" s="110">
        <f>Data_gdp!D12*1000000/Data_demo_gind!D10</f>
        <v>5448.8740043516245</v>
      </c>
      <c r="F62" s="110">
        <f>Data_gdp!E12*1000000/Data_demo_gind!E10</f>
        <v>5500.2370819382577</v>
      </c>
      <c r="G62" s="110">
        <f>Data_gdp!F12*1000000/Data_demo_gind!F10</f>
        <v>5710.7840722451801</v>
      </c>
      <c r="H62" s="110">
        <f>Data_gdp!G12*1000000/Data_demo_gind!G10</f>
        <v>6193.5727931350757</v>
      </c>
      <c r="I62" s="110">
        <f>Data_gdp!H12*1000000/Data_demo_gind!H10</f>
        <v>6591.2796261571048</v>
      </c>
      <c r="J62" s="110">
        <f>Data_gdp!I12*1000000/Data_demo_gind!I10</f>
        <v>7223.2431994597955</v>
      </c>
      <c r="K62" s="110">
        <f>Data_gdp!J12*1000000/Data_demo_gind!J10</f>
        <v>7756.1247409267507</v>
      </c>
      <c r="L62" s="110">
        <f>Data_gdp!K12*1000000/Data_demo_gind!K10</f>
        <v>7790.6237836239716</v>
      </c>
      <c r="M62" s="110">
        <f>Data_gdp!L12*1000000/Data_demo_gind!L10</f>
        <v>6722.696203940206</v>
      </c>
      <c r="N62" s="110">
        <f>Data_gdp!M12*1000000/Data_demo_gind!M10</f>
        <v>7465.8679583596322</v>
      </c>
      <c r="O62" s="110">
        <f>Data_gdp!N12*1000000/Data_demo_gind!N10</f>
        <v>7859.4000505873355</v>
      </c>
      <c r="P62" s="110">
        <f>Data_gdp!O12*1000000/Data_demo_gind!O10</f>
        <v>7700.5864476268598</v>
      </c>
      <c r="Q62" s="110">
        <f>Data_gdp!P12*1000000/Data_demo_gind!P10</f>
        <v>7747.0402041395055</v>
      </c>
      <c r="R62" s="110">
        <f>Data_gdp!Q12*1000000/Data_demo_gind!Q10</f>
        <v>8081.1144964647428</v>
      </c>
      <c r="S62" s="110">
        <f>Data_gdp!R12*1000000/Data_demo_gind!R10</f>
        <v>8550.3875888198327</v>
      </c>
      <c r="T62" s="110">
        <f>Data_gdp!S12*1000000/Data_demo_gind!S10</f>
        <v>8936.3520607738592</v>
      </c>
      <c r="U62" s="110">
        <f>Data_gdp!T12*1000000/Data_demo_gind!T10</f>
        <v>9438.4102967569379</v>
      </c>
      <c r="V62" s="110">
        <f>Data_gdp!U12*1000000/Data_demo_gind!U10</f>
        <v>9825.3297006839948</v>
      </c>
      <c r="W62" s="110">
        <f>Data_gdp!V12*1000000/Data_demo_gind!V10</f>
        <v>10036.980876277728</v>
      </c>
      <c r="X62" s="110">
        <f>Data_gdp!W12*1000000/Data_demo_gind!W10</f>
        <v>9462.1280237915907</v>
      </c>
    </row>
    <row r="63" spans="2:24" x14ac:dyDescent="0.2">
      <c r="B63" s="59"/>
      <c r="C63" s="59" t="s">
        <v>22</v>
      </c>
      <c r="D63" s="111">
        <f>Data_gdp!C11*-1000000/Data_demo_gind!C10</f>
        <v>-5605.2598035794836</v>
      </c>
      <c r="E63" s="111">
        <f>Data_gdp!D11*-1000000/Data_demo_gind!D10</f>
        <v>-5811.2633950450781</v>
      </c>
      <c r="F63" s="111">
        <f>Data_gdp!E11*-1000000/Data_demo_gind!E10</f>
        <v>-5950.8304091462051</v>
      </c>
      <c r="G63" s="111">
        <f>Data_gdp!F11*-1000000/Data_demo_gind!F10</f>
        <v>-6052.9844761415879</v>
      </c>
      <c r="H63" s="111">
        <f>Data_gdp!G11*-1000000/Data_demo_gind!G10</f>
        <v>-6577.5178196569104</v>
      </c>
      <c r="I63" s="111">
        <f>Data_gdp!H11*-1000000/Data_demo_gind!H10</f>
        <v>-6942.303975617514</v>
      </c>
      <c r="J63" s="111">
        <f>Data_gdp!I11*-1000000/Data_demo_gind!I10</f>
        <v>-7562.3886387400353</v>
      </c>
      <c r="K63" s="111">
        <f>Data_gdp!J11*-1000000/Data_demo_gind!J10</f>
        <v>-8084.2100619876182</v>
      </c>
      <c r="L63" s="111">
        <f>Data_gdp!K11*-1000000/Data_demo_gind!K10</f>
        <v>-8122.0715043180908</v>
      </c>
      <c r="M63" s="111">
        <f>Data_gdp!L11*-1000000/Data_demo_gind!L10</f>
        <v>-6970.7928285414018</v>
      </c>
      <c r="N63" s="111">
        <f>Data_gdp!M11*-1000000/Data_demo_gind!M10</f>
        <v>-7877.7290241334822</v>
      </c>
      <c r="O63" s="111">
        <f>Data_gdp!N11*-1000000/Data_demo_gind!N10</f>
        <v>-8455.0316548352821</v>
      </c>
      <c r="P63" s="111">
        <f>Data_gdp!O11*-1000000/Data_demo_gind!O10</f>
        <v>-8580.0939070832337</v>
      </c>
      <c r="Q63" s="111">
        <f>Data_gdp!P11*-1000000/Data_demo_gind!P10</f>
        <v>-8686.3761007773064</v>
      </c>
      <c r="R63" s="111">
        <f>Data_gdp!Q11*-1000000/Data_demo_gind!Q10</f>
        <v>-9000.0585212932747</v>
      </c>
      <c r="S63" s="111">
        <f>Data_gdp!R11*-1000000/Data_demo_gind!R10</f>
        <v>-9512.5568736089699</v>
      </c>
      <c r="T63" s="111">
        <f>Data_gdp!S11*-1000000/Data_demo_gind!S10</f>
        <v>-9805.8539292246951</v>
      </c>
      <c r="U63" s="111">
        <f>Data_gdp!T11*-1000000/Data_demo_gind!T10</f>
        <v>-10338.924919026109</v>
      </c>
      <c r="V63" s="111">
        <f>Data_gdp!U11*-1000000/Data_demo_gind!U10</f>
        <v>-10653.071034963077</v>
      </c>
      <c r="W63" s="111">
        <f>Data_gdp!V11*-1000000/Data_demo_gind!V10</f>
        <v>-10843.233272415915</v>
      </c>
      <c r="X63" s="111">
        <f>Data_gdp!W11*-1000000/Data_demo_gind!W10</f>
        <v>-10223.964662356222</v>
      </c>
    </row>
    <row r="66" spans="2:6" ht="14.45" customHeight="1" x14ac:dyDescent="0.2">
      <c r="B66" s="173" t="s">
        <v>240</v>
      </c>
      <c r="C66" s="173"/>
      <c r="D66" s="173"/>
      <c r="E66" s="173"/>
    </row>
    <row r="67" spans="2:6" ht="16.5" customHeight="1" x14ac:dyDescent="0.2">
      <c r="B67" s="174" t="s">
        <v>23</v>
      </c>
      <c r="C67" s="174"/>
      <c r="D67" s="174"/>
      <c r="E67" s="174"/>
      <c r="F67" s="174"/>
    </row>
  </sheetData>
  <pageMargins left="0.7" right="0.7" top="0.75" bottom="0.75" header="0.3" footer="0.3"/>
  <pageSetup paperSize="8"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4" tint="0.39997558519241921"/>
    <pageSetUpPr fitToPage="1"/>
  </sheetPr>
  <dimension ref="A1:X65"/>
  <sheetViews>
    <sheetView zoomScaleNormal="100" workbookViewId="0">
      <selection activeCell="A27" sqref="A27"/>
    </sheetView>
  </sheetViews>
  <sheetFormatPr defaultColWidth="9.140625" defaultRowHeight="12" x14ac:dyDescent="0.2"/>
  <cols>
    <col min="1" max="1" width="3.42578125" style="26" customWidth="1"/>
    <col min="2" max="2" width="6.7109375" style="26" customWidth="1"/>
    <col min="3" max="3" width="15" style="26" customWidth="1"/>
    <col min="4" max="14" width="8.85546875" style="26" bestFit="1" customWidth="1"/>
    <col min="15" max="16384" width="9.140625" style="26"/>
  </cols>
  <sheetData>
    <row r="1" spans="1:19" s="49" customFormat="1" ht="15" x14ac:dyDescent="0.2">
      <c r="A1" s="102" t="s">
        <v>251</v>
      </c>
      <c r="C1" s="112"/>
      <c r="D1" s="112"/>
      <c r="E1" s="112"/>
      <c r="F1" s="112"/>
      <c r="G1" s="112"/>
      <c r="H1" s="112"/>
      <c r="I1" s="112"/>
      <c r="J1" s="112"/>
      <c r="K1" s="112"/>
      <c r="L1" s="112"/>
      <c r="M1" s="112"/>
      <c r="N1" s="112"/>
      <c r="O1" s="112"/>
      <c r="P1" s="112"/>
      <c r="Q1" s="112"/>
      <c r="R1" s="112"/>
      <c r="S1" s="112"/>
    </row>
    <row r="4" spans="1:19" x14ac:dyDescent="0.2">
      <c r="C4" s="54"/>
      <c r="D4" s="54"/>
      <c r="E4" s="54"/>
      <c r="F4" s="54"/>
      <c r="G4" s="54"/>
      <c r="H4" s="54"/>
      <c r="I4" s="54"/>
      <c r="J4" s="54"/>
      <c r="K4" s="54"/>
      <c r="L4" s="54"/>
      <c r="M4" s="54"/>
      <c r="N4" s="54"/>
    </row>
    <row r="5" spans="1:19" x14ac:dyDescent="0.2">
      <c r="C5" s="54"/>
      <c r="D5" s="54"/>
      <c r="E5" s="54"/>
      <c r="F5" s="54"/>
      <c r="G5" s="54"/>
      <c r="H5" s="54"/>
      <c r="I5" s="54"/>
      <c r="J5" s="54"/>
      <c r="K5" s="54"/>
      <c r="L5" s="54"/>
      <c r="M5" s="54"/>
      <c r="N5" s="54"/>
    </row>
    <row r="6" spans="1:19" x14ac:dyDescent="0.2">
      <c r="C6" s="54"/>
      <c r="D6" s="54"/>
      <c r="E6" s="54"/>
      <c r="F6" s="54"/>
      <c r="G6" s="54"/>
      <c r="H6" s="54"/>
      <c r="I6" s="54"/>
      <c r="J6" s="54"/>
      <c r="K6" s="54"/>
      <c r="L6" s="54"/>
      <c r="M6" s="54"/>
      <c r="N6" s="54"/>
    </row>
    <row r="7" spans="1:19" x14ac:dyDescent="0.2">
      <c r="C7" s="54"/>
      <c r="D7" s="54"/>
      <c r="E7" s="54"/>
      <c r="F7" s="54"/>
      <c r="G7" s="54"/>
      <c r="H7" s="54"/>
      <c r="I7" s="54"/>
      <c r="J7" s="54"/>
      <c r="K7" s="54"/>
      <c r="L7" s="54"/>
      <c r="M7" s="54"/>
      <c r="N7" s="54"/>
    </row>
    <row r="8" spans="1:19" x14ac:dyDescent="0.2">
      <c r="C8" s="54"/>
      <c r="D8" s="54"/>
      <c r="E8" s="54"/>
      <c r="F8" s="54"/>
      <c r="G8" s="54"/>
      <c r="H8" s="54"/>
      <c r="I8" s="54"/>
      <c r="J8" s="54"/>
      <c r="K8" s="54"/>
      <c r="L8" s="54"/>
      <c r="M8" s="54"/>
      <c r="N8" s="54"/>
    </row>
    <row r="39" spans="3:18" x14ac:dyDescent="0.2">
      <c r="C39" s="54"/>
      <c r="D39" s="54"/>
      <c r="E39" s="54"/>
      <c r="F39" s="54"/>
      <c r="G39" s="54"/>
      <c r="H39" s="54"/>
      <c r="I39" s="54"/>
      <c r="J39" s="54"/>
      <c r="K39" s="54"/>
      <c r="L39" s="54"/>
      <c r="M39" s="54"/>
      <c r="N39" s="54"/>
      <c r="O39" s="54"/>
      <c r="P39" s="54"/>
      <c r="Q39" s="54"/>
      <c r="R39" s="54"/>
    </row>
    <row r="40" spans="3:18" x14ac:dyDescent="0.2">
      <c r="C40" s="54"/>
      <c r="D40" s="54"/>
      <c r="E40" s="54"/>
      <c r="F40" s="54"/>
      <c r="G40" s="54"/>
      <c r="H40" s="54"/>
      <c r="I40" s="54"/>
      <c r="J40" s="54"/>
      <c r="K40" s="54"/>
      <c r="L40" s="54"/>
      <c r="M40" s="54"/>
      <c r="N40" s="54"/>
      <c r="O40" s="54"/>
      <c r="P40" s="54"/>
      <c r="Q40" s="54"/>
      <c r="R40" s="54"/>
    </row>
    <row r="41" spans="3:18" x14ac:dyDescent="0.2">
      <c r="C41" s="54"/>
      <c r="D41" s="54"/>
      <c r="E41" s="54"/>
      <c r="F41" s="54"/>
      <c r="G41" s="54"/>
      <c r="H41" s="54"/>
      <c r="I41" s="54"/>
      <c r="J41" s="54"/>
      <c r="K41" s="54"/>
      <c r="L41" s="54"/>
      <c r="M41" s="54"/>
      <c r="N41" s="54"/>
      <c r="O41" s="54"/>
      <c r="P41" s="54"/>
      <c r="Q41" s="54"/>
      <c r="R41" s="54"/>
    </row>
    <row r="54" spans="3:24" s="49" customFormat="1" ht="15" x14ac:dyDescent="0.25">
      <c r="C54" s="113" t="s">
        <v>252</v>
      </c>
      <c r="D54" s="114"/>
      <c r="E54" s="114"/>
      <c r="F54" s="114"/>
      <c r="G54" s="114"/>
      <c r="H54" s="114"/>
      <c r="I54" s="114"/>
      <c r="J54" s="114"/>
      <c r="K54" s="114"/>
      <c r="L54" s="114"/>
      <c r="M54" s="114"/>
      <c r="N54" s="115"/>
      <c r="O54" s="115"/>
      <c r="P54" s="115"/>
      <c r="Q54" s="115"/>
      <c r="R54" s="115"/>
      <c r="S54" s="115"/>
      <c r="V54" s="116"/>
      <c r="W54" s="117"/>
      <c r="X54" s="116"/>
    </row>
    <row r="55" spans="3:24" s="49" customFormat="1" ht="15" x14ac:dyDescent="0.2">
      <c r="C55" s="118" t="s">
        <v>169</v>
      </c>
      <c r="D55" s="114"/>
      <c r="E55" s="114"/>
      <c r="F55" s="114"/>
      <c r="G55" s="114"/>
      <c r="H55" s="114"/>
      <c r="I55" s="114"/>
      <c r="J55" s="114"/>
      <c r="K55" s="115"/>
      <c r="L55" s="114"/>
      <c r="M55" s="115"/>
      <c r="N55" s="115"/>
      <c r="O55" s="115"/>
      <c r="P55" s="115"/>
      <c r="Q55" s="115"/>
      <c r="R55" s="115"/>
      <c r="S55" s="115"/>
      <c r="V55" s="118"/>
      <c r="X55" s="118"/>
    </row>
    <row r="56" spans="3:24" s="49" customFormat="1" ht="15" x14ac:dyDescent="0.2">
      <c r="C56" s="119"/>
      <c r="D56" s="114"/>
      <c r="E56" s="114"/>
      <c r="F56" s="114"/>
      <c r="G56" s="114"/>
      <c r="H56" s="114"/>
      <c r="I56" s="114"/>
      <c r="J56" s="114"/>
      <c r="K56" s="115"/>
      <c r="L56" s="114"/>
      <c r="M56" s="115"/>
      <c r="N56" s="115"/>
      <c r="O56" s="115"/>
      <c r="P56" s="115"/>
      <c r="Q56" s="115"/>
      <c r="R56" s="115"/>
      <c r="S56" s="115"/>
    </row>
    <row r="59" spans="3:24" ht="14.25" customHeight="1" x14ac:dyDescent="0.2">
      <c r="C59" s="58"/>
      <c r="D59" s="64">
        <v>2000</v>
      </c>
      <c r="E59" s="64">
        <v>2001</v>
      </c>
      <c r="F59" s="64">
        <v>2002</v>
      </c>
      <c r="G59" s="64">
        <v>2003</v>
      </c>
      <c r="H59" s="64">
        <v>2004</v>
      </c>
      <c r="I59" s="64">
        <v>2005</v>
      </c>
      <c r="J59" s="64">
        <v>2006</v>
      </c>
      <c r="K59" s="64">
        <v>2007</v>
      </c>
      <c r="L59" s="64">
        <v>2008</v>
      </c>
      <c r="M59" s="64">
        <v>2009</v>
      </c>
      <c r="N59" s="64">
        <v>2010</v>
      </c>
      <c r="O59" s="64">
        <v>2011</v>
      </c>
      <c r="P59" s="64">
        <v>2012</v>
      </c>
      <c r="Q59" s="64">
        <v>2013</v>
      </c>
      <c r="R59" s="64">
        <v>2014</v>
      </c>
      <c r="S59" s="64">
        <v>2015</v>
      </c>
      <c r="T59" s="64">
        <v>2016</v>
      </c>
      <c r="U59" s="64">
        <v>2017</v>
      </c>
      <c r="V59" s="64">
        <v>2018</v>
      </c>
      <c r="W59" s="64">
        <v>2019</v>
      </c>
      <c r="X59" s="64">
        <v>2020</v>
      </c>
    </row>
    <row r="60" spans="3:24" ht="15.75" customHeight="1" x14ac:dyDescent="0.2">
      <c r="C60" s="48" t="s">
        <v>1</v>
      </c>
      <c r="D60" s="83">
        <f>Data_mfa!E98</f>
        <v>100</v>
      </c>
      <c r="E60" s="83">
        <f>Data_mfa!F98</f>
        <v>98.543999999999997</v>
      </c>
      <c r="F60" s="83">
        <f>Data_mfa!G98</f>
        <v>103.182</v>
      </c>
      <c r="G60" s="83">
        <f>Data_mfa!H98</f>
        <v>108.86199999999999</v>
      </c>
      <c r="H60" s="83">
        <f>Data_mfa!I98</f>
        <v>112.48</v>
      </c>
      <c r="I60" s="83">
        <f>Data_mfa!J98</f>
        <v>114.187</v>
      </c>
      <c r="J60" s="83">
        <f>Data_mfa!K98</f>
        <v>117.169</v>
      </c>
      <c r="K60" s="83">
        <f>Data_mfa!L98</f>
        <v>119.221</v>
      </c>
      <c r="L60" s="83">
        <f>Data_mfa!M98</f>
        <v>117.944</v>
      </c>
      <c r="M60" s="83">
        <f>Data_mfa!N98</f>
        <v>99.704999999999998</v>
      </c>
      <c r="N60" s="83">
        <f>Data_mfa!O98</f>
        <v>107.074</v>
      </c>
      <c r="O60" s="83">
        <f>Data_mfa!P98</f>
        <v>108.843</v>
      </c>
      <c r="P60" s="83">
        <f>Data_mfa!Q98</f>
        <v>105.42700000000001</v>
      </c>
      <c r="Q60" s="83">
        <f>Data_mfa!R98</f>
        <v>104.489</v>
      </c>
      <c r="R60" s="83">
        <f>Data_mfa!S98</f>
        <v>105.783</v>
      </c>
      <c r="S60" s="83">
        <f>Data_mfa!T98</f>
        <v>110.258</v>
      </c>
      <c r="T60" s="83">
        <f>Data_mfa!U98</f>
        <v>111.483</v>
      </c>
      <c r="U60" s="83">
        <f>Data_mfa!V98</f>
        <v>114.355</v>
      </c>
      <c r="V60" s="83">
        <f>Data_mfa!W98</f>
        <v>116.732</v>
      </c>
      <c r="W60" s="83">
        <f>Data_mfa!X98</f>
        <v>114.467</v>
      </c>
      <c r="X60" s="83">
        <f>Data_mfa!Y98</f>
        <v>102.788</v>
      </c>
    </row>
    <row r="61" spans="3:24" ht="15.75" customHeight="1" x14ac:dyDescent="0.2">
      <c r="C61" s="48" t="s">
        <v>2</v>
      </c>
      <c r="D61" s="84">
        <f>Data_mfa!E99</f>
        <v>100</v>
      </c>
      <c r="E61" s="84">
        <f>Data_mfa!F99</f>
        <v>99.736000000000004</v>
      </c>
      <c r="F61" s="84">
        <f>Data_mfa!G99</f>
        <v>105.753</v>
      </c>
      <c r="G61" s="84">
        <f>Data_mfa!H99</f>
        <v>108.408</v>
      </c>
      <c r="H61" s="84">
        <f>Data_mfa!I99</f>
        <v>114.196</v>
      </c>
      <c r="I61" s="84">
        <f>Data_mfa!J99</f>
        <v>120.254</v>
      </c>
      <c r="J61" s="84">
        <f>Data_mfa!K99</f>
        <v>125.604</v>
      </c>
      <c r="K61" s="84">
        <f>Data_mfa!L99</f>
        <v>128.74600000000001</v>
      </c>
      <c r="L61" s="84">
        <f>Data_mfa!M99</f>
        <v>131.499</v>
      </c>
      <c r="M61" s="84">
        <f>Data_mfa!N99</f>
        <v>123.608</v>
      </c>
      <c r="N61" s="84">
        <f>Data_mfa!O99</f>
        <v>136.578</v>
      </c>
      <c r="O61" s="84">
        <f>Data_mfa!P99</f>
        <v>141.203</v>
      </c>
      <c r="P61" s="84">
        <f>Data_mfa!Q99</f>
        <v>151.41499999999999</v>
      </c>
      <c r="Q61" s="84">
        <f>Data_mfa!R99</f>
        <v>158.32400000000001</v>
      </c>
      <c r="R61" s="84">
        <f>Data_mfa!S99</f>
        <v>160.56299999999999</v>
      </c>
      <c r="S61" s="84">
        <f>Data_mfa!T99</f>
        <v>162.00800000000001</v>
      </c>
      <c r="T61" s="84">
        <f>Data_mfa!U99</f>
        <v>167.01499999999999</v>
      </c>
      <c r="U61" s="84">
        <f>Data_mfa!V99</f>
        <v>172.89699999999999</v>
      </c>
      <c r="V61" s="84">
        <f>Data_mfa!W99</f>
        <v>168.53299999999999</v>
      </c>
      <c r="W61" s="84">
        <f>Data_mfa!X99</f>
        <v>168.30699999999999</v>
      </c>
      <c r="X61" s="84">
        <f>Data_mfa!Y99</f>
        <v>162.15700000000001</v>
      </c>
    </row>
    <row r="62" spans="3:24" s="49" customFormat="1" ht="15.75" customHeight="1" x14ac:dyDescent="0.2">
      <c r="C62" s="62" t="s">
        <v>26</v>
      </c>
      <c r="D62" s="85">
        <f>Data_mfa!E101</f>
        <v>100</v>
      </c>
      <c r="E62" s="85">
        <f>Data_mfa!F101</f>
        <v>98.037999999999997</v>
      </c>
      <c r="F62" s="85">
        <f>Data_mfa!G101</f>
        <v>102.09</v>
      </c>
      <c r="G62" s="85">
        <f>Data_mfa!H101</f>
        <v>109.05500000000001</v>
      </c>
      <c r="H62" s="85">
        <f>Data_mfa!I101</f>
        <v>111.751</v>
      </c>
      <c r="I62" s="85">
        <f>Data_mfa!J101</f>
        <v>111.61</v>
      </c>
      <c r="J62" s="85">
        <f>Data_mfa!K101</f>
        <v>113.586</v>
      </c>
      <c r="K62" s="85">
        <f>Data_mfa!L101</f>
        <v>115.176</v>
      </c>
      <c r="L62" s="85">
        <f>Data_mfa!M101</f>
        <v>112.188</v>
      </c>
      <c r="M62" s="85">
        <f>Data_mfa!N101</f>
        <v>89.552999999999997</v>
      </c>
      <c r="N62" s="85">
        <f>Data_mfa!O101</f>
        <v>94.543999999999997</v>
      </c>
      <c r="O62" s="85">
        <f>Data_mfa!P101</f>
        <v>95.099000000000004</v>
      </c>
      <c r="P62" s="85">
        <f>Data_mfa!Q101</f>
        <v>85.894999999999996</v>
      </c>
      <c r="Q62" s="85">
        <f>Data_mfa!R101</f>
        <v>81.623999999999995</v>
      </c>
      <c r="R62" s="85">
        <f>Data_mfa!S101</f>
        <v>82.516999999999996</v>
      </c>
      <c r="S62" s="85">
        <f>Data_mfa!T101</f>
        <v>88.278999999999996</v>
      </c>
      <c r="T62" s="85">
        <f>Data_mfa!U101</f>
        <v>87.897999999999996</v>
      </c>
      <c r="U62" s="85">
        <f>Data_mfa!V101</f>
        <v>89.491</v>
      </c>
      <c r="V62" s="85">
        <f>Data_mfa!W101</f>
        <v>94.731999999999999</v>
      </c>
      <c r="W62" s="85">
        <f>Data_mfa!X101</f>
        <v>91.6</v>
      </c>
      <c r="X62" s="85">
        <f>Data_mfa!Y101</f>
        <v>77.572999999999993</v>
      </c>
    </row>
    <row r="63" spans="3:24" x14ac:dyDescent="0.2">
      <c r="C63" s="26" t="s">
        <v>10</v>
      </c>
    </row>
    <row r="64" spans="3:24" x14ac:dyDescent="0.2">
      <c r="C64" s="175" t="s">
        <v>157</v>
      </c>
      <c r="D64" s="175"/>
      <c r="E64" s="175"/>
      <c r="F64" s="175"/>
    </row>
    <row r="65" spans="2:2" x14ac:dyDescent="0.2">
      <c r="B65" s="53"/>
    </row>
  </sheetData>
  <pageMargins left="0.7" right="0.7" top="0.75" bottom="0.75" header="0.3" footer="0.3"/>
  <pageSetup paperSize="9" scale="8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4" tint="0.39997558519241921"/>
    <pageSetUpPr fitToPage="1"/>
  </sheetPr>
  <dimension ref="A1:AC51"/>
  <sheetViews>
    <sheetView showGridLines="0" zoomScaleNormal="100" workbookViewId="0"/>
  </sheetViews>
  <sheetFormatPr defaultColWidth="9.140625" defaultRowHeight="12" x14ac:dyDescent="0.2"/>
  <cols>
    <col min="1" max="1" width="3.5703125" style="11" customWidth="1"/>
    <col min="2" max="2" width="3.42578125" style="11" customWidth="1"/>
    <col min="3" max="3" width="20.140625" style="11" customWidth="1"/>
    <col min="4" max="9" width="11.7109375" style="11" customWidth="1"/>
    <col min="10" max="10" width="9.140625" style="11"/>
    <col min="11" max="11" width="12.140625" style="11" customWidth="1"/>
    <col min="12" max="12" width="13.28515625" style="11" customWidth="1"/>
    <col min="13" max="13" width="12.7109375" style="11" customWidth="1"/>
    <col min="14" max="14" width="12.5703125" style="11" customWidth="1"/>
    <col min="15" max="15" width="15.5703125" style="11" customWidth="1"/>
    <col min="16" max="16" width="13.140625" style="11" customWidth="1"/>
    <col min="17" max="17" width="13.28515625" style="11" customWidth="1"/>
    <col min="18" max="18" width="13.85546875" style="11" customWidth="1"/>
    <col min="19" max="19" width="14.5703125" style="11" customWidth="1"/>
    <col min="20" max="20" width="15" style="11" customWidth="1"/>
    <col min="21" max="21" width="14" style="11" customWidth="1"/>
    <col min="22" max="22" width="18" style="11" customWidth="1"/>
    <col min="23" max="23" width="18.5703125" style="11" customWidth="1"/>
    <col min="24" max="16384" width="9.140625" style="11"/>
  </cols>
  <sheetData>
    <row r="1" spans="1:29" s="120" customFormat="1" x14ac:dyDescent="0.2">
      <c r="A1" s="102" t="s">
        <v>245</v>
      </c>
    </row>
    <row r="2" spans="1:29" ht="12.75" customHeight="1" x14ac:dyDescent="0.2">
      <c r="D2" s="38"/>
      <c r="E2" s="38"/>
      <c r="F2" s="38"/>
      <c r="G2" s="38"/>
      <c r="H2" s="38"/>
      <c r="I2" s="38"/>
      <c r="M2" s="2"/>
      <c r="N2" s="2"/>
      <c r="O2" s="2"/>
      <c r="P2" s="2"/>
      <c r="Q2" s="2"/>
      <c r="R2" s="2"/>
      <c r="S2" s="2"/>
      <c r="T2" s="2"/>
      <c r="U2" s="2"/>
      <c r="V2" s="2"/>
      <c r="W2" s="2"/>
      <c r="X2" s="2"/>
      <c r="Y2" s="2"/>
      <c r="Z2" s="2"/>
      <c r="AA2" s="2"/>
      <c r="AB2" s="2"/>
      <c r="AC2" s="2"/>
    </row>
    <row r="4" spans="1:29" x14ac:dyDescent="0.2">
      <c r="C4" s="10"/>
    </row>
    <row r="5" spans="1:29" x14ac:dyDescent="0.2">
      <c r="C5" s="12"/>
    </row>
    <row r="6" spans="1:29" x14ac:dyDescent="0.2">
      <c r="C6" s="12"/>
    </row>
    <row r="7" spans="1:29" x14ac:dyDescent="0.2">
      <c r="C7" s="12"/>
    </row>
    <row r="8" spans="1:29" x14ac:dyDescent="0.2">
      <c r="C8" s="12"/>
    </row>
    <row r="9" spans="1:29" x14ac:dyDescent="0.2">
      <c r="C9" s="12"/>
    </row>
    <row r="10" spans="1:29" x14ac:dyDescent="0.2">
      <c r="C10" s="12"/>
    </row>
    <row r="11" spans="1:29" x14ac:dyDescent="0.2">
      <c r="C11" s="12"/>
    </row>
    <row r="12" spans="1:29" x14ac:dyDescent="0.2">
      <c r="C12" s="12"/>
    </row>
    <row r="13" spans="1:29" x14ac:dyDescent="0.2">
      <c r="C13" s="12"/>
    </row>
    <row r="14" spans="1:29" x14ac:dyDescent="0.2">
      <c r="C14" s="12"/>
    </row>
    <row r="15" spans="1:29" x14ac:dyDescent="0.2">
      <c r="C15" s="12"/>
    </row>
    <row r="16" spans="1:29" x14ac:dyDescent="0.2">
      <c r="C16" s="12"/>
    </row>
    <row r="17" spans="3:29" x14ac:dyDescent="0.2">
      <c r="C17" s="12"/>
    </row>
    <row r="18" spans="3:29" x14ac:dyDescent="0.2">
      <c r="C18" s="12"/>
    </row>
    <row r="23" spans="3:29" x14ac:dyDescent="0.2">
      <c r="D23" s="38"/>
      <c r="E23" s="38"/>
      <c r="F23" s="38"/>
      <c r="G23" s="38"/>
      <c r="H23" s="38"/>
      <c r="I23" s="38"/>
      <c r="L23" s="2"/>
      <c r="M23" s="2"/>
      <c r="N23" s="2"/>
      <c r="O23" s="2"/>
      <c r="P23" s="2"/>
      <c r="Q23" s="2"/>
      <c r="R23" s="2"/>
      <c r="S23" s="2"/>
      <c r="T23" s="2"/>
      <c r="U23" s="2"/>
      <c r="V23" s="2"/>
      <c r="W23" s="2"/>
      <c r="X23" s="2"/>
      <c r="Y23" s="2"/>
      <c r="Z23" s="2"/>
      <c r="AA23" s="2"/>
      <c r="AB23" s="2"/>
      <c r="AC23" s="2"/>
    </row>
    <row r="24" spans="3:29" x14ac:dyDescent="0.2">
      <c r="L24" s="2"/>
      <c r="M24" s="2"/>
      <c r="N24" s="2"/>
      <c r="O24" s="2"/>
      <c r="P24" s="2"/>
      <c r="Q24" s="2"/>
      <c r="R24" s="2"/>
      <c r="S24" s="2"/>
      <c r="T24" s="2"/>
      <c r="U24" s="2"/>
      <c r="V24" s="2"/>
      <c r="W24" s="2"/>
      <c r="X24" s="2"/>
      <c r="Y24" s="2"/>
      <c r="Z24" s="2"/>
      <c r="AA24" s="2"/>
      <c r="AB24" s="2"/>
      <c r="AC24" s="2"/>
    </row>
    <row r="25" spans="3:29" x14ac:dyDescent="0.2">
      <c r="L25" s="2"/>
      <c r="M25" s="2"/>
      <c r="N25" s="2"/>
      <c r="O25" s="2"/>
      <c r="P25" s="2"/>
      <c r="Q25" s="2"/>
      <c r="R25" s="2"/>
      <c r="S25" s="2"/>
      <c r="T25" s="2"/>
      <c r="U25" s="2"/>
      <c r="V25" s="2"/>
      <c r="W25" s="2"/>
      <c r="X25" s="2"/>
      <c r="Y25" s="2"/>
      <c r="Z25" s="2"/>
      <c r="AA25" s="2"/>
      <c r="AB25" s="2"/>
      <c r="AC25" s="2"/>
    </row>
    <row r="42" spans="3:17" s="121" customFormat="1" ht="15" x14ac:dyDescent="0.25">
      <c r="C42" s="105" t="s">
        <v>246</v>
      </c>
      <c r="O42" s="122"/>
      <c r="P42" s="123"/>
      <c r="Q42" s="122"/>
    </row>
    <row r="43" spans="3:17" s="120" customFormat="1" x14ac:dyDescent="0.2">
      <c r="C43" s="124" t="s">
        <v>0</v>
      </c>
    </row>
    <row r="46" spans="3:17" ht="36" x14ac:dyDescent="0.2">
      <c r="C46" s="44"/>
      <c r="D46" s="45" t="s">
        <v>11</v>
      </c>
      <c r="E46" s="45" t="s">
        <v>3</v>
      </c>
      <c r="F46" s="45" t="s">
        <v>14</v>
      </c>
      <c r="G46" s="45" t="s">
        <v>5</v>
      </c>
      <c r="H46" s="45" t="s">
        <v>15</v>
      </c>
      <c r="I46" s="45" t="s">
        <v>16</v>
      </c>
    </row>
    <row r="47" spans="3:17" ht="15" customHeight="1" x14ac:dyDescent="0.2">
      <c r="C47" s="47" t="s">
        <v>2</v>
      </c>
      <c r="D47" s="86">
        <f>-1*Data_mfa!Y56</f>
        <v>-1.6040000000000001</v>
      </c>
      <c r="E47" s="86">
        <f>-1*Data_mfa!Y61</f>
        <v>-0.50700000000000001</v>
      </c>
      <c r="F47" s="86">
        <f>-1*Data_mfa!Y66</f>
        <v>-0.27</v>
      </c>
      <c r="G47" s="86">
        <f>-1*Data_mfa!Y71</f>
        <v>-0.20100000000000001</v>
      </c>
      <c r="H47" s="86">
        <f>-1*Data_mfa!Y76</f>
        <v>-0.498</v>
      </c>
      <c r="I47" s="86">
        <f>-1*(Data_mfa!Y81+Data_mfa!Y86)</f>
        <v>-0.127</v>
      </c>
    </row>
    <row r="48" spans="3:17" ht="15" customHeight="1" x14ac:dyDescent="0.2">
      <c r="C48" s="46" t="s">
        <v>1</v>
      </c>
      <c r="D48" s="87">
        <f>Data_mfa!Y55</f>
        <v>3.4119999999999999</v>
      </c>
      <c r="E48" s="87">
        <f>Data_mfa!Y60</f>
        <v>0.44900000000000001</v>
      </c>
      <c r="F48" s="87">
        <f>Data_mfa!Y65</f>
        <v>0.47399999999999998</v>
      </c>
      <c r="G48" s="87">
        <f>Data_mfa!Y70</f>
        <v>0.22900000000000001</v>
      </c>
      <c r="H48" s="87">
        <f>Data_mfa!Y75</f>
        <v>2.1030000000000002</v>
      </c>
      <c r="I48" s="87">
        <f>(Data_mfa!Y80+Data_mfa!Y85)</f>
        <v>0.157</v>
      </c>
    </row>
    <row r="50" spans="3:29" x14ac:dyDescent="0.2">
      <c r="C50" s="176" t="s">
        <v>18</v>
      </c>
      <c r="D50" s="176"/>
      <c r="E50" s="176"/>
      <c r="F50" s="176"/>
    </row>
    <row r="51" spans="3:29" x14ac:dyDescent="0.2">
      <c r="M51" s="2"/>
      <c r="N51" s="2"/>
      <c r="O51" s="2"/>
      <c r="P51" s="2"/>
      <c r="Q51" s="2"/>
      <c r="R51" s="2"/>
      <c r="S51" s="2"/>
      <c r="T51" s="2"/>
      <c r="U51" s="2"/>
      <c r="V51" s="2"/>
      <c r="W51" s="2"/>
      <c r="X51" s="2"/>
      <c r="Y51" s="2"/>
      <c r="Z51" s="2"/>
      <c r="AA51" s="2"/>
      <c r="AB51" s="2"/>
      <c r="AC51" s="2"/>
    </row>
  </sheetData>
  <pageMargins left="0.7" right="0.7" top="0.75" bottom="0.75" header="0.3" footer="0.3"/>
  <pageSetup paperSize="9" scale="72"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4" tint="0.39997558519241921"/>
    <pageSetUpPr fitToPage="1"/>
  </sheetPr>
  <dimension ref="A1:X80"/>
  <sheetViews>
    <sheetView showGridLines="0" zoomScaleNormal="100" workbookViewId="0">
      <selection activeCell="P25" sqref="P25"/>
    </sheetView>
  </sheetViews>
  <sheetFormatPr defaultColWidth="12" defaultRowHeight="12" x14ac:dyDescent="0.2"/>
  <cols>
    <col min="1" max="1" width="5.140625" style="2" customWidth="1"/>
    <col min="2" max="2" width="3.42578125" style="2" customWidth="1"/>
    <col min="3" max="3" width="14" style="2" customWidth="1"/>
    <col min="4" max="5" width="16" style="2" customWidth="1"/>
    <col min="6" max="6" width="15.85546875" style="2" customWidth="1"/>
    <col min="7" max="7" width="15.5703125" style="2" customWidth="1"/>
    <col min="8" max="10" width="12" style="2"/>
    <col min="11" max="11" width="22.140625" style="2" customWidth="1"/>
    <col min="12" max="15" width="12" style="2"/>
    <col min="16" max="16" width="14.85546875" style="2" customWidth="1"/>
    <col min="17" max="16384" width="12" style="2"/>
  </cols>
  <sheetData>
    <row r="1" spans="1:13" s="102" customFormat="1" x14ac:dyDescent="0.2">
      <c r="A1" s="102" t="s">
        <v>243</v>
      </c>
      <c r="G1" s="103"/>
      <c r="I1" s="104"/>
      <c r="J1" s="104"/>
      <c r="K1" s="103"/>
      <c r="L1" s="103"/>
      <c r="M1" s="103"/>
    </row>
    <row r="3" spans="1:13" x14ac:dyDescent="0.2">
      <c r="C3" s="6"/>
    </row>
    <row r="4" spans="1:13" x14ac:dyDescent="0.2">
      <c r="C4" s="1"/>
    </row>
    <row r="44" spans="2:24" s="102" customFormat="1" ht="15" x14ac:dyDescent="0.25">
      <c r="C44" s="105" t="s">
        <v>244</v>
      </c>
      <c r="D44" s="106"/>
      <c r="E44" s="106"/>
      <c r="G44" s="103"/>
      <c r="I44" s="104"/>
      <c r="J44" s="104"/>
      <c r="K44" s="103"/>
      <c r="L44" s="103"/>
      <c r="M44" s="103"/>
      <c r="V44" s="107"/>
      <c r="W44" s="108"/>
      <c r="X44" s="107"/>
    </row>
    <row r="45" spans="2:24" s="102" customFormat="1" x14ac:dyDescent="0.2">
      <c r="C45" s="109" t="s">
        <v>0</v>
      </c>
      <c r="D45" s="109"/>
      <c r="E45" s="109"/>
      <c r="G45" s="103"/>
      <c r="H45" s="103"/>
      <c r="I45" s="103"/>
      <c r="J45" s="103"/>
      <c r="K45" s="103"/>
      <c r="L45" s="103"/>
      <c r="M45" s="103"/>
      <c r="V45" s="109"/>
      <c r="X45" s="109"/>
    </row>
    <row r="46" spans="2:24" x14ac:dyDescent="0.2">
      <c r="C46" s="1"/>
    </row>
    <row r="47" spans="2:24" ht="12.75" customHeight="1" x14ac:dyDescent="0.2">
      <c r="B47" s="13"/>
      <c r="C47" s="56"/>
      <c r="D47" s="57" t="s">
        <v>12</v>
      </c>
      <c r="E47" s="57" t="s">
        <v>1</v>
      </c>
      <c r="F47" s="57" t="s">
        <v>2</v>
      </c>
    </row>
    <row r="48" spans="2:24" ht="16.5" customHeight="1" x14ac:dyDescent="0.2">
      <c r="B48" s="13"/>
      <c r="C48" s="55" t="s">
        <v>27</v>
      </c>
      <c r="D48" s="89">
        <f>Data_mfa_PTB!E27</f>
        <v>-4.069</v>
      </c>
      <c r="E48" s="89">
        <f>Data_mfa_PTB!C27</f>
        <v>8.9390000000000001</v>
      </c>
      <c r="F48" s="89">
        <f>-1*Data_mfa_PTB!D27</f>
        <v>-13.007999999999999</v>
      </c>
    </row>
    <row r="49" spans="2:10" ht="12" customHeight="1" x14ac:dyDescent="0.2">
      <c r="B49" s="13"/>
      <c r="C49" s="55" t="s">
        <v>28</v>
      </c>
      <c r="D49" s="89">
        <f>Data_mfa_PTB!E19</f>
        <v>-2.0499999999999998</v>
      </c>
      <c r="E49" s="89">
        <f>Data_mfa_PTB!C19</f>
        <v>10.93</v>
      </c>
      <c r="F49" s="89">
        <f>-1*Data_mfa_PTB!D19</f>
        <v>-12.98</v>
      </c>
    </row>
    <row r="50" spans="2:10" ht="16.5" customHeight="1" x14ac:dyDescent="0.2">
      <c r="B50" s="13"/>
      <c r="C50" s="55" t="s">
        <v>29</v>
      </c>
      <c r="D50" s="89">
        <f>Data_mfa_PTB!E40</f>
        <v>-1.032</v>
      </c>
      <c r="E50" s="89">
        <f>Data_mfa_PTB!C40</f>
        <v>7.9390000000000001</v>
      </c>
      <c r="F50" s="89">
        <f>-1*Data_mfa_PTB!D40</f>
        <v>-8.9700000000000006</v>
      </c>
    </row>
    <row r="51" spans="2:10" ht="12" customHeight="1" x14ac:dyDescent="0.2">
      <c r="B51" s="13"/>
      <c r="C51" s="55" t="s">
        <v>170</v>
      </c>
      <c r="D51" s="89">
        <f>Data_mfa_PTB!E16</f>
        <v>-0.26400000000000001</v>
      </c>
      <c r="E51" s="89">
        <f>Data_mfa_PTB!C16</f>
        <v>6.8609999999999998</v>
      </c>
      <c r="F51" s="89">
        <f>-1*Data_mfa_PTB!D16</f>
        <v>-7.125</v>
      </c>
    </row>
    <row r="52" spans="2:10" ht="16.5" customHeight="1" x14ac:dyDescent="0.2">
      <c r="B52" s="13"/>
      <c r="C52" s="55" t="s">
        <v>30</v>
      </c>
      <c r="D52" s="89">
        <f>Data_mfa_PTB!E15</f>
        <v>-5.8999999999999997E-2</v>
      </c>
      <c r="E52" s="89">
        <f>Data_mfa_PTB!C15</f>
        <v>3.903</v>
      </c>
      <c r="F52" s="89">
        <f>-1*Data_mfa_PTB!D15</f>
        <v>-3.9630000000000001</v>
      </c>
    </row>
    <row r="53" spans="2:10" ht="16.5" customHeight="1" x14ac:dyDescent="0.2">
      <c r="B53" s="13"/>
      <c r="C53" s="55" t="s">
        <v>31</v>
      </c>
      <c r="D53" s="89">
        <f>Data_mfa_PTB!E24</f>
        <v>0.159</v>
      </c>
      <c r="E53" s="89">
        <f>Data_mfa_PTB!C24</f>
        <v>4.9740000000000002</v>
      </c>
      <c r="F53" s="89">
        <f>-1*Data_mfa_PTB!D24</f>
        <v>-4.8150000000000004</v>
      </c>
    </row>
    <row r="54" spans="2:10" ht="12" customHeight="1" x14ac:dyDescent="0.2">
      <c r="B54" s="13"/>
      <c r="C54" s="55" t="s">
        <v>32</v>
      </c>
      <c r="D54" s="89">
        <f>Data_mfa_PTB!E28</f>
        <v>0.314</v>
      </c>
      <c r="E54" s="89">
        <f>Data_mfa_PTB!C28</f>
        <v>11.432</v>
      </c>
      <c r="F54" s="89">
        <f>-1*Data_mfa_PTB!D28</f>
        <v>-11.118</v>
      </c>
    </row>
    <row r="55" spans="2:10" ht="12" customHeight="1" x14ac:dyDescent="0.2">
      <c r="B55" s="13"/>
      <c r="C55" s="55" t="s">
        <v>34</v>
      </c>
      <c r="D55" s="89">
        <f>Data_mfa_PTB!E30</f>
        <v>0.432</v>
      </c>
      <c r="E55" s="89">
        <f>Data_mfa_PTB!C30</f>
        <v>4.9390000000000001</v>
      </c>
      <c r="F55" s="89">
        <f>-1*Data_mfa_PTB!D30</f>
        <v>-4.5069999999999997</v>
      </c>
    </row>
    <row r="56" spans="2:10" ht="12" customHeight="1" x14ac:dyDescent="0.2">
      <c r="B56" s="13"/>
      <c r="C56" s="55" t="s">
        <v>33</v>
      </c>
      <c r="D56" s="89">
        <f>Data_mfa_PTB!E36</f>
        <v>0.74299999999999999</v>
      </c>
      <c r="E56" s="89">
        <f>Data_mfa_PTB!C36</f>
        <v>2.835</v>
      </c>
      <c r="F56" s="89">
        <f>-1*Data_mfa_PTB!D36</f>
        <v>-2.0920000000000001</v>
      </c>
    </row>
    <row r="57" spans="2:10" ht="12" customHeight="1" x14ac:dyDescent="0.2">
      <c r="B57" s="13"/>
      <c r="C57" s="55" t="s">
        <v>35</v>
      </c>
      <c r="D57" s="89">
        <f>Data_mfa_PTB!E34</f>
        <v>0.93300000000000005</v>
      </c>
      <c r="E57" s="89">
        <f>Data_mfa_PTB!C34</f>
        <v>3.9359999999999999</v>
      </c>
      <c r="F57" s="89">
        <f>-1*Data_mfa_PTB!D34</f>
        <v>-3.0030000000000001</v>
      </c>
      <c r="J57" s="25"/>
    </row>
    <row r="58" spans="2:10" ht="12" customHeight="1" x14ac:dyDescent="0.2">
      <c r="B58" s="13"/>
      <c r="C58" s="55" t="s">
        <v>37</v>
      </c>
      <c r="D58" s="89">
        <f>Data_mfa_PTB!E22</f>
        <v>1.198</v>
      </c>
      <c r="E58" s="89">
        <f>Data_mfa_PTB!C22</f>
        <v>4.7629999999999999</v>
      </c>
      <c r="F58" s="89">
        <f>-1*Data_mfa_PTB!D22</f>
        <v>-3.5640000000000001</v>
      </c>
    </row>
    <row r="59" spans="2:10" ht="12" customHeight="1" x14ac:dyDescent="0.2">
      <c r="B59" s="13"/>
      <c r="C59" s="55" t="s">
        <v>39</v>
      </c>
      <c r="D59" s="89">
        <f>Data_mfa_PTB!E38</f>
        <v>1.4419999999999999</v>
      </c>
      <c r="E59" s="89">
        <f>Data_mfa_PTB!C38</f>
        <v>7.7869999999999999</v>
      </c>
      <c r="F59" s="89">
        <f>-1*Data_mfa_PTB!D38</f>
        <v>-6.3460000000000001</v>
      </c>
    </row>
    <row r="60" spans="2:10" ht="12" customHeight="1" x14ac:dyDescent="0.2">
      <c r="B60" s="13"/>
      <c r="C60" s="55" t="s">
        <v>36</v>
      </c>
      <c r="D60" s="89">
        <f>Data_mfa_PTB!E21</f>
        <v>1.5089999999999999</v>
      </c>
      <c r="E60" s="89">
        <f>Data_mfa_PTB!C21</f>
        <v>5.8259999999999996</v>
      </c>
      <c r="F60" s="89">
        <f>-1*Data_mfa_PTB!D21</f>
        <v>-4.3159999999999998</v>
      </c>
    </row>
    <row r="61" spans="2:10" ht="12" customHeight="1" x14ac:dyDescent="0.2">
      <c r="B61" s="13"/>
      <c r="C61" s="55" t="s">
        <v>38</v>
      </c>
      <c r="D61" s="89">
        <f>Data_mfa_PTB!E37</f>
        <v>1.5509999999999999</v>
      </c>
      <c r="E61" s="89">
        <f>Data_mfa_PTB!C37</f>
        <v>9.9039999999999999</v>
      </c>
      <c r="F61" s="89">
        <f>-1*Data_mfa_PTB!D37</f>
        <v>-8.3529999999999998</v>
      </c>
    </row>
    <row r="62" spans="2:10" ht="12" customHeight="1" x14ac:dyDescent="0.2">
      <c r="B62" s="13"/>
      <c r="C62" s="55" t="s">
        <v>43</v>
      </c>
      <c r="D62" s="89">
        <f>Data_mfa_PTB!E39</f>
        <v>1.577</v>
      </c>
      <c r="E62" s="89">
        <f>Data_mfa_PTB!C39</f>
        <v>9.9339999999999993</v>
      </c>
      <c r="F62" s="89">
        <f>-1*Data_mfa_PTB!D39</f>
        <v>-8.3569999999999993</v>
      </c>
    </row>
    <row r="63" spans="2:10" ht="12" customHeight="1" x14ac:dyDescent="0.2">
      <c r="B63" s="13"/>
      <c r="C63" s="55" t="s">
        <v>42</v>
      </c>
      <c r="D63" s="89">
        <f>Data_mfa_PTB!E23</f>
        <v>1.7529999999999999</v>
      </c>
      <c r="E63" s="89">
        <f>Data_mfa_PTB!C23</f>
        <v>4.4880000000000004</v>
      </c>
      <c r="F63" s="89">
        <f>-1*Data_mfa_PTB!D23</f>
        <v>-2.7349999999999999</v>
      </c>
    </row>
    <row r="64" spans="2:10" ht="12.75" customHeight="1" x14ac:dyDescent="0.2">
      <c r="B64" s="13"/>
      <c r="C64" s="55" t="s">
        <v>41</v>
      </c>
      <c r="D64" s="89">
        <f>Data_mfa_PTB!E35</f>
        <v>1.8080000000000001</v>
      </c>
      <c r="E64" s="89">
        <f>Data_mfa_PTB!C35</f>
        <v>5.7080000000000002</v>
      </c>
      <c r="F64" s="89">
        <f>-1*Data_mfa_PTB!D35</f>
        <v>-3.9009999999999998</v>
      </c>
    </row>
    <row r="65" spans="2:10" x14ac:dyDescent="0.2">
      <c r="B65" s="13"/>
      <c r="C65" s="55"/>
      <c r="D65" s="61"/>
      <c r="E65" s="61"/>
      <c r="F65" s="61"/>
      <c r="J65" s="55"/>
    </row>
    <row r="66" spans="2:10" x14ac:dyDescent="0.2">
      <c r="B66" s="13"/>
      <c r="C66" s="55" t="s">
        <v>176</v>
      </c>
      <c r="D66" s="89">
        <f>Data_mfa_PTB!E13</f>
        <v>1.8069999999999999</v>
      </c>
      <c r="E66" s="89">
        <f>Data_mfa_PTB!C13</f>
        <v>3.4119999999999999</v>
      </c>
      <c r="F66" s="89">
        <f>-1*Data_mfa_PTB!D13</f>
        <v>-1.6040000000000001</v>
      </c>
      <c r="J66" s="55"/>
    </row>
    <row r="67" spans="2:10" x14ac:dyDescent="0.2">
      <c r="B67" s="13"/>
    </row>
    <row r="68" spans="2:10" ht="12.75" customHeight="1" x14ac:dyDescent="0.2">
      <c r="B68" s="13"/>
      <c r="C68" s="55" t="s">
        <v>44</v>
      </c>
      <c r="D68" s="89">
        <f>Data_mfa_PTB!E25</f>
        <v>2.3420000000000001</v>
      </c>
      <c r="E68" s="89">
        <f>Data_mfa_PTB!C25</f>
        <v>4.6710000000000003</v>
      </c>
      <c r="F68" s="89">
        <f>-1*Data_mfa_PTB!D25</f>
        <v>-2.3290000000000002</v>
      </c>
    </row>
    <row r="69" spans="2:10" ht="12.75" customHeight="1" x14ac:dyDescent="0.2">
      <c r="B69" s="13"/>
      <c r="C69" s="55" t="s">
        <v>45</v>
      </c>
      <c r="D69" s="89">
        <f>Data_mfa_PTB!E18</f>
        <v>2.5670000000000002</v>
      </c>
      <c r="E69" s="89">
        <f>Data_mfa_PTB!C18</f>
        <v>7.5670000000000002</v>
      </c>
      <c r="F69" s="89">
        <f>-1*Data_mfa_PTB!D18</f>
        <v>-5</v>
      </c>
    </row>
    <row r="70" spans="2:10" ht="12.75" customHeight="1" x14ac:dyDescent="0.2">
      <c r="B70" s="13"/>
      <c r="C70" s="55" t="s">
        <v>46</v>
      </c>
      <c r="D70" s="89">
        <f>Data_mfa_PTB!E32</f>
        <v>2.831</v>
      </c>
      <c r="E70" s="89">
        <f>Data_mfa_PTB!C32</f>
        <v>23.061</v>
      </c>
      <c r="F70" s="89">
        <f>-1*Data_mfa_PTB!D32</f>
        <v>-20.231000000000002</v>
      </c>
    </row>
    <row r="71" spans="2:10" ht="12.75" customHeight="1" x14ac:dyDescent="0.2">
      <c r="B71" s="13"/>
      <c r="C71" s="55" t="s">
        <v>47</v>
      </c>
      <c r="D71" s="89">
        <f>Data_mfa_PTB!E26</f>
        <v>3.6429999999999998</v>
      </c>
      <c r="E71" s="89">
        <f>Data_mfa_PTB!C26</f>
        <v>7.1740000000000004</v>
      </c>
      <c r="F71" s="89">
        <f>-1*Data_mfa_PTB!D26</f>
        <v>-3.5310000000000001</v>
      </c>
    </row>
    <row r="72" spans="2:10" ht="12.75" customHeight="1" x14ac:dyDescent="0.2">
      <c r="B72" s="13"/>
      <c r="C72" s="55" t="s">
        <v>49</v>
      </c>
      <c r="D72" s="89">
        <f>Data_mfa_PTB!E33</f>
        <v>3.9830000000000001</v>
      </c>
      <c r="E72" s="89">
        <f>Data_mfa_PTB!C33</f>
        <v>10.994</v>
      </c>
      <c r="F72" s="89">
        <f>-1*Data_mfa_PTB!D33</f>
        <v>-7.0110000000000001</v>
      </c>
    </row>
    <row r="73" spans="2:10" ht="12.75" customHeight="1" x14ac:dyDescent="0.2">
      <c r="B73" s="13"/>
      <c r="C73" s="55" t="s">
        <v>50</v>
      </c>
      <c r="D73" s="89">
        <f>Data_mfa_PTB!E20</f>
        <v>4.4160000000000004</v>
      </c>
      <c r="E73" s="89">
        <f>Data_mfa_PTB!C20</f>
        <v>8.1300000000000008</v>
      </c>
      <c r="F73" s="89">
        <f>-1*Data_mfa_PTB!D20</f>
        <v>-3.714</v>
      </c>
    </row>
    <row r="74" spans="2:10" ht="12.75" customHeight="1" x14ac:dyDescent="0.2">
      <c r="B74" s="13"/>
      <c r="C74" s="55" t="s">
        <v>48</v>
      </c>
      <c r="D74" s="89">
        <f>Data_mfa_PTB!E17</f>
        <v>4.7279999999999998</v>
      </c>
      <c r="E74" s="89">
        <f>Data_mfa_PTB!C17</f>
        <v>11.505000000000001</v>
      </c>
      <c r="F74" s="89">
        <f>-1*Data_mfa_PTB!D17</f>
        <v>-6.7770000000000001</v>
      </c>
    </row>
    <row r="75" spans="2:10" ht="12.75" customHeight="1" x14ac:dyDescent="0.2">
      <c r="B75" s="13"/>
      <c r="C75" s="55" t="s">
        <v>51</v>
      </c>
      <c r="D75" s="89">
        <f>Data_mfa_PTB!E14</f>
        <v>5.2229999999999999</v>
      </c>
      <c r="E75" s="89">
        <f>Data_mfa_PTB!C14</f>
        <v>21.192</v>
      </c>
      <c r="F75" s="89">
        <f>-1*Data_mfa_PTB!D14</f>
        <v>-15.968999999999999</v>
      </c>
    </row>
    <row r="76" spans="2:10" ht="12.75" customHeight="1" x14ac:dyDescent="0.2">
      <c r="B76" s="13"/>
      <c r="C76" s="55" t="s">
        <v>52</v>
      </c>
      <c r="D76" s="89">
        <f>Data_mfa_PTB!E31</f>
        <v>8.3469999999999995</v>
      </c>
      <c r="E76" s="89">
        <f>Data_mfa_PTB!C31</f>
        <v>9.3190000000000008</v>
      </c>
      <c r="F76" s="89">
        <f>-1*Data_mfa_PTB!D31</f>
        <v>-0.97099999999999997</v>
      </c>
    </row>
    <row r="77" spans="2:10" ht="12.75" customHeight="1" x14ac:dyDescent="0.2">
      <c r="B77" s="13"/>
      <c r="C77" s="55" t="s">
        <v>178</v>
      </c>
      <c r="D77" s="89">
        <f>Data_mfa_PTB!E29</f>
        <v>18.236000000000001</v>
      </c>
      <c r="E77" s="89">
        <f>Data_mfa_PTB!C29</f>
        <v>31.373000000000001</v>
      </c>
      <c r="F77" s="89">
        <f>-1*Data_mfa_PTB!D29</f>
        <v>-13.137</v>
      </c>
    </row>
    <row r="79" spans="2:10" ht="14.45" customHeight="1" x14ac:dyDescent="0.2">
      <c r="C79" s="209" t="s">
        <v>259</v>
      </c>
      <c r="D79" s="209"/>
      <c r="E79" s="209"/>
      <c r="F79" s="209"/>
    </row>
    <row r="80" spans="2:10" ht="15" customHeight="1" x14ac:dyDescent="0.2">
      <c r="C80" s="210" t="s">
        <v>25</v>
      </c>
      <c r="D80" s="210"/>
      <c r="E80" s="210"/>
      <c r="F80" s="210"/>
    </row>
  </sheetData>
  <sortState ref="C34:D62">
    <sortCondition ref="D34:D62"/>
  </sortState>
  <mergeCells count="2">
    <mergeCell ref="C79:F79"/>
    <mergeCell ref="C80:F80"/>
  </mergeCells>
  <pageMargins left="0.25" right="0.25" top="0.75" bottom="0.75" header="0.3" footer="0.3"/>
  <pageSetup paperSize="9" scale="52"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4" tint="0.39997558519241921"/>
    <pageSetUpPr fitToPage="1"/>
  </sheetPr>
  <dimension ref="A1:X70"/>
  <sheetViews>
    <sheetView showGridLines="0" zoomScaleNormal="100" workbookViewId="0"/>
  </sheetViews>
  <sheetFormatPr defaultColWidth="48.28515625" defaultRowHeight="12" x14ac:dyDescent="0.25"/>
  <cols>
    <col min="1" max="2" width="3.5703125" style="14" customWidth="1"/>
    <col min="3" max="3" width="21" style="14" customWidth="1"/>
    <col min="4" max="4" width="33.85546875" style="15" customWidth="1"/>
    <col min="5" max="18" width="8.7109375" style="14" customWidth="1"/>
    <col min="19" max="19" width="8" style="14" bestFit="1" customWidth="1"/>
    <col min="20" max="20" width="5.42578125" style="14" bestFit="1" customWidth="1"/>
    <col min="21" max="28" width="5.85546875" style="14" bestFit="1" customWidth="1"/>
    <col min="29" max="29" width="5.42578125" style="14" bestFit="1" customWidth="1"/>
    <col min="30" max="30" width="5.140625" style="14" bestFit="1" customWidth="1"/>
    <col min="31" max="16384" width="48.28515625" style="14"/>
  </cols>
  <sheetData>
    <row r="1" spans="1:24" s="102" customFormat="1" x14ac:dyDescent="0.2">
      <c r="A1" s="102" t="s">
        <v>247</v>
      </c>
      <c r="G1" s="103"/>
      <c r="I1" s="104"/>
      <c r="J1" s="104"/>
      <c r="K1" s="103"/>
      <c r="L1" s="103"/>
      <c r="M1" s="103"/>
    </row>
    <row r="2" spans="1:24" s="102" customFormat="1" ht="15" x14ac:dyDescent="0.25">
      <c r="C2" s="105"/>
      <c r="D2" s="106"/>
      <c r="E2" s="106"/>
      <c r="G2" s="103"/>
      <c r="I2" s="104"/>
      <c r="J2" s="104"/>
      <c r="K2" s="103"/>
      <c r="L2" s="103"/>
      <c r="M2" s="103"/>
      <c r="V2" s="107"/>
      <c r="W2" s="108"/>
      <c r="X2" s="107"/>
    </row>
    <row r="3" spans="1:24" s="102" customFormat="1" x14ac:dyDescent="0.2">
      <c r="C3" s="109"/>
      <c r="D3" s="109"/>
      <c r="E3" s="109"/>
      <c r="G3" s="103"/>
      <c r="H3" s="103"/>
      <c r="I3" s="103"/>
      <c r="J3" s="103"/>
      <c r="K3" s="103"/>
      <c r="L3" s="103"/>
      <c r="M3" s="103"/>
      <c r="V3" s="109"/>
      <c r="X3" s="109"/>
    </row>
    <row r="4" spans="1:24" ht="12" customHeight="1" x14ac:dyDescent="0.2">
      <c r="D4" s="18"/>
      <c r="E4" s="18"/>
      <c r="F4" s="18"/>
      <c r="G4" s="18"/>
      <c r="H4" s="18"/>
      <c r="I4" s="18"/>
      <c r="J4" s="18"/>
      <c r="K4" s="18"/>
      <c r="L4" s="18"/>
      <c r="M4" s="18"/>
      <c r="N4" s="18"/>
      <c r="O4" s="18"/>
      <c r="P4" s="18"/>
    </row>
    <row r="5" spans="1:24" ht="12" customHeight="1" x14ac:dyDescent="0.2">
      <c r="D5" s="18"/>
      <c r="E5" s="18"/>
      <c r="F5" s="18"/>
      <c r="G5" s="18"/>
      <c r="H5" s="18"/>
      <c r="I5" s="18"/>
      <c r="J5" s="18"/>
      <c r="K5" s="18"/>
      <c r="L5" s="18"/>
      <c r="M5" s="18"/>
      <c r="N5" s="18"/>
      <c r="O5" s="18"/>
      <c r="P5" s="18"/>
    </row>
    <row r="6" spans="1:24" ht="12" customHeight="1" x14ac:dyDescent="0.2">
      <c r="D6" s="18"/>
      <c r="E6" s="18"/>
      <c r="F6" s="18"/>
      <c r="G6" s="18"/>
      <c r="H6" s="18"/>
      <c r="I6" s="18"/>
      <c r="J6" s="18"/>
      <c r="K6" s="18"/>
      <c r="L6" s="18"/>
      <c r="M6" s="18"/>
      <c r="N6" s="18"/>
      <c r="O6" s="18"/>
      <c r="P6" s="18"/>
    </row>
    <row r="7" spans="1:24" ht="12" customHeight="1" x14ac:dyDescent="0.2">
      <c r="D7" s="18"/>
      <c r="E7" s="18"/>
      <c r="F7" s="18"/>
      <c r="G7" s="18"/>
      <c r="H7" s="18"/>
      <c r="I7" s="18"/>
      <c r="J7" s="18"/>
      <c r="K7" s="18"/>
      <c r="L7" s="18"/>
      <c r="M7" s="19"/>
      <c r="N7" s="19"/>
      <c r="O7" s="19"/>
      <c r="P7" s="19"/>
      <c r="Q7" s="19"/>
    </row>
    <row r="8" spans="1:24" ht="12" customHeight="1" x14ac:dyDescent="0.2">
      <c r="D8" s="18"/>
      <c r="E8" s="18"/>
      <c r="F8" s="18"/>
      <c r="G8" s="18"/>
      <c r="H8" s="18"/>
      <c r="I8" s="18"/>
      <c r="J8" s="18"/>
      <c r="K8" s="18"/>
      <c r="L8" s="18"/>
      <c r="M8" s="19"/>
      <c r="N8" s="19"/>
      <c r="O8" s="19"/>
      <c r="P8" s="19"/>
      <c r="Q8" s="19"/>
    </row>
    <row r="9" spans="1:24" ht="12" customHeight="1" x14ac:dyDescent="0.2">
      <c r="D9" s="18"/>
      <c r="E9" s="18"/>
      <c r="F9" s="18"/>
      <c r="G9" s="18"/>
      <c r="H9" s="18"/>
      <c r="I9" s="18"/>
      <c r="J9" s="18"/>
      <c r="K9" s="18"/>
      <c r="L9" s="18"/>
      <c r="M9" s="19"/>
      <c r="N9" s="19"/>
      <c r="O9" s="19"/>
      <c r="P9" s="19"/>
      <c r="Q9" s="19"/>
    </row>
    <row r="10" spans="1:24" ht="12" customHeight="1" x14ac:dyDescent="0.2">
      <c r="D10" s="18"/>
      <c r="E10" s="18"/>
      <c r="F10" s="18"/>
      <c r="G10" s="18"/>
      <c r="H10" s="18"/>
      <c r="I10" s="18"/>
      <c r="J10" s="18"/>
      <c r="K10" s="18"/>
      <c r="L10" s="18"/>
      <c r="M10" s="19"/>
      <c r="N10" s="19"/>
      <c r="O10" s="19"/>
      <c r="P10" s="19"/>
      <c r="Q10" s="19"/>
    </row>
    <row r="11" spans="1:24" ht="12" customHeight="1" x14ac:dyDescent="0.2">
      <c r="D11" s="18"/>
      <c r="E11" s="18"/>
      <c r="F11" s="18"/>
      <c r="G11" s="18"/>
      <c r="H11" s="18"/>
      <c r="I11" s="18"/>
      <c r="J11" s="18"/>
      <c r="K11" s="18"/>
      <c r="L11" s="18"/>
      <c r="M11" s="19"/>
      <c r="N11" s="19"/>
      <c r="O11" s="19"/>
      <c r="P11" s="19"/>
      <c r="Q11" s="19"/>
    </row>
    <row r="12" spans="1:24" ht="12" customHeight="1" x14ac:dyDescent="0.2">
      <c r="D12" s="18"/>
      <c r="E12" s="18"/>
      <c r="F12" s="18"/>
      <c r="G12" s="18"/>
      <c r="H12" s="18"/>
      <c r="I12" s="18"/>
      <c r="J12" s="18"/>
      <c r="K12" s="18"/>
      <c r="L12" s="18"/>
      <c r="M12" s="19"/>
      <c r="N12" s="19"/>
      <c r="O12" s="19"/>
      <c r="P12" s="19"/>
      <c r="Q12" s="19"/>
    </row>
    <row r="13" spans="1:24" ht="12" customHeight="1" x14ac:dyDescent="0.2">
      <c r="D13" s="18"/>
      <c r="E13" s="18"/>
      <c r="F13" s="18"/>
      <c r="G13" s="18"/>
      <c r="H13" s="18"/>
      <c r="I13" s="18"/>
      <c r="J13" s="18"/>
      <c r="K13" s="18"/>
      <c r="L13" s="18"/>
      <c r="M13" s="19"/>
      <c r="N13" s="19"/>
      <c r="O13" s="19"/>
      <c r="P13" s="19"/>
      <c r="Q13" s="19"/>
    </row>
    <row r="14" spans="1:24" ht="12" customHeight="1" x14ac:dyDescent="0.2">
      <c r="D14" s="18"/>
      <c r="E14" s="18"/>
      <c r="F14" s="18"/>
      <c r="G14" s="18"/>
      <c r="H14" s="18"/>
      <c r="I14" s="18"/>
      <c r="J14" s="18"/>
      <c r="K14" s="18"/>
      <c r="L14" s="18"/>
      <c r="M14" s="19"/>
      <c r="N14" s="19"/>
      <c r="O14" s="19"/>
      <c r="P14" s="19"/>
      <c r="Q14" s="19"/>
    </row>
    <row r="15" spans="1:24" ht="12" customHeight="1" x14ac:dyDescent="0.2">
      <c r="D15" s="18"/>
      <c r="E15" s="18"/>
      <c r="F15" s="18"/>
      <c r="G15" s="18"/>
      <c r="H15" s="18"/>
      <c r="I15" s="18"/>
      <c r="J15" s="18"/>
      <c r="K15" s="18"/>
      <c r="L15" s="18"/>
      <c r="M15" s="19"/>
      <c r="N15" s="19"/>
      <c r="O15" s="19"/>
      <c r="P15" s="19"/>
      <c r="Q15" s="19"/>
    </row>
    <row r="16" spans="1:24" ht="12" customHeight="1" x14ac:dyDescent="0.2">
      <c r="D16" s="18"/>
      <c r="E16" s="18"/>
      <c r="F16" s="18"/>
      <c r="G16" s="18"/>
      <c r="H16" s="18"/>
      <c r="I16" s="18"/>
      <c r="J16" s="18"/>
      <c r="K16" s="18"/>
      <c r="L16" s="18"/>
      <c r="M16" s="19"/>
      <c r="N16" s="19"/>
      <c r="O16" s="19"/>
      <c r="P16" s="19"/>
      <c r="Q16" s="19"/>
    </row>
    <row r="17" spans="3:17" ht="12" customHeight="1" x14ac:dyDescent="0.2">
      <c r="D17" s="18"/>
      <c r="E17" s="18"/>
      <c r="F17" s="18"/>
      <c r="G17" s="18"/>
      <c r="H17" s="18"/>
      <c r="I17" s="18"/>
      <c r="J17" s="18"/>
      <c r="K17" s="18"/>
      <c r="L17" s="18"/>
      <c r="M17" s="19"/>
      <c r="N17" s="19"/>
      <c r="O17" s="19"/>
      <c r="P17" s="19"/>
      <c r="Q17" s="19"/>
    </row>
    <row r="18" spans="3:17" ht="12" customHeight="1" x14ac:dyDescent="0.2">
      <c r="D18" s="18"/>
      <c r="E18" s="18"/>
      <c r="F18" s="18"/>
      <c r="G18" s="18"/>
      <c r="H18" s="18"/>
      <c r="I18" s="18"/>
      <c r="J18" s="18"/>
      <c r="K18" s="18"/>
      <c r="L18" s="18"/>
      <c r="M18" s="19"/>
      <c r="N18" s="19"/>
      <c r="O18" s="19"/>
      <c r="P18" s="19"/>
      <c r="Q18" s="19"/>
    </row>
    <row r="19" spans="3:17" ht="12" customHeight="1" x14ac:dyDescent="0.2">
      <c r="D19" s="18"/>
      <c r="E19" s="18"/>
      <c r="F19" s="18"/>
      <c r="G19" s="18"/>
      <c r="H19" s="18"/>
      <c r="I19" s="18"/>
      <c r="J19" s="18"/>
      <c r="K19" s="18"/>
      <c r="L19" s="18"/>
      <c r="M19" s="19"/>
      <c r="N19" s="19"/>
      <c r="O19" s="19"/>
      <c r="P19" s="19"/>
      <c r="Q19" s="19"/>
    </row>
    <row r="20" spans="3:17" ht="12" customHeight="1" x14ac:dyDescent="0.2">
      <c r="D20" s="18"/>
      <c r="E20" s="18"/>
      <c r="F20" s="18"/>
      <c r="G20" s="18"/>
      <c r="H20" s="18"/>
      <c r="I20" s="18"/>
      <c r="J20" s="18"/>
      <c r="K20" s="18"/>
      <c r="L20" s="18"/>
      <c r="M20" s="19"/>
      <c r="N20" s="19"/>
      <c r="O20" s="19"/>
      <c r="P20" s="19"/>
      <c r="Q20" s="19"/>
    </row>
    <row r="21" spans="3:17" ht="12" customHeight="1" x14ac:dyDescent="0.2">
      <c r="D21" s="18"/>
      <c r="E21" s="18"/>
      <c r="F21" s="18"/>
      <c r="G21" s="18"/>
      <c r="H21" s="18"/>
      <c r="I21" s="18"/>
      <c r="J21" s="18"/>
      <c r="K21" s="18"/>
      <c r="L21" s="18"/>
      <c r="M21" s="19"/>
      <c r="N21" s="19"/>
      <c r="O21" s="19"/>
      <c r="P21" s="19"/>
      <c r="Q21" s="19"/>
    </row>
    <row r="22" spans="3:17" ht="12" customHeight="1" x14ac:dyDescent="0.2">
      <c r="D22" s="18"/>
      <c r="E22" s="18"/>
      <c r="F22" s="18"/>
      <c r="G22" s="18"/>
      <c r="H22" s="18"/>
      <c r="I22" s="18"/>
      <c r="J22" s="18"/>
      <c r="K22" s="18"/>
      <c r="L22" s="18"/>
      <c r="M22" s="19"/>
      <c r="N22" s="19"/>
      <c r="O22" s="19"/>
      <c r="P22" s="19"/>
      <c r="Q22" s="19"/>
    </row>
    <row r="23" spans="3:17" ht="12" customHeight="1" x14ac:dyDescent="0.2">
      <c r="D23" s="18"/>
      <c r="E23" s="18"/>
      <c r="F23" s="18"/>
      <c r="G23" s="18"/>
      <c r="H23" s="18"/>
      <c r="I23" s="18"/>
      <c r="J23" s="18"/>
      <c r="K23" s="18"/>
      <c r="L23" s="18"/>
      <c r="M23" s="19"/>
      <c r="N23" s="19"/>
      <c r="O23" s="19"/>
      <c r="P23" s="19"/>
      <c r="Q23" s="19"/>
    </row>
    <row r="24" spans="3:17" ht="12" customHeight="1" x14ac:dyDescent="0.2">
      <c r="D24" s="18"/>
      <c r="E24" s="18"/>
      <c r="F24" s="18"/>
      <c r="G24" s="18"/>
      <c r="H24" s="18"/>
      <c r="I24" s="18"/>
      <c r="J24" s="18"/>
      <c r="K24" s="18"/>
      <c r="L24" s="18"/>
      <c r="M24" s="18"/>
      <c r="N24" s="18"/>
      <c r="O24" s="18"/>
      <c r="P24" s="18"/>
    </row>
    <row r="25" spans="3:17" ht="12" customHeight="1" x14ac:dyDescent="0.2">
      <c r="D25" s="18"/>
      <c r="E25" s="18"/>
      <c r="F25" s="18"/>
      <c r="G25" s="18"/>
      <c r="H25" s="18"/>
      <c r="I25" s="18"/>
      <c r="J25" s="18"/>
      <c r="K25" s="18"/>
      <c r="L25" s="18"/>
      <c r="M25" s="18"/>
      <c r="N25" s="18"/>
      <c r="O25" s="18"/>
      <c r="P25" s="18"/>
    </row>
    <row r="26" spans="3:17" ht="12" customHeight="1" x14ac:dyDescent="0.2">
      <c r="D26" s="18"/>
      <c r="E26" s="18"/>
      <c r="F26" s="18"/>
      <c r="G26" s="18"/>
      <c r="H26" s="18"/>
      <c r="I26" s="18"/>
      <c r="J26" s="18"/>
      <c r="K26" s="18"/>
      <c r="L26" s="18"/>
      <c r="M26" s="18"/>
      <c r="N26" s="18"/>
      <c r="O26" s="18"/>
      <c r="P26" s="18"/>
    </row>
    <row r="27" spans="3:17" ht="12" customHeight="1" x14ac:dyDescent="0.2">
      <c r="D27" s="18"/>
      <c r="E27" s="18"/>
      <c r="F27" s="18"/>
      <c r="G27" s="18"/>
      <c r="H27" s="18"/>
      <c r="I27" s="18"/>
      <c r="J27" s="18"/>
      <c r="K27" s="18"/>
      <c r="L27" s="18"/>
      <c r="M27" s="18"/>
      <c r="N27" s="18"/>
      <c r="O27" s="18"/>
      <c r="P27" s="18"/>
    </row>
    <row r="28" spans="3:17" ht="12" customHeight="1" x14ac:dyDescent="0.2">
      <c r="D28" s="18"/>
      <c r="E28" s="18"/>
      <c r="F28" s="18"/>
      <c r="G28" s="18"/>
      <c r="H28" s="18"/>
      <c r="I28" s="18"/>
      <c r="J28" s="18"/>
      <c r="K28" s="18"/>
      <c r="L28" s="18"/>
      <c r="M28" s="18"/>
      <c r="N28" s="18"/>
      <c r="O28" s="18"/>
      <c r="P28" s="18"/>
    </row>
    <row r="29" spans="3:17" ht="12" customHeight="1" x14ac:dyDescent="0.2">
      <c r="D29" s="18"/>
      <c r="E29" s="18"/>
      <c r="F29" s="18"/>
      <c r="G29" s="18"/>
      <c r="H29" s="18"/>
      <c r="I29" s="18"/>
      <c r="J29" s="18"/>
      <c r="K29" s="18"/>
      <c r="L29" s="18"/>
      <c r="M29" s="18"/>
      <c r="N29" s="18"/>
      <c r="O29" s="18"/>
      <c r="P29" s="18"/>
    </row>
    <row r="30" spans="3:17" ht="12" customHeight="1" x14ac:dyDescent="0.2">
      <c r="D30" s="18"/>
      <c r="E30" s="18"/>
      <c r="F30" s="18"/>
      <c r="G30" s="18"/>
      <c r="H30" s="18"/>
      <c r="I30" s="18"/>
      <c r="J30" s="18"/>
      <c r="K30" s="18"/>
      <c r="L30" s="18"/>
      <c r="M30" s="18"/>
      <c r="N30" s="18"/>
      <c r="O30" s="18"/>
      <c r="P30" s="18"/>
    </row>
    <row r="31" spans="3:17" ht="12" customHeight="1" x14ac:dyDescent="0.2">
      <c r="C31" s="210"/>
      <c r="D31" s="210"/>
      <c r="E31" s="18"/>
      <c r="F31" s="18"/>
      <c r="G31" s="18"/>
      <c r="H31" s="18"/>
      <c r="I31" s="18"/>
      <c r="J31" s="18"/>
      <c r="K31" s="18"/>
      <c r="L31" s="18"/>
      <c r="M31" s="18"/>
      <c r="N31" s="18"/>
      <c r="O31" s="18"/>
      <c r="P31" s="18"/>
    </row>
    <row r="32" spans="3:17" ht="12" customHeight="1" x14ac:dyDescent="0.2">
      <c r="D32" s="18"/>
      <c r="E32" s="18"/>
      <c r="F32" s="18"/>
      <c r="G32" s="18"/>
      <c r="H32" s="18"/>
      <c r="I32" s="18"/>
      <c r="J32" s="18"/>
      <c r="K32" s="18"/>
      <c r="L32" s="18"/>
      <c r="M32" s="18"/>
      <c r="N32" s="18"/>
      <c r="O32" s="18"/>
      <c r="P32" s="18"/>
    </row>
    <row r="33" spans="3:24" ht="12" customHeight="1" x14ac:dyDescent="0.2">
      <c r="D33" s="18"/>
      <c r="E33" s="18"/>
      <c r="F33" s="18"/>
      <c r="G33" s="18"/>
      <c r="H33" s="18"/>
      <c r="I33" s="18"/>
      <c r="J33" s="18"/>
      <c r="K33" s="18"/>
      <c r="L33" s="18"/>
      <c r="M33" s="18"/>
      <c r="N33" s="18"/>
      <c r="O33" s="18"/>
      <c r="P33" s="18"/>
    </row>
    <row r="34" spans="3:24" ht="12" customHeight="1" x14ac:dyDescent="0.2">
      <c r="D34" s="18"/>
      <c r="E34" s="18"/>
      <c r="F34" s="18"/>
      <c r="G34" s="18"/>
      <c r="H34" s="18"/>
      <c r="I34" s="18"/>
      <c r="J34" s="18"/>
      <c r="K34" s="18"/>
      <c r="L34" s="18"/>
      <c r="M34" s="18"/>
      <c r="N34" s="18"/>
      <c r="O34" s="18"/>
      <c r="P34" s="18"/>
    </row>
    <row r="35" spans="3:24" ht="12" customHeight="1" x14ac:dyDescent="0.2">
      <c r="D35" s="18"/>
      <c r="E35" s="18"/>
      <c r="F35" s="18"/>
      <c r="G35" s="18"/>
      <c r="H35" s="18"/>
      <c r="I35" s="18"/>
      <c r="J35" s="18"/>
      <c r="K35" s="18"/>
      <c r="L35" s="18"/>
      <c r="M35" s="18"/>
      <c r="N35" s="18"/>
      <c r="O35" s="18"/>
      <c r="P35" s="18"/>
    </row>
    <row r="36" spans="3:24" ht="12" customHeight="1" x14ac:dyDescent="0.2">
      <c r="D36" s="18"/>
      <c r="E36" s="18"/>
      <c r="F36" s="18"/>
      <c r="G36" s="18"/>
      <c r="H36" s="18"/>
      <c r="I36" s="18"/>
      <c r="J36" s="18"/>
      <c r="K36" s="18"/>
      <c r="L36" s="18"/>
      <c r="M36" s="18"/>
      <c r="N36" s="18"/>
      <c r="O36" s="18"/>
      <c r="P36" s="18"/>
    </row>
    <row r="37" spans="3:24" ht="12" customHeight="1" x14ac:dyDescent="0.2">
      <c r="D37" s="18"/>
      <c r="E37" s="18"/>
      <c r="F37" s="18"/>
      <c r="G37" s="18"/>
      <c r="H37" s="18"/>
      <c r="I37" s="18"/>
      <c r="J37" s="18"/>
      <c r="K37" s="18"/>
      <c r="L37" s="18"/>
      <c r="M37" s="18"/>
      <c r="N37" s="18"/>
      <c r="O37" s="18"/>
      <c r="P37" s="18"/>
    </row>
    <row r="38" spans="3:24" ht="12" customHeight="1" x14ac:dyDescent="0.2">
      <c r="D38" s="18"/>
      <c r="E38" s="18"/>
      <c r="F38" s="18"/>
      <c r="G38" s="18"/>
      <c r="H38" s="18"/>
      <c r="I38" s="18"/>
      <c r="J38" s="18"/>
      <c r="K38" s="18"/>
      <c r="L38" s="18"/>
      <c r="M38" s="18"/>
      <c r="N38" s="18"/>
      <c r="O38" s="18"/>
      <c r="P38" s="18"/>
    </row>
    <row r="39" spans="3:24" ht="12" customHeight="1" x14ac:dyDescent="0.2">
      <c r="D39" s="18"/>
      <c r="E39" s="18"/>
      <c r="F39" s="18"/>
      <c r="G39" s="18"/>
      <c r="H39" s="18"/>
      <c r="I39" s="18"/>
      <c r="J39" s="18"/>
      <c r="K39" s="18"/>
      <c r="L39" s="18"/>
      <c r="M39" s="18"/>
      <c r="N39" s="18"/>
      <c r="O39" s="18"/>
      <c r="P39" s="18"/>
    </row>
    <row r="40" spans="3:24" ht="12" customHeight="1" x14ac:dyDescent="0.2">
      <c r="D40" s="18"/>
      <c r="E40" s="18"/>
      <c r="F40" s="18"/>
      <c r="G40" s="18"/>
      <c r="H40" s="18"/>
      <c r="I40" s="18"/>
      <c r="J40" s="18"/>
      <c r="K40" s="18"/>
      <c r="L40" s="18"/>
      <c r="M40" s="18"/>
      <c r="N40" s="18"/>
      <c r="O40" s="18"/>
      <c r="P40" s="18"/>
    </row>
    <row r="41" spans="3:24" ht="12" customHeight="1" x14ac:dyDescent="0.2">
      <c r="D41" s="21"/>
      <c r="E41" s="16"/>
      <c r="F41" s="24"/>
      <c r="G41" s="24"/>
      <c r="H41" s="24"/>
      <c r="I41" s="24"/>
      <c r="J41" s="24"/>
      <c r="K41" s="24"/>
      <c r="L41" s="24"/>
      <c r="M41" s="24"/>
      <c r="N41" s="24"/>
      <c r="O41" s="24"/>
      <c r="P41" s="24"/>
      <c r="R41" s="28"/>
    </row>
    <row r="42" spans="3:24" ht="12" customHeight="1" x14ac:dyDescent="0.25">
      <c r="H42" s="52"/>
    </row>
    <row r="43" spans="3:24" s="102" customFormat="1" ht="15" x14ac:dyDescent="0.25">
      <c r="C43" s="105" t="s">
        <v>248</v>
      </c>
      <c r="D43" s="106"/>
      <c r="E43" s="106"/>
      <c r="G43" s="103"/>
      <c r="I43" s="104"/>
      <c r="J43" s="104"/>
      <c r="K43" s="103"/>
      <c r="L43" s="103"/>
      <c r="M43" s="103"/>
      <c r="V43" s="107"/>
      <c r="W43" s="108"/>
      <c r="X43" s="107"/>
    </row>
    <row r="44" spans="3:24" s="102" customFormat="1" x14ac:dyDescent="0.2">
      <c r="C44" s="109" t="s">
        <v>0</v>
      </c>
      <c r="D44" s="109"/>
      <c r="E44" s="109"/>
      <c r="G44" s="103"/>
      <c r="H44" s="103"/>
      <c r="I44" s="103"/>
      <c r="J44" s="103"/>
      <c r="K44" s="103"/>
      <c r="L44" s="103"/>
      <c r="M44" s="103"/>
      <c r="V44" s="109"/>
      <c r="X44" s="109"/>
    </row>
    <row r="45" spans="3:24" s="2" customFormat="1" x14ac:dyDescent="0.2">
      <c r="C45" s="1"/>
    </row>
    <row r="46" spans="3:24" ht="20.25" customHeight="1" x14ac:dyDescent="0.2">
      <c r="C46" s="9"/>
      <c r="D46" s="9"/>
      <c r="E46" s="125">
        <v>2020</v>
      </c>
      <c r="F46" s="20"/>
      <c r="G46" s="20"/>
      <c r="H46" s="20"/>
      <c r="I46" s="20"/>
      <c r="J46" s="20"/>
      <c r="K46" s="20"/>
      <c r="L46" s="20"/>
      <c r="M46" s="20"/>
      <c r="N46" s="20"/>
      <c r="O46" s="20"/>
      <c r="P46" s="20"/>
    </row>
    <row r="47" spans="3:24" ht="12" customHeight="1" x14ac:dyDescent="0.2">
      <c r="C47" s="34" t="s">
        <v>1</v>
      </c>
      <c r="D47" s="35" t="s">
        <v>8</v>
      </c>
      <c r="E47" s="91">
        <f>Data_mfa_SoM!G11</f>
        <v>0.98799999999999999</v>
      </c>
      <c r="F47" s="22"/>
      <c r="G47" s="203">
        <f>E47/SUM(E$47:E$49)</f>
        <v>0.28956623681125437</v>
      </c>
      <c r="H47" s="22"/>
      <c r="I47" s="22"/>
      <c r="J47" s="22"/>
      <c r="K47" s="22"/>
      <c r="L47" s="22"/>
      <c r="M47" s="22"/>
      <c r="N47" s="22"/>
      <c r="O47" s="22"/>
      <c r="P47" s="22"/>
    </row>
    <row r="48" spans="3:24" ht="12" customHeight="1" x14ac:dyDescent="0.2">
      <c r="C48" s="30"/>
      <c r="D48" s="29" t="s">
        <v>7</v>
      </c>
      <c r="E48" s="91">
        <f>Data_mfa_SoM!G12</f>
        <v>0.433</v>
      </c>
      <c r="F48" s="22"/>
      <c r="G48" s="203">
        <f>E48/SUM(E$47:E$49)</f>
        <v>0.12690504103165298</v>
      </c>
      <c r="H48" s="22"/>
      <c r="I48" s="22"/>
      <c r="J48" s="22"/>
      <c r="K48" s="22"/>
      <c r="L48" s="22"/>
      <c r="M48" s="22"/>
      <c r="N48" s="22"/>
      <c r="O48" s="22"/>
      <c r="P48" s="22"/>
    </row>
    <row r="49" spans="3:16" ht="12" customHeight="1" x14ac:dyDescent="0.2">
      <c r="C49" s="30"/>
      <c r="D49" s="29" t="s">
        <v>9</v>
      </c>
      <c r="E49" s="91">
        <f>Data_mfa_SoM!G13</f>
        <v>1.9910000000000001</v>
      </c>
      <c r="F49" s="51"/>
      <c r="G49" s="203">
        <f>E49/SUM(E$47:E$49)</f>
        <v>0.58352872215709262</v>
      </c>
      <c r="H49" s="22"/>
      <c r="I49" s="22"/>
      <c r="J49" s="22"/>
      <c r="K49" s="22"/>
      <c r="L49" s="22"/>
      <c r="M49" s="22"/>
      <c r="N49" s="22"/>
      <c r="O49" s="22"/>
      <c r="P49" s="22"/>
    </row>
    <row r="50" spans="3:16" ht="12" customHeight="1" x14ac:dyDescent="0.2">
      <c r="C50" s="31" t="s">
        <v>2</v>
      </c>
      <c r="D50" s="29" t="s">
        <v>8</v>
      </c>
      <c r="E50" s="91">
        <f>Data_mfa_SoM!G14</f>
        <v>0.90700000000000003</v>
      </c>
      <c r="F50" s="50"/>
      <c r="G50" s="203">
        <f>E50/SUM(E$50:E$52)</f>
        <v>0.56510903426791281</v>
      </c>
      <c r="H50" s="22"/>
      <c r="I50" s="22"/>
      <c r="J50" s="22"/>
      <c r="K50" s="22"/>
      <c r="L50" s="22"/>
      <c r="M50" s="22"/>
      <c r="N50" s="22"/>
      <c r="O50" s="22"/>
      <c r="P50" s="22"/>
    </row>
    <row r="51" spans="3:16" ht="12" customHeight="1" x14ac:dyDescent="0.2">
      <c r="C51" s="32"/>
      <c r="D51" s="33" t="s">
        <v>7</v>
      </c>
      <c r="E51" s="91">
        <f>Data_mfa_SoM!G15</f>
        <v>0.372</v>
      </c>
      <c r="F51" s="22"/>
      <c r="G51" s="203">
        <f>E51/SUM(E$50:E$52)</f>
        <v>0.23177570093457944</v>
      </c>
      <c r="H51" s="22"/>
      <c r="I51" s="22"/>
      <c r="J51" s="22"/>
      <c r="K51" s="22"/>
      <c r="L51" s="22"/>
      <c r="M51" s="22"/>
      <c r="N51" s="22"/>
      <c r="O51" s="22"/>
      <c r="P51" s="22"/>
    </row>
    <row r="52" spans="3:16" ht="12" customHeight="1" x14ac:dyDescent="0.2">
      <c r="C52" s="36"/>
      <c r="D52" s="37" t="s">
        <v>9</v>
      </c>
      <c r="E52" s="92">
        <f>Data_mfa_SoM!G16</f>
        <v>0.32600000000000001</v>
      </c>
      <c r="F52" s="50"/>
      <c r="G52" s="203">
        <f>E52/SUM(E$50:E$52)</f>
        <v>0.2031152647975078</v>
      </c>
      <c r="H52" s="22"/>
      <c r="I52" s="22"/>
      <c r="J52" s="22"/>
      <c r="K52" s="22"/>
      <c r="L52" s="22"/>
      <c r="M52" s="22"/>
      <c r="N52" s="22"/>
      <c r="O52" s="22"/>
      <c r="P52" s="22"/>
    </row>
    <row r="53" spans="3:16" ht="12" customHeight="1" x14ac:dyDescent="0.2">
      <c r="C53" s="23"/>
      <c r="D53" s="14"/>
      <c r="G53" s="43"/>
    </row>
    <row r="54" spans="3:16" ht="12" customHeight="1" x14ac:dyDescent="0.2">
      <c r="C54" s="210" t="s">
        <v>25</v>
      </c>
      <c r="D54" s="210"/>
      <c r="E54" s="18"/>
      <c r="F54" s="18"/>
      <c r="G54" s="18"/>
      <c r="H54" s="18"/>
      <c r="I54" s="18"/>
      <c r="J54" s="18"/>
      <c r="K54" s="18"/>
      <c r="L54" s="18"/>
      <c r="M54" s="18"/>
      <c r="N54" s="18"/>
      <c r="O54" s="18"/>
      <c r="P54" s="18"/>
    </row>
    <row r="55" spans="3:16" ht="12" customHeight="1" x14ac:dyDescent="0.2">
      <c r="D55" s="18"/>
      <c r="E55" s="18"/>
      <c r="F55" s="18"/>
      <c r="G55" s="18"/>
      <c r="H55" s="18"/>
      <c r="I55" s="18"/>
      <c r="J55" s="18"/>
      <c r="K55" s="18"/>
      <c r="L55" s="18"/>
      <c r="M55" s="18"/>
      <c r="N55" s="18"/>
      <c r="O55" s="18"/>
      <c r="P55" s="18"/>
    </row>
    <row r="56" spans="3:16" ht="12" customHeight="1" x14ac:dyDescent="0.25"/>
    <row r="57" spans="3:16" ht="12" customHeight="1" x14ac:dyDescent="0.2">
      <c r="C57" s="16"/>
      <c r="D57" s="14"/>
      <c r="E57" s="17"/>
      <c r="F57" s="17"/>
      <c r="G57" s="17"/>
      <c r="H57" s="17"/>
      <c r="I57" s="17"/>
      <c r="J57" s="17"/>
      <c r="K57" s="17"/>
      <c r="L57" s="17"/>
      <c r="M57" s="17"/>
      <c r="N57" s="17"/>
      <c r="O57" s="17"/>
      <c r="P57" s="17"/>
    </row>
    <row r="58" spans="3:16" ht="12" customHeight="1" x14ac:dyDescent="0.25">
      <c r="H58" s="52"/>
    </row>
    <row r="59" spans="3:16" x14ac:dyDescent="0.25">
      <c r="D59" s="14"/>
    </row>
    <row r="60" spans="3:16" x14ac:dyDescent="0.25">
      <c r="D60" s="14"/>
    </row>
    <row r="61" spans="3:16" x14ac:dyDescent="0.25">
      <c r="D61" s="14"/>
    </row>
    <row r="62" spans="3:16" x14ac:dyDescent="0.25">
      <c r="D62" s="14"/>
    </row>
    <row r="63" spans="3:16" x14ac:dyDescent="0.25">
      <c r="D63" s="14"/>
    </row>
    <row r="64" spans="3:16" x14ac:dyDescent="0.25">
      <c r="D64" s="14"/>
    </row>
    <row r="65" spans="4:4" x14ac:dyDescent="0.25">
      <c r="D65" s="14"/>
    </row>
    <row r="66" spans="4:4" x14ac:dyDescent="0.25">
      <c r="D66" s="14"/>
    </row>
    <row r="67" spans="4:4" x14ac:dyDescent="0.25">
      <c r="D67" s="14"/>
    </row>
    <row r="68" spans="4:4" x14ac:dyDescent="0.25">
      <c r="D68" s="14"/>
    </row>
    <row r="69" spans="4:4" x14ac:dyDescent="0.25">
      <c r="D69" s="14"/>
    </row>
    <row r="70" spans="4:4" x14ac:dyDescent="0.25">
      <c r="D70" s="14"/>
    </row>
  </sheetData>
  <mergeCells count="2">
    <mergeCell ref="C54:D54"/>
    <mergeCell ref="C31:D31"/>
  </mergeCells>
  <printOptions gridLines="1"/>
  <pageMargins left="0.25" right="0.25" top="0.75" bottom="0.75" header="0.3" footer="0.3"/>
  <pageSetup paperSize="8" scale="63" fitToWidth="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4" tint="0.39997558519241921"/>
    <pageSetUpPr fitToPage="1"/>
  </sheetPr>
  <dimension ref="A1:X22"/>
  <sheetViews>
    <sheetView showGridLines="0" zoomScaleNormal="100" workbookViewId="0"/>
  </sheetViews>
  <sheetFormatPr defaultColWidth="9.140625" defaultRowHeight="12" x14ac:dyDescent="0.2"/>
  <cols>
    <col min="1" max="2" width="3.85546875" style="26" customWidth="1"/>
    <col min="3" max="3" width="21.42578125" style="26" customWidth="1"/>
    <col min="4" max="21" width="5.7109375" style="26" customWidth="1"/>
    <col min="22" max="22" width="7" style="26" customWidth="1"/>
    <col min="23" max="23" width="7.140625" style="26" customWidth="1"/>
    <col min="24" max="24" width="7.85546875" style="26" customWidth="1"/>
    <col min="25" max="16384" width="9.140625" style="26"/>
  </cols>
  <sheetData>
    <row r="1" spans="1:24" x14ac:dyDescent="0.2">
      <c r="A1" s="102" t="s">
        <v>253</v>
      </c>
    </row>
    <row r="2" spans="1:24" x14ac:dyDescent="0.2">
      <c r="A2" s="102"/>
    </row>
    <row r="3" spans="1:24" ht="15.75" x14ac:dyDescent="0.25">
      <c r="C3" s="127" t="s">
        <v>254</v>
      </c>
    </row>
    <row r="4" spans="1:24" ht="12.75" x14ac:dyDescent="0.2">
      <c r="C4" s="126" t="s">
        <v>249</v>
      </c>
    </row>
    <row r="6" spans="1:24" ht="18" customHeight="1" x14ac:dyDescent="0.2">
      <c r="C6" s="63"/>
      <c r="D6" s="67">
        <v>2000</v>
      </c>
      <c r="E6" s="67">
        <v>2001</v>
      </c>
      <c r="F6" s="67">
        <v>2002</v>
      </c>
      <c r="G6" s="67">
        <v>2003</v>
      </c>
      <c r="H6" s="67">
        <v>2004</v>
      </c>
      <c r="I6" s="67">
        <v>2005</v>
      </c>
      <c r="J6" s="67">
        <v>2006</v>
      </c>
      <c r="K6" s="67">
        <v>2007</v>
      </c>
      <c r="L6" s="67">
        <v>2008</v>
      </c>
      <c r="M6" s="67">
        <v>2009</v>
      </c>
      <c r="N6" s="67">
        <v>2010</v>
      </c>
      <c r="O6" s="67">
        <v>2011</v>
      </c>
      <c r="P6" s="67">
        <v>2012</v>
      </c>
      <c r="Q6" s="67">
        <v>2013</v>
      </c>
      <c r="R6" s="67">
        <v>2014</v>
      </c>
      <c r="S6" s="67">
        <v>2015</v>
      </c>
      <c r="T6" s="67">
        <v>2016</v>
      </c>
      <c r="U6" s="67">
        <v>2017</v>
      </c>
      <c r="V6" s="67">
        <v>2018</v>
      </c>
      <c r="W6" s="67">
        <v>2019</v>
      </c>
      <c r="X6" s="67">
        <v>2020</v>
      </c>
    </row>
    <row r="7" spans="1:24" ht="18" customHeight="1" x14ac:dyDescent="0.2">
      <c r="C7" s="128" t="s">
        <v>3</v>
      </c>
      <c r="D7" s="137">
        <f>(Data_mfa!E17/(Data_mfa!E19+Data_mfa!E18))*100</f>
        <v>9.486310073736643</v>
      </c>
      <c r="E7" s="137">
        <f>Data_mfa!F17/(Data_mfa!F19+Data_mfa!F18)*100</f>
        <v>9.8640805412034318</v>
      </c>
      <c r="F7" s="137">
        <f>Data_mfa!G17/(Data_mfa!G19+Data_mfa!G18)*100</f>
        <v>10.353387434596172</v>
      </c>
      <c r="G7" s="137">
        <f>Data_mfa!H17/(Data_mfa!H19+Data_mfa!H18)*100</f>
        <v>11.085780520044738</v>
      </c>
      <c r="H7" s="137">
        <f>Data_mfa!I17/(Data_mfa!I19+Data_mfa!I18)*100</f>
        <v>9.9735362593464494</v>
      </c>
      <c r="I7" s="137">
        <f>Data_mfa!J17/(Data_mfa!J19+Data_mfa!J18)*100</f>
        <v>10.452770007520872</v>
      </c>
      <c r="J7" s="137">
        <f>Data_mfa!K17/(Data_mfa!K19+Data_mfa!K18)*100</f>
        <v>11.049775892882604</v>
      </c>
      <c r="K7" s="137">
        <f>Data_mfa!L17/(Data_mfa!L19+Data_mfa!L18)*100</f>
        <v>11.507763741532582</v>
      </c>
      <c r="L7" s="137">
        <f>Data_mfa!M17/(Data_mfa!M19+Data_mfa!M18)*100</f>
        <v>10.957595090664185</v>
      </c>
      <c r="M7" s="137">
        <f>Data_mfa!N17/(Data_mfa!N19+Data_mfa!N18)*100</f>
        <v>9.5426096335863058</v>
      </c>
      <c r="N7" s="137">
        <f>Data_mfa!O17/(Data_mfa!O19+Data_mfa!O18)*100</f>
        <v>10.230863393561252</v>
      </c>
      <c r="O7" s="137">
        <f>Data_mfa!P17/(Data_mfa!P19+Data_mfa!P18)*100</f>
        <v>10.242415475649054</v>
      </c>
      <c r="P7" s="137">
        <f>Data_mfa!Q17/(Data_mfa!Q19+Data_mfa!Q18)*100</f>
        <v>10.573132794933814</v>
      </c>
      <c r="Q7" s="137">
        <f>Data_mfa!R17/(Data_mfa!R19+Data_mfa!R18)*100</f>
        <v>10.456811370662567</v>
      </c>
      <c r="R7" s="137">
        <f>Data_mfa!S17/(Data_mfa!S19+Data_mfa!S18)*100</f>
        <v>10.589265327651329</v>
      </c>
      <c r="S7" s="137">
        <f>Data_mfa!T17/(Data_mfa!T19+Data_mfa!T18)*100</f>
        <v>11.238417418815862</v>
      </c>
      <c r="T7" s="137">
        <f>Data_mfa!U17/(Data_mfa!U19+Data_mfa!U18)*100</f>
        <v>11.411941219896869</v>
      </c>
      <c r="U7" s="137">
        <f>Data_mfa!V17/(Data_mfa!V19+Data_mfa!V18)*100</f>
        <v>11.386038444629619</v>
      </c>
      <c r="V7" s="137">
        <f>Data_mfa!W17/(Data_mfa!W19+Data_mfa!W18)*100</f>
        <v>12.459748854482271</v>
      </c>
      <c r="W7" s="137">
        <f>Data_mfa!X17/(Data_mfa!X19+Data_mfa!X18)*100</f>
        <v>12.41937286123513</v>
      </c>
      <c r="X7" s="137">
        <f>Data_mfa!Y17/(Data_mfa!Y19+Data_mfa!Y18)*100</f>
        <v>12.013116910829833</v>
      </c>
    </row>
    <row r="8" spans="1:24" ht="18" customHeight="1" x14ac:dyDescent="0.2">
      <c r="C8" s="129" t="s">
        <v>4</v>
      </c>
      <c r="D8" s="138">
        <f>(Data_mfa!E22/(Data_mfa!E24+Data_mfa!E23))*100</f>
        <v>61.350634032426512</v>
      </c>
      <c r="E8" s="138">
        <f>(Data_mfa!F22/(Data_mfa!F24+Data_mfa!F23))*100</f>
        <v>60.966704442644151</v>
      </c>
      <c r="F8" s="138">
        <f>(Data_mfa!G22/(Data_mfa!G24+Data_mfa!G23))*100</f>
        <v>61.926883641044896</v>
      </c>
      <c r="G8" s="138">
        <f>(Data_mfa!H22/(Data_mfa!H24+Data_mfa!H23))*100</f>
        <v>63.98772938825541</v>
      </c>
      <c r="H8" s="138">
        <f>(Data_mfa!I22/(Data_mfa!I24+Data_mfa!I23))*100</f>
        <v>65.783775450357695</v>
      </c>
      <c r="I8" s="138">
        <f>(Data_mfa!J22/(Data_mfa!J24+Data_mfa!J23))*100</f>
        <v>66.665174645772524</v>
      </c>
      <c r="J8" s="138">
        <f>(Data_mfa!K22/(Data_mfa!K24+Data_mfa!K23))*100</f>
        <v>66.613038767362994</v>
      </c>
      <c r="K8" s="138">
        <f>(Data_mfa!L22/(Data_mfa!L24+Data_mfa!L23))*100</f>
        <v>67.655118049001999</v>
      </c>
      <c r="L8" s="138">
        <f>(Data_mfa!M22/(Data_mfa!M24+Data_mfa!M23))*100</f>
        <v>66.7992565483394</v>
      </c>
      <c r="M8" s="138">
        <f>(Data_mfa!N22/(Data_mfa!N24+Data_mfa!N23))*100</f>
        <v>55.162065132067873</v>
      </c>
      <c r="N8" s="138">
        <f>(Data_mfa!O22/(Data_mfa!O24+Data_mfa!O23))*100</f>
        <v>58.178683929940689</v>
      </c>
      <c r="O8" s="138">
        <f>(Data_mfa!P22/(Data_mfa!P24+Data_mfa!P23))*100</f>
        <v>58.414277885308906</v>
      </c>
      <c r="P8" s="138">
        <f>(Data_mfa!Q22/(Data_mfa!Q24+Data_mfa!Q23))*100</f>
        <v>53.734903731825888</v>
      </c>
      <c r="Q8" s="138">
        <f>(Data_mfa!R22/(Data_mfa!R24+Data_mfa!R23))*100</f>
        <v>51.438172202671637</v>
      </c>
      <c r="R8" s="138">
        <f>(Data_mfa!S22/(Data_mfa!S24+Data_mfa!S23))*100</f>
        <v>55.270724346128333</v>
      </c>
      <c r="S8" s="138">
        <f>(Data_mfa!T22/(Data_mfa!T24+Data_mfa!T23))*100</f>
        <v>56.475017674954067</v>
      </c>
      <c r="T8" s="138">
        <f>(Data_mfa!U22/(Data_mfa!U24+Data_mfa!U23))*100</f>
        <v>53.778712660476828</v>
      </c>
      <c r="U8" s="138">
        <f>(Data_mfa!V22/(Data_mfa!V24+Data_mfa!V23))*100</f>
        <v>53.778080537828899</v>
      </c>
      <c r="V8" s="138">
        <f>(Data_mfa!W22/(Data_mfa!W24+Data_mfa!W23))*100</f>
        <v>54.271296417628946</v>
      </c>
      <c r="W8" s="138">
        <f>(Data_mfa!X22/(Data_mfa!X24+Data_mfa!X23))*100</f>
        <v>52.512175148335359</v>
      </c>
      <c r="X8" s="138">
        <f>(Data_mfa!Y22/(Data_mfa!Y24+Data_mfa!Y23))*100</f>
        <v>48.283131021415336</v>
      </c>
    </row>
    <row r="9" spans="1:24" ht="18" customHeight="1" x14ac:dyDescent="0.2">
      <c r="C9" s="129" t="s">
        <v>5</v>
      </c>
      <c r="D9" s="138">
        <f>(Data_mfa!E27/(Data_mfa!E29+Data_mfa!E28))*100</f>
        <v>2.6856087817495999</v>
      </c>
      <c r="E9" s="138">
        <f>(Data_mfa!F27/(Data_mfa!F29+Data_mfa!F28))*100</f>
        <v>2.7119508539445163</v>
      </c>
      <c r="F9" s="138">
        <f>(Data_mfa!G27/(Data_mfa!G29+Data_mfa!G28))*100</f>
        <v>2.793846358057432</v>
      </c>
      <c r="G9" s="138">
        <f>(Data_mfa!H27/(Data_mfa!H29+Data_mfa!H28))*100</f>
        <v>2.8943948490624085</v>
      </c>
      <c r="H9" s="138">
        <f>(Data_mfa!I27/(Data_mfa!I29+Data_mfa!I28))*100</f>
        <v>2.9576078334359219</v>
      </c>
      <c r="I9" s="138">
        <f>(Data_mfa!J27/(Data_mfa!J29+Data_mfa!J28))*100</f>
        <v>2.9150835530586292</v>
      </c>
      <c r="J9" s="138">
        <f>(Data_mfa!K27/(Data_mfa!K29+Data_mfa!K28))*100</f>
        <v>2.8028966629789243</v>
      </c>
      <c r="K9" s="138">
        <f>(Data_mfa!L27/(Data_mfa!L29+Data_mfa!L28))*100</f>
        <v>2.9073682755466845</v>
      </c>
      <c r="L9" s="138">
        <f>(Data_mfa!M27/(Data_mfa!M29+Data_mfa!M28))*100</f>
        <v>2.690156126012972</v>
      </c>
      <c r="M9" s="138">
        <f>(Data_mfa!N27/(Data_mfa!N29+Data_mfa!N28))*100</f>
        <v>2.4194882931624089</v>
      </c>
      <c r="N9" s="138">
        <f>(Data_mfa!O27/(Data_mfa!O29+Data_mfa!O28))*100</f>
        <v>3.0106318179396405</v>
      </c>
      <c r="O9" s="138">
        <f>(Data_mfa!P27/(Data_mfa!P29+Data_mfa!P28))*100</f>
        <v>2.9408234907555006</v>
      </c>
      <c r="P9" s="138">
        <f>(Data_mfa!Q27/(Data_mfa!Q29+Data_mfa!Q28))*100</f>
        <v>2.7932227185327934</v>
      </c>
      <c r="Q9" s="138">
        <f>(Data_mfa!R27/(Data_mfa!R29+Data_mfa!R28))*100</f>
        <v>2.8577727128947212</v>
      </c>
      <c r="R9" s="138">
        <f>(Data_mfa!S27/(Data_mfa!S29+Data_mfa!S28))*100</f>
        <v>2.9373461415066764</v>
      </c>
      <c r="S9" s="138">
        <f>(Data_mfa!T27/(Data_mfa!T29+Data_mfa!T28))*100</f>
        <v>2.7866188053905105</v>
      </c>
      <c r="T9" s="138">
        <f>(Data_mfa!U27/(Data_mfa!U29+Data_mfa!U28))*100</f>
        <v>2.9306965564452931</v>
      </c>
      <c r="U9" s="138">
        <f>(Data_mfa!V27/(Data_mfa!V29+Data_mfa!V28))*100</f>
        <v>3.1544754667225163</v>
      </c>
      <c r="V9" s="138">
        <f>(Data_mfa!W27/(Data_mfa!W29+Data_mfa!W28))*100</f>
        <v>3.157261598643061</v>
      </c>
      <c r="W9" s="138">
        <f>(Data_mfa!X27/(Data_mfa!X29+Data_mfa!X28))*100</f>
        <v>3.2088578312635812</v>
      </c>
      <c r="X9" s="138">
        <f>(Data_mfa!Y27/(Data_mfa!Y29+Data_mfa!Y28))*100</f>
        <v>3.1668042350480654</v>
      </c>
    </row>
    <row r="10" spans="1:24" ht="18" customHeight="1" x14ac:dyDescent="0.2">
      <c r="C10" s="129" t="s">
        <v>13</v>
      </c>
      <c r="D10" s="138">
        <f>(Data_mfa!E32/(Data_mfa!E34+Data_mfa!E33))*100</f>
        <v>55.446669856312148</v>
      </c>
      <c r="E10" s="138">
        <f>(Data_mfa!F32/(Data_mfa!F34+Data_mfa!F33))*100</f>
        <v>54.807222139837677</v>
      </c>
      <c r="F10" s="138">
        <f>(Data_mfa!G32/(Data_mfa!G34+Data_mfa!G33))*100</f>
        <v>56.133581173328487</v>
      </c>
      <c r="G10" s="138">
        <f>(Data_mfa!H32/(Data_mfa!H34+Data_mfa!H33))*100</f>
        <v>57.422151385657436</v>
      </c>
      <c r="H10" s="138">
        <f>(Data_mfa!I32/(Data_mfa!I34+Data_mfa!I33))*100</f>
        <v>57.80129571461444</v>
      </c>
      <c r="I10" s="138">
        <f>(Data_mfa!J32/(Data_mfa!J34+Data_mfa!J33))*100</f>
        <v>58.73050924163806</v>
      </c>
      <c r="J10" s="138">
        <f>(Data_mfa!K32/(Data_mfa!K34+Data_mfa!K33))*100</f>
        <v>59.783379853849169</v>
      </c>
      <c r="K10" s="138">
        <f>(Data_mfa!L32/(Data_mfa!L34+Data_mfa!L33))*100</f>
        <v>60.217392171222862</v>
      </c>
      <c r="L10" s="138">
        <f>(Data_mfa!M32/(Data_mfa!M34+Data_mfa!M33))*100</f>
        <v>60.907487575036477</v>
      </c>
      <c r="M10" s="138">
        <f>(Data_mfa!N32/(Data_mfa!N34+Data_mfa!N33))*100</f>
        <v>59.997014750758503</v>
      </c>
      <c r="N10" s="138">
        <f>(Data_mfa!O32/(Data_mfa!O34+Data_mfa!O33))*100</f>
        <v>60.650664277542262</v>
      </c>
      <c r="O10" s="138">
        <f>(Data_mfa!P32/(Data_mfa!P34+Data_mfa!P33))*100</f>
        <v>60.032037714708629</v>
      </c>
      <c r="P10" s="138">
        <f>(Data_mfa!Q32/(Data_mfa!Q34+Data_mfa!Q33))*100</f>
        <v>60.048171866973867</v>
      </c>
      <c r="Q10" s="138">
        <f>(Data_mfa!R32/(Data_mfa!R34+Data_mfa!R33))*100</f>
        <v>60.246930352597872</v>
      </c>
      <c r="R10" s="138">
        <f>(Data_mfa!S32/(Data_mfa!S34+Data_mfa!S33))*100</f>
        <v>61.288692475260554</v>
      </c>
      <c r="S10" s="138">
        <f>(Data_mfa!T32/(Data_mfa!T34+Data_mfa!T33))*100</f>
        <v>63.446531197633547</v>
      </c>
      <c r="T10" s="138">
        <f>(Data_mfa!U32/(Data_mfa!U34+Data_mfa!U33))*100</f>
        <v>65.297264922302162</v>
      </c>
      <c r="U10" s="138">
        <f>(Data_mfa!V32/(Data_mfa!V34+Data_mfa!V33))*100</f>
        <v>65.592725766856475</v>
      </c>
      <c r="V10" s="138">
        <f>(Data_mfa!W32/(Data_mfa!W34+Data_mfa!W33))*100</f>
        <v>66.135136021215828</v>
      </c>
      <c r="W10" s="138">
        <f>(Data_mfa!X32/(Data_mfa!X34+Data_mfa!X33))*100</f>
        <v>68.974684606512341</v>
      </c>
      <c r="X10" s="138">
        <f>(Data_mfa!Y32/(Data_mfa!Y34+Data_mfa!Y33))*100</f>
        <v>71.334733002058044</v>
      </c>
    </row>
    <row r="11" spans="1:24" s="49" customFormat="1" ht="18" customHeight="1" x14ac:dyDescent="0.25">
      <c r="C11" s="68" t="s">
        <v>11</v>
      </c>
      <c r="D11" s="139">
        <f>(Data_mfa!E12/(Data_mfa!E14+Data_mfa!E13))*100</f>
        <v>21.096425056546995</v>
      </c>
      <c r="E11" s="139">
        <f>(Data_mfa!F12/(Data_mfa!F14+Data_mfa!F13))*100</f>
        <v>20.726647274959504</v>
      </c>
      <c r="F11" s="139">
        <f>(Data_mfa!G12/(Data_mfa!G14+Data_mfa!G13))*100</f>
        <v>21.430147964827086</v>
      </c>
      <c r="G11" s="139">
        <f>(Data_mfa!H12/(Data_mfa!H14+Data_mfa!H13))*100</f>
        <v>22.377163845144331</v>
      </c>
      <c r="H11" s="139">
        <f>(Data_mfa!I12/(Data_mfa!I14+Data_mfa!I13))*100</f>
        <v>22.101522010327134</v>
      </c>
      <c r="I11" s="139">
        <f>(Data_mfa!J12/(Data_mfa!J14+Data_mfa!J13))*100</f>
        <v>22.177568326729634</v>
      </c>
      <c r="J11" s="139">
        <f>(Data_mfa!K12/(Data_mfa!K14+Data_mfa!K13))*100</f>
        <v>22.182739901851445</v>
      </c>
      <c r="K11" s="139">
        <f>(Data_mfa!L12/(Data_mfa!L14+Data_mfa!L13))*100</f>
        <v>21.790652604721071</v>
      </c>
      <c r="L11" s="139">
        <f>(Data_mfa!M12/(Data_mfa!M14+Data_mfa!M13))*100</f>
        <v>21.896277320944424</v>
      </c>
      <c r="M11" s="139">
        <f>(Data_mfa!N12/(Data_mfa!N14+Data_mfa!N13))*100</f>
        <v>20.971772911372202</v>
      </c>
      <c r="N11" s="139">
        <f>(Data_mfa!O12/(Data_mfa!O14+Data_mfa!O13))*100</f>
        <v>22.970928840274109</v>
      </c>
      <c r="O11" s="139">
        <f>(Data_mfa!P12/(Data_mfa!P14+Data_mfa!P13))*100</f>
        <v>22.216870694219796</v>
      </c>
      <c r="P11" s="139">
        <f>(Data_mfa!Q12/(Data_mfa!Q14+Data_mfa!Q13))*100</f>
        <v>23.025000759982703</v>
      </c>
      <c r="Q11" s="139">
        <f>(Data_mfa!R12/(Data_mfa!R14+Data_mfa!R13))*100</f>
        <v>23.236595746843673</v>
      </c>
      <c r="R11" s="139">
        <f>(Data_mfa!S12/(Data_mfa!S14+Data_mfa!S13))*100</f>
        <v>23.27076088682988</v>
      </c>
      <c r="S11" s="139">
        <f>(Data_mfa!T12/(Data_mfa!T14+Data_mfa!T13))*100</f>
        <v>24.131182187306308</v>
      </c>
      <c r="T11" s="139">
        <f>(Data_mfa!U12/(Data_mfa!U14+Data_mfa!U13))*100</f>
        <v>24.377414278144975</v>
      </c>
      <c r="U11" s="139">
        <f>(Data_mfa!V12/(Data_mfa!V14+Data_mfa!V13))*100</f>
        <v>24.33505492494422</v>
      </c>
      <c r="V11" s="139">
        <f>(Data_mfa!W12/(Data_mfa!W14+Data_mfa!W13))*100</f>
        <v>24.469495347342214</v>
      </c>
      <c r="W11" s="139">
        <f>(Data_mfa!X12/(Data_mfa!X14+Data_mfa!X13))*100</f>
        <v>23.981928479954558</v>
      </c>
      <c r="X11" s="139">
        <f>(Data_mfa!Y12/(Data_mfa!Y14+Data_mfa!Y13))*100</f>
        <v>22.642529638623113</v>
      </c>
    </row>
    <row r="12" spans="1:24" x14ac:dyDescent="0.2">
      <c r="C12" s="26" t="s">
        <v>10</v>
      </c>
    </row>
    <row r="13" spans="1:24" ht="15" x14ac:dyDescent="0.25">
      <c r="E13" s="133"/>
      <c r="Q13" s="54"/>
      <c r="R13" s="54"/>
      <c r="S13" s="54"/>
    </row>
    <row r="14" spans="1:24" x14ac:dyDescent="0.2">
      <c r="C14" s="135" t="s">
        <v>172</v>
      </c>
      <c r="Q14" s="54"/>
      <c r="R14" s="54"/>
      <c r="S14" s="54"/>
    </row>
    <row r="15" spans="1:24" ht="15" customHeight="1" x14ac:dyDescent="0.2">
      <c r="C15" s="136"/>
      <c r="D15" s="54"/>
      <c r="E15" s="54"/>
      <c r="F15" s="54"/>
      <c r="G15" s="54"/>
      <c r="H15" s="54"/>
      <c r="I15" s="54"/>
      <c r="J15" s="54"/>
      <c r="K15" s="54"/>
      <c r="L15" s="54"/>
      <c r="M15" s="54"/>
      <c r="N15" s="54"/>
      <c r="O15" s="54"/>
      <c r="Q15" s="54"/>
      <c r="R15" s="54"/>
      <c r="S15" s="54"/>
    </row>
    <row r="16" spans="1:24" x14ac:dyDescent="0.2">
      <c r="D16" s="54"/>
      <c r="E16" s="54"/>
      <c r="F16" s="54"/>
      <c r="G16" s="54"/>
      <c r="H16" s="54"/>
      <c r="I16" s="54"/>
      <c r="J16" s="54"/>
      <c r="K16" s="54"/>
      <c r="L16" s="54"/>
      <c r="M16" s="54"/>
      <c r="N16" s="54"/>
      <c r="O16" s="54"/>
      <c r="P16" s="54"/>
      <c r="Q16" s="54"/>
      <c r="R16" s="54"/>
      <c r="S16" s="54"/>
    </row>
    <row r="17" spans="4:19" x14ac:dyDescent="0.2">
      <c r="D17" s="54"/>
      <c r="E17" s="54"/>
      <c r="F17" s="54"/>
      <c r="G17" s="54"/>
      <c r="H17" s="54"/>
      <c r="I17" s="54"/>
      <c r="J17" s="54"/>
      <c r="K17" s="54"/>
      <c r="L17" s="54"/>
      <c r="M17" s="54"/>
      <c r="N17" s="54"/>
      <c r="O17" s="54"/>
      <c r="P17" s="54"/>
      <c r="Q17" s="54"/>
      <c r="R17" s="54"/>
      <c r="S17" s="54"/>
    </row>
    <row r="18" spans="4:19" ht="15" customHeight="1" x14ac:dyDescent="0.2">
      <c r="D18" s="54"/>
      <c r="E18" s="134"/>
      <c r="F18" s="54"/>
      <c r="G18" s="54"/>
      <c r="H18" s="54"/>
      <c r="I18" s="54"/>
      <c r="J18" s="54"/>
      <c r="K18" s="54"/>
      <c r="L18" s="54"/>
      <c r="M18" s="54"/>
      <c r="N18" s="54"/>
      <c r="O18" s="54"/>
      <c r="P18" s="54"/>
      <c r="Q18" s="54"/>
      <c r="R18" s="54"/>
      <c r="S18" s="54"/>
    </row>
    <row r="19" spans="4:19" x14ac:dyDescent="0.2">
      <c r="D19" s="54"/>
      <c r="E19" s="54"/>
      <c r="F19" s="54"/>
      <c r="G19" s="54"/>
      <c r="H19" s="54"/>
      <c r="I19" s="54"/>
      <c r="J19" s="54"/>
      <c r="K19" s="54"/>
      <c r="L19" s="54"/>
      <c r="M19" s="54"/>
      <c r="N19" s="54"/>
      <c r="O19" s="54"/>
      <c r="P19" s="54"/>
      <c r="Q19" s="54"/>
      <c r="R19" s="54"/>
      <c r="S19" s="54"/>
    </row>
    <row r="20" spans="4:19" x14ac:dyDescent="0.2">
      <c r="D20" s="54"/>
      <c r="E20" s="54"/>
      <c r="F20" s="54"/>
      <c r="G20" s="54"/>
      <c r="H20" s="54"/>
      <c r="I20" s="54"/>
      <c r="J20" s="54"/>
      <c r="K20" s="54"/>
      <c r="L20" s="54"/>
      <c r="M20" s="54"/>
      <c r="N20" s="54"/>
      <c r="O20" s="54"/>
      <c r="P20" s="54"/>
      <c r="Q20" s="54"/>
      <c r="R20" s="54"/>
      <c r="S20" s="54"/>
    </row>
    <row r="21" spans="4:19" x14ac:dyDescent="0.2">
      <c r="Q21" s="66"/>
      <c r="R21" s="66"/>
      <c r="S21" s="66"/>
    </row>
    <row r="22" spans="4:19" x14ac:dyDescent="0.2">
      <c r="Q22" s="66"/>
      <c r="R22" s="66"/>
      <c r="S22" s="66"/>
    </row>
  </sheetData>
  <hyperlinks>
    <hyperlink ref="C14" r:id="rId1"/>
  </hyperlinks>
  <pageMargins left="0.7" right="0.7" top="0.75" bottom="0.75" header="0.3" footer="0.3"/>
  <pageSetup paperSize="9" scale="89" orientation="landscape"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99CCFF"/>
  </sheetPr>
  <dimension ref="A1:AF134"/>
  <sheetViews>
    <sheetView zoomScale="80" zoomScaleNormal="80" workbookViewId="0">
      <selection activeCell="G48" sqref="G48"/>
    </sheetView>
  </sheetViews>
  <sheetFormatPr defaultColWidth="9.140625" defaultRowHeight="14.25" x14ac:dyDescent="0.2"/>
  <cols>
    <col min="1" max="1" width="9.140625" style="69"/>
    <col min="2" max="2" width="35.5703125" style="69" customWidth="1"/>
    <col min="3" max="3" width="9.140625" style="69"/>
    <col min="4" max="4" width="28.28515625" style="69" customWidth="1"/>
    <col min="5" max="21" width="9.7109375" style="69" bestFit="1" customWidth="1"/>
    <col min="22" max="22" width="10.5703125" style="69" customWidth="1"/>
    <col min="23" max="24" width="9.7109375" style="69" bestFit="1" customWidth="1"/>
    <col min="25" max="25" width="9.85546875" style="69" bestFit="1" customWidth="1"/>
    <col min="26" max="16384" width="9.140625" style="69"/>
  </cols>
  <sheetData>
    <row r="1" spans="1:25" x14ac:dyDescent="0.2">
      <c r="A1" s="93" t="s">
        <v>104</v>
      </c>
      <c r="E1" s="195" t="s">
        <v>228</v>
      </c>
    </row>
    <row r="2" spans="1:25" x14ac:dyDescent="0.2">
      <c r="E2" s="196" t="s">
        <v>54</v>
      </c>
    </row>
    <row r="3" spans="1:25" x14ac:dyDescent="0.2">
      <c r="A3" s="93" t="s">
        <v>103</v>
      </c>
      <c r="B3" s="141">
        <v>44627.500613425924</v>
      </c>
    </row>
    <row r="4" spans="1:25" x14ac:dyDescent="0.2">
      <c r="A4" s="93" t="s">
        <v>102</v>
      </c>
      <c r="B4" s="141">
        <v>44629.571400462963</v>
      </c>
    </row>
    <row r="5" spans="1:25" x14ac:dyDescent="0.2">
      <c r="A5" s="93" t="s">
        <v>101</v>
      </c>
      <c r="B5" s="93" t="s">
        <v>100</v>
      </c>
    </row>
    <row r="7" spans="1:25" x14ac:dyDescent="0.2">
      <c r="A7" s="93" t="s">
        <v>99</v>
      </c>
      <c r="B7" s="93" t="s">
        <v>213</v>
      </c>
      <c r="C7" s="93" t="s">
        <v>219</v>
      </c>
      <c r="E7" s="188"/>
      <c r="F7" s="188"/>
    </row>
    <row r="8" spans="1:25" x14ac:dyDescent="0.2">
      <c r="A8" s="93" t="s">
        <v>98</v>
      </c>
      <c r="B8" s="140" t="s">
        <v>212</v>
      </c>
      <c r="C8" s="93" t="s">
        <v>175</v>
      </c>
    </row>
    <row r="10" spans="1:25" x14ac:dyDescent="0.2">
      <c r="A10" s="94" t="s">
        <v>97</v>
      </c>
      <c r="B10" s="94" t="s">
        <v>96</v>
      </c>
      <c r="C10" s="94" t="s">
        <v>95</v>
      </c>
      <c r="D10" s="94" t="s">
        <v>94</v>
      </c>
      <c r="E10" s="94" t="s">
        <v>93</v>
      </c>
      <c r="F10" s="94" t="s">
        <v>92</v>
      </c>
      <c r="G10" s="94" t="s">
        <v>91</v>
      </c>
      <c r="H10" s="94" t="s">
        <v>90</v>
      </c>
      <c r="I10" s="94" t="s">
        <v>89</v>
      </c>
      <c r="J10" s="94" t="s">
        <v>88</v>
      </c>
      <c r="K10" s="94" t="s">
        <v>87</v>
      </c>
      <c r="L10" s="94" t="s">
        <v>86</v>
      </c>
      <c r="M10" s="94" t="s">
        <v>85</v>
      </c>
      <c r="N10" s="94" t="s">
        <v>84</v>
      </c>
      <c r="O10" s="94" t="s">
        <v>83</v>
      </c>
      <c r="P10" s="94" t="s">
        <v>82</v>
      </c>
      <c r="Q10" s="94" t="s">
        <v>81</v>
      </c>
      <c r="R10" s="94" t="s">
        <v>80</v>
      </c>
      <c r="S10" s="94" t="s">
        <v>79</v>
      </c>
      <c r="T10" s="94" t="s">
        <v>78</v>
      </c>
      <c r="U10" s="94" t="s">
        <v>77</v>
      </c>
      <c r="V10" s="94" t="s">
        <v>76</v>
      </c>
      <c r="W10" s="94" t="s">
        <v>75</v>
      </c>
      <c r="X10" s="94" t="s">
        <v>209</v>
      </c>
      <c r="Y10" s="94" t="s">
        <v>238</v>
      </c>
    </row>
    <row r="11" spans="1:25" x14ac:dyDescent="0.2">
      <c r="A11" s="94" t="s">
        <v>74</v>
      </c>
      <c r="B11" s="94" t="s">
        <v>11</v>
      </c>
      <c r="C11" s="94" t="s">
        <v>65</v>
      </c>
      <c r="D11" s="94" t="s">
        <v>64</v>
      </c>
      <c r="E11" s="82">
        <f>SUMIFS(env_ac_mfa!$F:$F,env_ac_mfa!$A:$A,E10,env_ac_mfa!$B:$B,Data_mfa!$B$8,env_ac_mfa!$C:$C,Data_mfa!$A$11,env_ac_mfa!$D:$D,Data_mfa!$B$7,env_ac_mfa!$E:$E,Data_mfa!$C$11)</f>
        <v>5550833.0389999999</v>
      </c>
      <c r="F11" s="82">
        <f>SUMIFS(env_ac_mfa!$F:$F,env_ac_mfa!$A:$A,F10,env_ac_mfa!$B:$B,Data_mfa!$B$8,env_ac_mfa!$C:$C,Data_mfa!$A$11,env_ac_mfa!$D:$D,Data_mfa!$B$7,env_ac_mfa!$E:$E,Data_mfa!$C$11)</f>
        <v>5593683.6950000003</v>
      </c>
      <c r="G11" s="82">
        <f>SUMIFS(env_ac_mfa!$F:$F,env_ac_mfa!$A:$A,G10,env_ac_mfa!$B:$B,Data_mfa!$B$8,env_ac_mfa!$C:$C,Data_mfa!$A$11,env_ac_mfa!$D:$D,Data_mfa!$B$7,env_ac_mfa!$E:$E,Data_mfa!$C$11)</f>
        <v>5614416.7620000001</v>
      </c>
      <c r="H11" s="82">
        <f>SUMIFS(env_ac_mfa!$F:$F,env_ac_mfa!$A:$A,H10,env_ac_mfa!$B:$B,Data_mfa!$B$8,env_ac_mfa!$C:$C,Data_mfa!$A$11,env_ac_mfa!$D:$D,Data_mfa!$B$7,env_ac_mfa!$E:$E,Data_mfa!$C$11)</f>
        <v>5604449.9539999999</v>
      </c>
      <c r="I11" s="82">
        <f>SUMIFS(env_ac_mfa!$F:$F,env_ac_mfa!$A:$A,I10,env_ac_mfa!$B:$B,Data_mfa!$B$8,env_ac_mfa!$C:$C,Data_mfa!$A$11,env_ac_mfa!$D:$D,Data_mfa!$B$7,env_ac_mfa!$E:$E,Data_mfa!$C$11)</f>
        <v>5883701.3679999998</v>
      </c>
      <c r="J11" s="82">
        <f>SUMIFS(env_ac_mfa!$F:$F,env_ac_mfa!$A:$A,J10,env_ac_mfa!$B:$B,Data_mfa!$B$8,env_ac_mfa!$C:$C,Data_mfa!$A$11,env_ac_mfa!$D:$D,Data_mfa!$B$7,env_ac_mfa!$E:$E,Data_mfa!$C$11)</f>
        <v>5946724.4680000003</v>
      </c>
      <c r="K11" s="82">
        <f>SUMIFS(env_ac_mfa!$F:$F,env_ac_mfa!$A:$A,K10,env_ac_mfa!$B:$B,Data_mfa!$B$8,env_ac_mfa!$C:$C,Data_mfa!$A$11,env_ac_mfa!$D:$D,Data_mfa!$B$7,env_ac_mfa!$E:$E,Data_mfa!$C$11)</f>
        <v>6100195.352</v>
      </c>
      <c r="L11" s="82">
        <f>SUMIFS(env_ac_mfa!$F:$F,env_ac_mfa!$A:$A,L10,env_ac_mfa!$B:$B,Data_mfa!$B$8,env_ac_mfa!$C:$C,Data_mfa!$A$11,env_ac_mfa!$D:$D,Data_mfa!$B$7,env_ac_mfa!$E:$E,Data_mfa!$C$11)</f>
        <v>6350563.6610000003</v>
      </c>
      <c r="M11" s="82">
        <f>SUMIFS(env_ac_mfa!$F:$F,env_ac_mfa!$A:$A,M10,env_ac_mfa!$B:$B,Data_mfa!$B$8,env_ac_mfa!$C:$C,Data_mfa!$A$11,env_ac_mfa!$D:$D,Data_mfa!$B$7,env_ac_mfa!$E:$E,Data_mfa!$C$11)</f>
        <v>6243792.7010000004</v>
      </c>
      <c r="N11" s="82">
        <f>SUMIFS(env_ac_mfa!$F:$F,env_ac_mfa!$A:$A,N10,env_ac_mfa!$B:$B,Data_mfa!$B$8,env_ac_mfa!$C:$C,Data_mfa!$A$11,env_ac_mfa!$D:$D,Data_mfa!$B$7,env_ac_mfa!$E:$E,Data_mfa!$C$11)</f>
        <v>5576162.8200000003</v>
      </c>
      <c r="O11" s="82">
        <f>SUMIFS(env_ac_mfa!$F:$F,env_ac_mfa!$A:$A,O10,env_ac_mfa!$B:$B,Data_mfa!$B$8,env_ac_mfa!$C:$C,Data_mfa!$A$11,env_ac_mfa!$D:$D,Data_mfa!$B$7,env_ac_mfa!$E:$E,Data_mfa!$C$11)</f>
        <v>5328828.6689999998</v>
      </c>
      <c r="P11" s="82">
        <f>SUMIFS(env_ac_mfa!$F:$F,env_ac_mfa!$A:$A,P10,env_ac_mfa!$B:$B,Data_mfa!$B$8,env_ac_mfa!$C:$C,Data_mfa!$A$11,env_ac_mfa!$D:$D,Data_mfa!$B$7,env_ac_mfa!$E:$E,Data_mfa!$C$11)</f>
        <v>5655521.8470000001</v>
      </c>
      <c r="Q11" s="82">
        <f>SUMIFS(env_ac_mfa!$F:$F,env_ac_mfa!$A:$A,Q10,env_ac_mfa!$B:$B,Data_mfa!$B$8,env_ac_mfa!$C:$C,Data_mfa!$A$11,env_ac_mfa!$D:$D,Data_mfa!$B$7,env_ac_mfa!$E:$E,Data_mfa!$C$11)</f>
        <v>5230848.7750000004</v>
      </c>
      <c r="R11" s="82">
        <f>SUMIFS(env_ac_mfa!$F:$F,env_ac_mfa!$A:$A,R10,env_ac_mfa!$B:$B,Data_mfa!$B$8,env_ac_mfa!$C:$C,Data_mfa!$A$11,env_ac_mfa!$D:$D,Data_mfa!$B$7,env_ac_mfa!$E:$E,Data_mfa!$C$11)</f>
        <v>5122959.0630000001</v>
      </c>
      <c r="S11" s="82">
        <f>SUMIFS(env_ac_mfa!$F:$F,env_ac_mfa!$A:$A,S10,env_ac_mfa!$B:$B,Data_mfa!$B$8,env_ac_mfa!$C:$C,Data_mfa!$A$11,env_ac_mfa!$D:$D,Data_mfa!$B$7,env_ac_mfa!$E:$E,Data_mfa!$C$11)</f>
        <v>5176505.6579999998</v>
      </c>
      <c r="T11" s="82">
        <f>SUMIFS(env_ac_mfa!$F:$F,env_ac_mfa!$A:$A,T10,env_ac_mfa!$B:$B,Data_mfa!$B$8,env_ac_mfa!$C:$C,Data_mfa!$A$11,env_ac_mfa!$D:$D,Data_mfa!$B$7,env_ac_mfa!$E:$E,Data_mfa!$C$11)</f>
        <v>5144770.95</v>
      </c>
      <c r="U11" s="82">
        <f>SUMIFS(env_ac_mfa!$F:$F,env_ac_mfa!$A:$A,U10,env_ac_mfa!$B:$B,Data_mfa!$B$8,env_ac_mfa!$C:$C,Data_mfa!$A$11,env_ac_mfa!$D:$D,Data_mfa!$B$7,env_ac_mfa!$E:$E,Data_mfa!$C$11)</f>
        <v>5132668.1189999999</v>
      </c>
      <c r="V11" s="82">
        <f>SUMIFS(env_ac_mfa!$F:$F,env_ac_mfa!$A:$A,V10,env_ac_mfa!$B:$B,Data_mfa!$B$8,env_ac_mfa!$C:$C,Data_mfa!$A$11,env_ac_mfa!$D:$D,Data_mfa!$B$7,env_ac_mfa!$E:$E,Data_mfa!$C$11)</f>
        <v>5276988.9060000004</v>
      </c>
      <c r="W11" s="82">
        <f>SUMIFS(env_ac_mfa!$F:$F,env_ac_mfa!$A:$A,W10,env_ac_mfa!$B:$B,Data_mfa!$B$8,env_ac_mfa!$C:$C,Data_mfa!$A$11,env_ac_mfa!$D:$D,Data_mfa!$B$7,env_ac_mfa!$E:$E,Data_mfa!$C$11)</f>
        <v>5347595.2640000004</v>
      </c>
      <c r="X11" s="82">
        <f>SUMIFS(env_ac_mfa!$F:$F,env_ac_mfa!$A:$A,X10,env_ac_mfa!$B:$B,Data_mfa!$B$8,env_ac_mfa!$C:$C,Data_mfa!$A$11,env_ac_mfa!$D:$D,Data_mfa!$B$7,env_ac_mfa!$E:$E,Data_mfa!$C$11)</f>
        <v>5384949.4019999998</v>
      </c>
      <c r="Y11" s="82">
        <f>SUMIFS(env_ac_mfa!$F:$F,env_ac_mfa!$A:$A,Y10,env_ac_mfa!$B:$B,Data_mfa!$B$8,env_ac_mfa!$C:$C,Data_mfa!$A$11,env_ac_mfa!$D:$D,Data_mfa!$B$7,env_ac_mfa!$E:$E,Data_mfa!$C$11)</f>
        <v>5211830.3509999998</v>
      </c>
    </row>
    <row r="12" spans="1:25" x14ac:dyDescent="0.2">
      <c r="A12" s="94" t="s">
        <v>74</v>
      </c>
      <c r="B12" s="94" t="s">
        <v>11</v>
      </c>
      <c r="C12" s="94" t="s">
        <v>63</v>
      </c>
      <c r="D12" s="94" t="s">
        <v>1</v>
      </c>
      <c r="E12" s="82">
        <f>SUMIFS(env_ac_mfa!$F:$F,env_ac_mfa!$A:$A,E10,env_ac_mfa!$B:$B,Data_mfa!$B$8,env_ac_mfa!$C:$C,Data_mfa!$A$12,env_ac_mfa!$D:$D,Data_mfa!$B$7,env_ac_mfa!$E:$E,Data_mfa!$C$12)</f>
        <v>1484124.557</v>
      </c>
      <c r="F12" s="82">
        <f>SUMIFS(env_ac_mfa!$F:$F,env_ac_mfa!$A:$A,F10,env_ac_mfa!$B:$B,Data_mfa!$B$8,env_ac_mfa!$C:$C,Data_mfa!$A$12,env_ac_mfa!$D:$D,Data_mfa!$B$7,env_ac_mfa!$E:$E,Data_mfa!$C$12)</f>
        <v>1462513</v>
      </c>
      <c r="G12" s="82">
        <f>SUMIFS(env_ac_mfa!$F:$F,env_ac_mfa!$A:$A,G10,env_ac_mfa!$B:$B,Data_mfa!$B$8,env_ac_mfa!$C:$C,Data_mfa!$A$12,env_ac_mfa!$D:$D,Data_mfa!$B$7,env_ac_mfa!$E:$E,Data_mfa!$C$12)</f>
        <v>1531347.9509999999</v>
      </c>
      <c r="H12" s="82">
        <f>SUMIFS(env_ac_mfa!$F:$F,env_ac_mfa!$A:$A,H10,env_ac_mfa!$B:$B,Data_mfa!$B$8,env_ac_mfa!$C:$C,Data_mfa!$A$12,env_ac_mfa!$D:$D,Data_mfa!$B$7,env_ac_mfa!$E:$E,Data_mfa!$C$12)</f>
        <v>1615654.6329999999</v>
      </c>
      <c r="I12" s="82">
        <f>SUMIFS(env_ac_mfa!$F:$F,env_ac_mfa!$A:$A,I10,env_ac_mfa!$B:$B,Data_mfa!$B$8,env_ac_mfa!$C:$C,Data_mfa!$A$12,env_ac_mfa!$D:$D,Data_mfa!$B$7,env_ac_mfa!$E:$E,Data_mfa!$C$12)</f>
        <v>1669336.2779999999</v>
      </c>
      <c r="J12" s="82">
        <f>SUMIFS(env_ac_mfa!$F:$F,env_ac_mfa!$A:$A,J10,env_ac_mfa!$B:$B,Data_mfa!$B$8,env_ac_mfa!$C:$C,Data_mfa!$A$12,env_ac_mfa!$D:$D,Data_mfa!$B$7,env_ac_mfa!$E:$E,Data_mfa!$C$12)</f>
        <v>1694677.041</v>
      </c>
      <c r="K12" s="82">
        <f>SUMIFS(env_ac_mfa!$F:$F,env_ac_mfa!$A:$A,K10,env_ac_mfa!$B:$B,Data_mfa!$B$8,env_ac_mfa!$C:$C,Data_mfa!$A$12,env_ac_mfa!$D:$D,Data_mfa!$B$7,env_ac_mfa!$E:$E,Data_mfa!$C$12)</f>
        <v>1738933.5819999999</v>
      </c>
      <c r="L12" s="82">
        <f>SUMIFS(env_ac_mfa!$F:$F,env_ac_mfa!$A:$A,L10,env_ac_mfa!$B:$B,Data_mfa!$B$8,env_ac_mfa!$C:$C,Data_mfa!$A$12,env_ac_mfa!$D:$D,Data_mfa!$B$7,env_ac_mfa!$E:$E,Data_mfa!$C$12)</f>
        <v>1769391.1429999999</v>
      </c>
      <c r="M12" s="82">
        <f>SUMIFS(env_ac_mfa!$F:$F,env_ac_mfa!$A:$A,M10,env_ac_mfa!$B:$B,Data_mfa!$B$8,env_ac_mfa!$C:$C,Data_mfa!$A$12,env_ac_mfa!$D:$D,Data_mfa!$B$7,env_ac_mfa!$E:$E,Data_mfa!$C$12)</f>
        <v>1750439.183</v>
      </c>
      <c r="N12" s="82">
        <f>SUMIFS(env_ac_mfa!$F:$F,env_ac_mfa!$A:$A,N10,env_ac_mfa!$B:$B,Data_mfa!$B$8,env_ac_mfa!$C:$C,Data_mfa!$A$12,env_ac_mfa!$D:$D,Data_mfa!$B$7,env_ac_mfa!$E:$E,Data_mfa!$C$12)</f>
        <v>1479750.017</v>
      </c>
      <c r="O12" s="82">
        <f>SUMIFS(env_ac_mfa!$F:$F,env_ac_mfa!$A:$A,O10,env_ac_mfa!$B:$B,Data_mfa!$B$8,env_ac_mfa!$C:$C,Data_mfa!$A$12,env_ac_mfa!$D:$D,Data_mfa!$B$7,env_ac_mfa!$E:$E,Data_mfa!$C$12)</f>
        <v>1589116.1910000001</v>
      </c>
      <c r="P12" s="82">
        <f>SUMIFS(env_ac_mfa!$F:$F,env_ac_mfa!$A:$A,P10,env_ac_mfa!$B:$B,Data_mfa!$B$8,env_ac_mfa!$C:$C,Data_mfa!$A$12,env_ac_mfa!$D:$D,Data_mfa!$B$7,env_ac_mfa!$E:$E,Data_mfa!$C$12)</f>
        <v>1615363.1089999999</v>
      </c>
      <c r="Q12" s="82">
        <f>SUMIFS(env_ac_mfa!$F:$F,env_ac_mfa!$A:$A,Q10,env_ac_mfa!$B:$B,Data_mfa!$B$8,env_ac_mfa!$C:$C,Data_mfa!$A$12,env_ac_mfa!$D:$D,Data_mfa!$B$7,env_ac_mfa!$E:$E,Data_mfa!$C$12)</f>
        <v>1564667.726</v>
      </c>
      <c r="R12" s="82">
        <f>SUMIFS(env_ac_mfa!$F:$F,env_ac_mfa!$A:$A,R10,env_ac_mfa!$B:$B,Data_mfa!$B$8,env_ac_mfa!$C:$C,Data_mfa!$A$12,env_ac_mfa!$D:$D,Data_mfa!$B$7,env_ac_mfa!$E:$E,Data_mfa!$C$12)</f>
        <v>1550740.6159999999</v>
      </c>
      <c r="S12" s="82">
        <f>SUMIFS(env_ac_mfa!$F:$F,env_ac_mfa!$A:$A,S10,env_ac_mfa!$B:$B,Data_mfa!$B$8,env_ac_mfa!$C:$C,Data_mfa!$A$12,env_ac_mfa!$D:$D,Data_mfa!$B$7,env_ac_mfa!$E:$E,Data_mfa!$C$12)</f>
        <v>1569952.0390000001</v>
      </c>
      <c r="T12" s="82">
        <f>SUMIFS(env_ac_mfa!$F:$F,env_ac_mfa!$A:$A,T10,env_ac_mfa!$B:$B,Data_mfa!$B$8,env_ac_mfa!$C:$C,Data_mfa!$A$12,env_ac_mfa!$D:$D,Data_mfa!$B$7,env_ac_mfa!$E:$E,Data_mfa!$C$12)</f>
        <v>1636369.311</v>
      </c>
      <c r="U12" s="82">
        <f>SUMIFS(env_ac_mfa!$F:$F,env_ac_mfa!$A:$A,U10,env_ac_mfa!$B:$B,Data_mfa!$B$8,env_ac_mfa!$C:$C,Data_mfa!$A$12,env_ac_mfa!$D:$D,Data_mfa!$B$7,env_ac_mfa!$E:$E,Data_mfa!$C$12)</f>
        <v>1654547.7239999999</v>
      </c>
      <c r="V12" s="82">
        <f>SUMIFS(env_ac_mfa!$F:$F,env_ac_mfa!$A:$A,V10,env_ac_mfa!$B:$B,Data_mfa!$B$8,env_ac_mfa!$C:$C,Data_mfa!$A$12,env_ac_mfa!$D:$D,Data_mfa!$B$7,env_ac_mfa!$E:$E,Data_mfa!$C$12)</f>
        <v>1697163.9210000001</v>
      </c>
      <c r="W12" s="82">
        <f>SUMIFS(env_ac_mfa!$F:$F,env_ac_mfa!$A:$A,W10,env_ac_mfa!$B:$B,Data_mfa!$B$8,env_ac_mfa!$C:$C,Data_mfa!$A$12,env_ac_mfa!$D:$D,Data_mfa!$B$7,env_ac_mfa!$E:$E,Data_mfa!$C$12)</f>
        <v>1732451.7830000001</v>
      </c>
      <c r="X12" s="82">
        <f>SUMIFS(env_ac_mfa!$F:$F,env_ac_mfa!$A:$A,X10,env_ac_mfa!$B:$B,Data_mfa!$B$8,env_ac_mfa!$C:$C,Data_mfa!$A$12,env_ac_mfa!$D:$D,Data_mfa!$B$7,env_ac_mfa!$E:$E,Data_mfa!$C$12)</f>
        <v>1698825.9350000001</v>
      </c>
      <c r="Y12" s="82">
        <f>SUMIFS(env_ac_mfa!$F:$F,env_ac_mfa!$A:$A,Y10,env_ac_mfa!$B:$B,Data_mfa!$B$8,env_ac_mfa!$C:$C,Data_mfa!$A$12,env_ac_mfa!$D:$D,Data_mfa!$B$7,env_ac_mfa!$E:$E,Data_mfa!$C$12)</f>
        <v>1525502.6129999999</v>
      </c>
    </row>
    <row r="13" spans="1:25" x14ac:dyDescent="0.2">
      <c r="A13" s="94" t="s">
        <v>74</v>
      </c>
      <c r="B13" s="94" t="s">
        <v>11</v>
      </c>
      <c r="C13" s="94" t="s">
        <v>62</v>
      </c>
      <c r="D13" s="94" t="s">
        <v>2</v>
      </c>
      <c r="E13" s="82">
        <f>SUMIFS(env_ac_mfa!$F:$F,env_ac_mfa!$A:$A,E10,env_ac_mfa!$B:$B,Data_mfa!$B$8,env_ac_mfa!$C:$C,Data_mfa!$A$13,env_ac_mfa!$D:$D,Data_mfa!$B$7,env_ac_mfa!$E:$E,Data_mfa!$C$13)</f>
        <v>442422.39299999998</v>
      </c>
      <c r="F13" s="82">
        <f>SUMIFS(env_ac_mfa!$F:$F,env_ac_mfa!$A:$A,F10,env_ac_mfa!$B:$B,Data_mfa!$B$8,env_ac_mfa!$C:$C,Data_mfa!$A$13,env_ac_mfa!$D:$D,Data_mfa!$B$7,env_ac_mfa!$E:$E,Data_mfa!$C$13)</f>
        <v>441252.55300000001</v>
      </c>
      <c r="G13" s="82">
        <f>SUMIFS(env_ac_mfa!$F:$F,env_ac_mfa!$A:$A,G10,env_ac_mfa!$B:$B,Data_mfa!$B$8,env_ac_mfa!$C:$C,Data_mfa!$A$13,env_ac_mfa!$D:$D,Data_mfa!$B$7,env_ac_mfa!$E:$E,Data_mfa!$C$13)</f>
        <v>467876.36800000002</v>
      </c>
      <c r="H13" s="82">
        <f>SUMIFS(env_ac_mfa!$F:$F,env_ac_mfa!$A:$A,H10,env_ac_mfa!$B:$B,Data_mfa!$B$8,env_ac_mfa!$C:$C,Data_mfa!$A$13,env_ac_mfa!$D:$D,Data_mfa!$B$7,env_ac_mfa!$E:$E,Data_mfa!$C$13)</f>
        <v>479623.02399999998</v>
      </c>
      <c r="I13" s="82">
        <f>SUMIFS(env_ac_mfa!$F:$F,env_ac_mfa!$A:$A,I10,env_ac_mfa!$B:$B,Data_mfa!$B$8,env_ac_mfa!$C:$C,Data_mfa!$A$13,env_ac_mfa!$D:$D,Data_mfa!$B$7,env_ac_mfa!$E:$E,Data_mfa!$C$13)</f>
        <v>505228.86599999998</v>
      </c>
      <c r="J13" s="82">
        <f>SUMIFS(env_ac_mfa!$F:$F,env_ac_mfa!$A:$A,J10,env_ac_mfa!$B:$B,Data_mfa!$B$8,env_ac_mfa!$C:$C,Data_mfa!$A$13,env_ac_mfa!$D:$D,Data_mfa!$B$7,env_ac_mfa!$E:$E,Data_mfa!$C$13)</f>
        <v>532029.179</v>
      </c>
      <c r="K13" s="82">
        <f>SUMIFS(env_ac_mfa!$F:$F,env_ac_mfa!$A:$A,K10,env_ac_mfa!$B:$B,Data_mfa!$B$8,env_ac_mfa!$C:$C,Data_mfa!$A$13,env_ac_mfa!$D:$D,Data_mfa!$B$7,env_ac_mfa!$E:$E,Data_mfa!$C$13)</f>
        <v>555701.73</v>
      </c>
      <c r="L13" s="82">
        <f>SUMIFS(env_ac_mfa!$F:$F,env_ac_mfa!$A:$A,L10,env_ac_mfa!$B:$B,Data_mfa!$B$8,env_ac_mfa!$C:$C,Data_mfa!$A$13,env_ac_mfa!$D:$D,Data_mfa!$B$7,env_ac_mfa!$E:$E,Data_mfa!$C$13)</f>
        <v>569602.15399999998</v>
      </c>
      <c r="M13" s="82">
        <f>SUMIFS(env_ac_mfa!$F:$F,env_ac_mfa!$A:$A,M10,env_ac_mfa!$B:$B,Data_mfa!$B$8,env_ac_mfa!$C:$C,Data_mfa!$A$13,env_ac_mfa!$D:$D,Data_mfa!$B$7,env_ac_mfa!$E:$E,Data_mfa!$C$13)</f>
        <v>581778.821</v>
      </c>
      <c r="N13" s="82">
        <f>SUMIFS(env_ac_mfa!$F:$F,env_ac_mfa!$A:$A,N10,env_ac_mfa!$B:$B,Data_mfa!$B$8,env_ac_mfa!$C:$C,Data_mfa!$A$13,env_ac_mfa!$D:$D,Data_mfa!$B$7,env_ac_mfa!$E:$E,Data_mfa!$C$13)</f>
        <v>546869.29200000002</v>
      </c>
      <c r="O13" s="82">
        <f>SUMIFS(env_ac_mfa!$F:$F,env_ac_mfa!$A:$A,O10,env_ac_mfa!$B:$B,Data_mfa!$B$8,env_ac_mfa!$C:$C,Data_mfa!$A$13,env_ac_mfa!$D:$D,Data_mfa!$B$7,env_ac_mfa!$E:$E,Data_mfa!$C$13)</f>
        <v>604251.40599999996</v>
      </c>
      <c r="P13" s="82">
        <f>SUMIFS(env_ac_mfa!$F:$F,env_ac_mfa!$A:$A,P10,env_ac_mfa!$B:$B,Data_mfa!$B$8,env_ac_mfa!$C:$C,Data_mfa!$A$13,env_ac_mfa!$D:$D,Data_mfa!$B$7,env_ac_mfa!$E:$E,Data_mfa!$C$13)</f>
        <v>624715.42200000002</v>
      </c>
      <c r="Q13" s="82">
        <f>SUMIFS(env_ac_mfa!$F:$F,env_ac_mfa!$A:$A,Q10,env_ac_mfa!$B:$B,Data_mfa!$B$8,env_ac_mfa!$C:$C,Data_mfa!$A$13,env_ac_mfa!$D:$D,Data_mfa!$B$7,env_ac_mfa!$E:$E,Data_mfa!$C$13)</f>
        <v>669893.34699999995</v>
      </c>
      <c r="R13" s="82">
        <f>SUMIFS(env_ac_mfa!$F:$F,env_ac_mfa!$A:$A,R10,env_ac_mfa!$B:$B,Data_mfa!$B$8,env_ac_mfa!$C:$C,Data_mfa!$A$13,env_ac_mfa!$D:$D,Data_mfa!$B$7,env_ac_mfa!$E:$E,Data_mfa!$C$13)</f>
        <v>700460.31400000001</v>
      </c>
      <c r="S13" s="82">
        <f>SUMIFS(env_ac_mfa!$F:$F,env_ac_mfa!$A:$A,S10,env_ac_mfa!$B:$B,Data_mfa!$B$8,env_ac_mfa!$C:$C,Data_mfa!$A$13,env_ac_mfa!$D:$D,Data_mfa!$B$7,env_ac_mfa!$E:$E,Data_mfa!$C$13)</f>
        <v>710366.94499999995</v>
      </c>
      <c r="T13" s="82">
        <f>SUMIFS(env_ac_mfa!$F:$F,env_ac_mfa!$A:$A,T10,env_ac_mfa!$B:$B,Data_mfa!$B$8,env_ac_mfa!$C:$C,Data_mfa!$A$13,env_ac_mfa!$D:$D,Data_mfa!$B$7,env_ac_mfa!$E:$E,Data_mfa!$C$13)</f>
        <v>716760.04299999995</v>
      </c>
      <c r="U13" s="82">
        <f>SUMIFS(env_ac_mfa!$F:$F,env_ac_mfa!$A:$A,U10,env_ac_mfa!$B:$B,Data_mfa!$B$8,env_ac_mfa!$C:$C,Data_mfa!$A$13,env_ac_mfa!$D:$D,Data_mfa!$B$7,env_ac_mfa!$E:$E,Data_mfa!$C$13)</f>
        <v>738911.08799999999</v>
      </c>
      <c r="V13" s="82">
        <f>SUMIFS(env_ac_mfa!$F:$F,env_ac_mfa!$A:$A,V10,env_ac_mfa!$B:$B,Data_mfa!$B$8,env_ac_mfa!$C:$C,Data_mfa!$A$13,env_ac_mfa!$D:$D,Data_mfa!$B$7,env_ac_mfa!$E:$E,Data_mfa!$C$13)</f>
        <v>764934.20200000005</v>
      </c>
      <c r="W13" s="82">
        <f>SUMIFS(env_ac_mfa!$F:$F,env_ac_mfa!$A:$A,W10,env_ac_mfa!$B:$B,Data_mfa!$B$8,env_ac_mfa!$C:$C,Data_mfa!$A$13,env_ac_mfa!$D:$D,Data_mfa!$B$7,env_ac_mfa!$E:$E,Data_mfa!$C$13)</f>
        <v>745629.82400000002</v>
      </c>
      <c r="X13" s="82">
        <f>SUMIFS(env_ac_mfa!$F:$F,env_ac_mfa!$A:$A,X10,env_ac_mfa!$B:$B,Data_mfa!$B$8,env_ac_mfa!$C:$C,Data_mfa!$A$13,env_ac_mfa!$D:$D,Data_mfa!$B$7,env_ac_mfa!$E:$E,Data_mfa!$C$13)</f>
        <v>744627.32</v>
      </c>
      <c r="Y13" s="82">
        <f>SUMIFS(env_ac_mfa!$F:$F,env_ac_mfa!$A:$A,Y10,env_ac_mfa!$B:$B,Data_mfa!$B$8,env_ac_mfa!$C:$C,Data_mfa!$A$13,env_ac_mfa!$D:$D,Data_mfa!$B$7,env_ac_mfa!$E:$E,Data_mfa!$C$13)</f>
        <v>717419.67799999996</v>
      </c>
    </row>
    <row r="14" spans="1:25" x14ac:dyDescent="0.2">
      <c r="A14" s="94" t="s">
        <v>74</v>
      </c>
      <c r="B14" s="94" t="s">
        <v>11</v>
      </c>
      <c r="C14" s="94" t="s">
        <v>61</v>
      </c>
      <c r="D14" s="94" t="s">
        <v>60</v>
      </c>
      <c r="E14" s="82">
        <f>SUMIFS(env_ac_mfa!$F:$F,env_ac_mfa!$A:$A,E10,env_ac_mfa!$B:$B,Data_mfa!$B$8,env_ac_mfa!$C:$C,Data_mfa!$A$14,env_ac_mfa!$D:$D,Data_mfa!$B$7,env_ac_mfa!$E:$E,Data_mfa!$C$14)</f>
        <v>6592535.2029999997</v>
      </c>
      <c r="F14" s="82">
        <f>SUMIFS(env_ac_mfa!$F:$F,env_ac_mfa!$A:$A,F10,env_ac_mfa!$B:$B,Data_mfa!$B$8,env_ac_mfa!$C:$C,Data_mfa!$A$14,env_ac_mfa!$D:$D,Data_mfa!$B$7,env_ac_mfa!$E:$E,Data_mfa!$C$14)</f>
        <v>6614944.142</v>
      </c>
      <c r="G14" s="82">
        <f>SUMIFS(env_ac_mfa!$F:$F,env_ac_mfa!$A:$A,G10,env_ac_mfa!$B:$B,Data_mfa!$B$8,env_ac_mfa!$C:$C,Data_mfa!$A$14,env_ac_mfa!$D:$D,Data_mfa!$B$7,env_ac_mfa!$E:$E,Data_mfa!$C$14)</f>
        <v>6677888.3439999996</v>
      </c>
      <c r="H14" s="82">
        <f>SUMIFS(env_ac_mfa!$F:$F,env_ac_mfa!$A:$A,H10,env_ac_mfa!$B:$B,Data_mfa!$B$8,env_ac_mfa!$C:$C,Data_mfa!$A$14,env_ac_mfa!$D:$D,Data_mfa!$B$7,env_ac_mfa!$E:$E,Data_mfa!$C$14)</f>
        <v>6740481.5619999999</v>
      </c>
      <c r="I14" s="82">
        <f>SUMIFS(env_ac_mfa!$F:$F,env_ac_mfa!$A:$A,I10,env_ac_mfa!$B:$B,Data_mfa!$B$8,env_ac_mfa!$C:$C,Data_mfa!$A$14,env_ac_mfa!$D:$D,Data_mfa!$B$7,env_ac_mfa!$E:$E,Data_mfa!$C$14)</f>
        <v>7047808.7810000004</v>
      </c>
      <c r="J14" s="82">
        <f>SUMIFS(env_ac_mfa!$F:$F,env_ac_mfa!$A:$A,J10,env_ac_mfa!$B:$B,Data_mfa!$B$8,env_ac_mfa!$C:$C,Data_mfa!$A$14,env_ac_mfa!$D:$D,Data_mfa!$B$7,env_ac_mfa!$E:$E,Data_mfa!$C$14)</f>
        <v>7109372.3310000002</v>
      </c>
      <c r="K14" s="82">
        <f>SUMIFS(env_ac_mfa!$F:$F,env_ac_mfa!$A:$A,K10,env_ac_mfa!$B:$B,Data_mfa!$B$8,env_ac_mfa!$C:$C,Data_mfa!$A$14,env_ac_mfa!$D:$D,Data_mfa!$B$7,env_ac_mfa!$E:$E,Data_mfa!$C$14)</f>
        <v>7283427.2039999999</v>
      </c>
      <c r="L14" s="82">
        <f>SUMIFS(env_ac_mfa!$F:$F,env_ac_mfa!$A:$A,L10,env_ac_mfa!$B:$B,Data_mfa!$B$8,env_ac_mfa!$C:$C,Data_mfa!$A$14,env_ac_mfa!$D:$D,Data_mfa!$B$7,env_ac_mfa!$E:$E,Data_mfa!$C$14)</f>
        <v>7550352.6500000004</v>
      </c>
      <c r="M14" s="82">
        <f>SUMIFS(env_ac_mfa!$F:$F,env_ac_mfa!$A:$A,M10,env_ac_mfa!$B:$B,Data_mfa!$B$8,env_ac_mfa!$C:$C,Data_mfa!$A$14,env_ac_mfa!$D:$D,Data_mfa!$B$7,env_ac_mfa!$E:$E,Data_mfa!$C$14)</f>
        <v>7412453.0630000001</v>
      </c>
      <c r="N14" s="82">
        <f>SUMIFS(env_ac_mfa!$F:$F,env_ac_mfa!$A:$A,N10,env_ac_mfa!$B:$B,Data_mfa!$B$8,env_ac_mfa!$C:$C,Data_mfa!$A$14,env_ac_mfa!$D:$D,Data_mfa!$B$7,env_ac_mfa!$E:$E,Data_mfa!$C$14)</f>
        <v>6509043.5449999999</v>
      </c>
      <c r="O14" s="82">
        <f>SUMIFS(env_ac_mfa!$F:$F,env_ac_mfa!$A:$A,O10,env_ac_mfa!$B:$B,Data_mfa!$B$8,env_ac_mfa!$C:$C,Data_mfa!$A$14,env_ac_mfa!$D:$D,Data_mfa!$B$7,env_ac_mfa!$E:$E,Data_mfa!$C$14)</f>
        <v>6313693.4539999999</v>
      </c>
      <c r="P14" s="82">
        <f>SUMIFS(env_ac_mfa!$F:$F,env_ac_mfa!$A:$A,P10,env_ac_mfa!$B:$B,Data_mfa!$B$8,env_ac_mfa!$C:$C,Data_mfa!$A$14,env_ac_mfa!$D:$D,Data_mfa!$B$7,env_ac_mfa!$E:$E,Data_mfa!$C$14)</f>
        <v>6646169.534</v>
      </c>
      <c r="Q14" s="82">
        <f>SUMIFS(env_ac_mfa!$F:$F,env_ac_mfa!$A:$A,Q10,env_ac_mfa!$B:$B,Data_mfa!$B$8,env_ac_mfa!$C:$C,Data_mfa!$A$14,env_ac_mfa!$D:$D,Data_mfa!$B$7,env_ac_mfa!$E:$E,Data_mfa!$C$14)</f>
        <v>6125623.1540000001</v>
      </c>
      <c r="R14" s="82">
        <f>SUMIFS(env_ac_mfa!$F:$F,env_ac_mfa!$A:$A,R10,env_ac_mfa!$B:$B,Data_mfa!$B$8,env_ac_mfa!$C:$C,Data_mfa!$A$14,env_ac_mfa!$D:$D,Data_mfa!$B$7,env_ac_mfa!$E:$E,Data_mfa!$C$14)</f>
        <v>5973239.3660000004</v>
      </c>
      <c r="S14" s="82">
        <f>SUMIFS(env_ac_mfa!$F:$F,env_ac_mfa!$A:$A,S10,env_ac_mfa!$B:$B,Data_mfa!$B$8,env_ac_mfa!$C:$C,Data_mfa!$A$14,env_ac_mfa!$D:$D,Data_mfa!$B$7,env_ac_mfa!$E:$E,Data_mfa!$C$14)</f>
        <v>6036090.7520000003</v>
      </c>
      <c r="T14" s="82">
        <f>SUMIFS(env_ac_mfa!$F:$F,env_ac_mfa!$A:$A,T10,env_ac_mfa!$B:$B,Data_mfa!$B$8,env_ac_mfa!$C:$C,Data_mfa!$A$14,env_ac_mfa!$D:$D,Data_mfa!$B$7,env_ac_mfa!$E:$E,Data_mfa!$C$14)</f>
        <v>6064380.2189999996</v>
      </c>
      <c r="U14" s="82">
        <f>SUMIFS(env_ac_mfa!$F:$F,env_ac_mfa!$A:$A,U10,env_ac_mfa!$B:$B,Data_mfa!$B$8,env_ac_mfa!$C:$C,Data_mfa!$A$14,env_ac_mfa!$D:$D,Data_mfa!$B$7,env_ac_mfa!$E:$E,Data_mfa!$C$14)</f>
        <v>6048304.7549999999</v>
      </c>
      <c r="V14" s="82">
        <f>SUMIFS(env_ac_mfa!$F:$F,env_ac_mfa!$A:$A,V10,env_ac_mfa!$B:$B,Data_mfa!$B$8,env_ac_mfa!$C:$C,Data_mfa!$A$14,env_ac_mfa!$D:$D,Data_mfa!$B$7,env_ac_mfa!$E:$E,Data_mfa!$C$14)</f>
        <v>6209218.625</v>
      </c>
      <c r="W14" s="82">
        <f>SUMIFS(env_ac_mfa!$F:$F,env_ac_mfa!$A:$A,W10,env_ac_mfa!$B:$B,Data_mfa!$B$8,env_ac_mfa!$C:$C,Data_mfa!$A$14,env_ac_mfa!$D:$D,Data_mfa!$B$7,env_ac_mfa!$E:$E,Data_mfa!$C$14)</f>
        <v>6334417.2240000004</v>
      </c>
      <c r="X14" s="82">
        <f>SUMIFS(env_ac_mfa!$F:$F,env_ac_mfa!$A:$A,X10,env_ac_mfa!$B:$B,Data_mfa!$B$8,env_ac_mfa!$C:$C,Data_mfa!$A$14,env_ac_mfa!$D:$D,Data_mfa!$B$7,env_ac_mfa!$E:$E,Data_mfa!$C$14)</f>
        <v>6339148.017</v>
      </c>
      <c r="Y14" s="82">
        <f>SUMIFS(env_ac_mfa!$F:$F,env_ac_mfa!$A:$A,Y10,env_ac_mfa!$B:$B,Data_mfa!$B$8,env_ac_mfa!$C:$C,Data_mfa!$A$14,env_ac_mfa!$D:$D,Data_mfa!$B$7,env_ac_mfa!$E:$E,Data_mfa!$C$14)</f>
        <v>6019913.2850000001</v>
      </c>
    </row>
    <row r="15" spans="1:25" x14ac:dyDescent="0.2">
      <c r="A15" s="94" t="s">
        <v>74</v>
      </c>
      <c r="B15" s="94" t="s">
        <v>11</v>
      </c>
      <c r="C15" s="94" t="s">
        <v>57</v>
      </c>
      <c r="D15" s="94" t="s">
        <v>56</v>
      </c>
      <c r="E15" s="82">
        <f>SUMIFS(env_ac_mfa!$F:$F,env_ac_mfa!$A:$A,E10,env_ac_mfa!$B:$B,Data_mfa!$B$8,env_ac_mfa!$C:$C,Data_mfa!$A$15,env_ac_mfa!$D:$D,Data_mfa!$B$7,env_ac_mfa!$E:$E,Data_mfa!$C$15)</f>
        <v>1041702.164</v>
      </c>
      <c r="F15" s="82">
        <f>SUMIFS(env_ac_mfa!$F:$F,env_ac_mfa!$A:$A,F10,env_ac_mfa!$B:$B,Data_mfa!$B$8,env_ac_mfa!$C:$C,Data_mfa!$A$15,env_ac_mfa!$D:$D,Data_mfa!$B$7,env_ac_mfa!$E:$E,Data_mfa!$C$15)</f>
        <v>1021260.447</v>
      </c>
      <c r="G15" s="82">
        <f>SUMIFS(env_ac_mfa!$F:$F,env_ac_mfa!$A:$A,G10,env_ac_mfa!$B:$B,Data_mfa!$B$8,env_ac_mfa!$C:$C,Data_mfa!$A$15,env_ac_mfa!$D:$D,Data_mfa!$B$7,env_ac_mfa!$E:$E,Data_mfa!$C$15)</f>
        <v>1063471.5819999999</v>
      </c>
      <c r="H15" s="82">
        <f>SUMIFS(env_ac_mfa!$F:$F,env_ac_mfa!$A:$A,H10,env_ac_mfa!$B:$B,Data_mfa!$B$8,env_ac_mfa!$C:$C,Data_mfa!$A$15,env_ac_mfa!$D:$D,Data_mfa!$B$7,env_ac_mfa!$E:$E,Data_mfa!$C$15)</f>
        <v>1136031.608</v>
      </c>
      <c r="I15" s="82">
        <f>SUMIFS(env_ac_mfa!$F:$F,env_ac_mfa!$A:$A,I10,env_ac_mfa!$B:$B,Data_mfa!$B$8,env_ac_mfa!$C:$C,Data_mfa!$A$15,env_ac_mfa!$D:$D,Data_mfa!$B$7,env_ac_mfa!$E:$E,Data_mfa!$C$15)</f>
        <v>1164107.4129999999</v>
      </c>
      <c r="J15" s="82">
        <f>SUMIFS(env_ac_mfa!$F:$F,env_ac_mfa!$A:$A,J10,env_ac_mfa!$B:$B,Data_mfa!$B$8,env_ac_mfa!$C:$C,Data_mfa!$A$15,env_ac_mfa!$D:$D,Data_mfa!$B$7,env_ac_mfa!$E:$E,Data_mfa!$C$15)</f>
        <v>1162647.8629999999</v>
      </c>
      <c r="K15" s="82">
        <f>SUMIFS(env_ac_mfa!$F:$F,env_ac_mfa!$A:$A,K10,env_ac_mfa!$B:$B,Data_mfa!$B$8,env_ac_mfa!$C:$C,Data_mfa!$A$15,env_ac_mfa!$D:$D,Data_mfa!$B$7,env_ac_mfa!$E:$E,Data_mfa!$C$15)</f>
        <v>1183231.852</v>
      </c>
      <c r="L15" s="82">
        <f>SUMIFS(env_ac_mfa!$F:$F,env_ac_mfa!$A:$A,L10,env_ac_mfa!$B:$B,Data_mfa!$B$8,env_ac_mfa!$C:$C,Data_mfa!$A$15,env_ac_mfa!$D:$D,Data_mfa!$B$7,env_ac_mfa!$E:$E,Data_mfa!$C$15)</f>
        <v>1199788.99</v>
      </c>
      <c r="M15" s="82">
        <f>SUMIFS(env_ac_mfa!$F:$F,env_ac_mfa!$A:$A,M10,env_ac_mfa!$B:$B,Data_mfa!$B$8,env_ac_mfa!$C:$C,Data_mfa!$A$15,env_ac_mfa!$D:$D,Data_mfa!$B$7,env_ac_mfa!$E:$E,Data_mfa!$C$15)</f>
        <v>1168660.362</v>
      </c>
      <c r="N15" s="82">
        <f>SUMIFS(env_ac_mfa!$F:$F,env_ac_mfa!$A:$A,N10,env_ac_mfa!$B:$B,Data_mfa!$B$8,env_ac_mfa!$C:$C,Data_mfa!$A$15,env_ac_mfa!$D:$D,Data_mfa!$B$7,env_ac_mfa!$E:$E,Data_mfa!$C$15)</f>
        <v>932880.72499999998</v>
      </c>
      <c r="O15" s="82">
        <f>SUMIFS(env_ac_mfa!$F:$F,env_ac_mfa!$A:$A,O10,env_ac_mfa!$B:$B,Data_mfa!$B$8,env_ac_mfa!$C:$C,Data_mfa!$A$15,env_ac_mfa!$D:$D,Data_mfa!$B$7,env_ac_mfa!$E:$E,Data_mfa!$C$15)</f>
        <v>984864.78500000003</v>
      </c>
      <c r="P15" s="82">
        <f>SUMIFS(env_ac_mfa!$F:$F,env_ac_mfa!$A:$A,P10,env_ac_mfa!$B:$B,Data_mfa!$B$8,env_ac_mfa!$C:$C,Data_mfa!$A$15,env_ac_mfa!$D:$D,Data_mfa!$B$7,env_ac_mfa!$E:$E,Data_mfa!$C$15)</f>
        <v>990647.68599999999</v>
      </c>
      <c r="Q15" s="82">
        <f>SUMIFS(env_ac_mfa!$F:$F,env_ac_mfa!$A:$A,Q10,env_ac_mfa!$B:$B,Data_mfa!$B$8,env_ac_mfa!$C:$C,Data_mfa!$A$15,env_ac_mfa!$D:$D,Data_mfa!$B$7,env_ac_mfa!$E:$E,Data_mfa!$C$15)</f>
        <v>894774.37899999996</v>
      </c>
      <c r="R15" s="82">
        <f>SUMIFS(env_ac_mfa!$F:$F,env_ac_mfa!$A:$A,R10,env_ac_mfa!$B:$B,Data_mfa!$B$8,env_ac_mfa!$C:$C,Data_mfa!$A$15,env_ac_mfa!$D:$D,Data_mfa!$B$7,env_ac_mfa!$E:$E,Data_mfa!$C$15)</f>
        <v>850280.30200000003</v>
      </c>
      <c r="S15" s="82">
        <f>SUMIFS(env_ac_mfa!$F:$F,env_ac_mfa!$A:$A,S10,env_ac_mfa!$B:$B,Data_mfa!$B$8,env_ac_mfa!$C:$C,Data_mfa!$A$15,env_ac_mfa!$D:$D,Data_mfa!$B$7,env_ac_mfa!$E:$E,Data_mfa!$C$15)</f>
        <v>859585.09499999997</v>
      </c>
      <c r="T15" s="82">
        <f>SUMIFS(env_ac_mfa!$F:$F,env_ac_mfa!$A:$A,T10,env_ac_mfa!$B:$B,Data_mfa!$B$8,env_ac_mfa!$C:$C,Data_mfa!$A$15,env_ac_mfa!$D:$D,Data_mfa!$B$7,env_ac_mfa!$E:$E,Data_mfa!$C$15)</f>
        <v>919609.26899999997</v>
      </c>
      <c r="U15" s="82">
        <f>SUMIFS(env_ac_mfa!$F:$F,env_ac_mfa!$A:$A,U10,env_ac_mfa!$B:$B,Data_mfa!$B$8,env_ac_mfa!$C:$C,Data_mfa!$A$15,env_ac_mfa!$D:$D,Data_mfa!$B$7,env_ac_mfa!$E:$E,Data_mfa!$C$15)</f>
        <v>915636.63600000006</v>
      </c>
      <c r="V15" s="82">
        <f>SUMIFS(env_ac_mfa!$F:$F,env_ac_mfa!$A:$A,V10,env_ac_mfa!$B:$B,Data_mfa!$B$8,env_ac_mfa!$C:$C,Data_mfa!$A$15,env_ac_mfa!$D:$D,Data_mfa!$B$7,env_ac_mfa!$E:$E,Data_mfa!$C$15)</f>
        <v>932229.71900000004</v>
      </c>
      <c r="W15" s="82">
        <f>SUMIFS(env_ac_mfa!$F:$F,env_ac_mfa!$A:$A,W10,env_ac_mfa!$B:$B,Data_mfa!$B$8,env_ac_mfa!$C:$C,Data_mfa!$A$15,env_ac_mfa!$D:$D,Data_mfa!$B$7,env_ac_mfa!$E:$E,Data_mfa!$C$15)</f>
        <v>986821.95900000003</v>
      </c>
      <c r="X15" s="82">
        <f>SUMIFS(env_ac_mfa!$F:$F,env_ac_mfa!$A:$A,X10,env_ac_mfa!$B:$B,Data_mfa!$B$8,env_ac_mfa!$C:$C,Data_mfa!$A$15,env_ac_mfa!$D:$D,Data_mfa!$B$7,env_ac_mfa!$E:$E,Data_mfa!$C$15)</f>
        <v>954198.61499999999</v>
      </c>
      <c r="Y15" s="82">
        <f>SUMIFS(env_ac_mfa!$F:$F,env_ac_mfa!$A:$A,Y10,env_ac_mfa!$B:$B,Data_mfa!$B$8,env_ac_mfa!$C:$C,Data_mfa!$A$15,env_ac_mfa!$D:$D,Data_mfa!$B$7,env_ac_mfa!$E:$E,Data_mfa!$C$15)</f>
        <v>808082.93500000006</v>
      </c>
    </row>
    <row r="16" spans="1:25" x14ac:dyDescent="0.2">
      <c r="A16" s="94" t="s">
        <v>73</v>
      </c>
      <c r="B16" s="94" t="s">
        <v>3</v>
      </c>
      <c r="C16" s="94" t="s">
        <v>65</v>
      </c>
      <c r="D16" s="94" t="s">
        <v>64</v>
      </c>
      <c r="E16" s="82">
        <f>SUMIFS(env_ac_mfa!$F:$F,env_ac_mfa!$A:$A,E10,env_ac_mfa!$B:$B,Data_mfa!$B$8,env_ac_mfa!$C:$C,Data_mfa!$A$16,env_ac_mfa!$D:$D,Data_mfa!$B$7,env_ac_mfa!$E:$E,Data_mfa!$C$16)</f>
        <v>1464384.2479999999</v>
      </c>
      <c r="F16" s="82">
        <f>SUMIFS(env_ac_mfa!$F:$F,env_ac_mfa!$A:$A,F10,env_ac_mfa!$B:$B,Data_mfa!$B$8,env_ac_mfa!$C:$C,Data_mfa!$A$16,env_ac_mfa!$D:$D,Data_mfa!$B$7,env_ac_mfa!$E:$E,Data_mfa!$C$16)</f>
        <v>1441545.879</v>
      </c>
      <c r="G16" s="82">
        <f>SUMIFS(env_ac_mfa!$F:$F,env_ac_mfa!$A:$A,G10,env_ac_mfa!$B:$B,Data_mfa!$B$8,env_ac_mfa!$C:$C,Data_mfa!$A$16,env_ac_mfa!$D:$D,Data_mfa!$B$7,env_ac_mfa!$E:$E,Data_mfa!$C$16)</f>
        <v>1445200.568</v>
      </c>
      <c r="H16" s="82">
        <f>SUMIFS(env_ac_mfa!$F:$F,env_ac_mfa!$A:$A,H10,env_ac_mfa!$B:$B,Data_mfa!$B$8,env_ac_mfa!$C:$C,Data_mfa!$A$16,env_ac_mfa!$D:$D,Data_mfa!$B$7,env_ac_mfa!$E:$E,Data_mfa!$C$16)</f>
        <v>1335203.6270000001</v>
      </c>
      <c r="I16" s="82">
        <f>SUMIFS(env_ac_mfa!$F:$F,env_ac_mfa!$A:$A,I10,env_ac_mfa!$B:$B,Data_mfa!$B$8,env_ac_mfa!$C:$C,Data_mfa!$A$16,env_ac_mfa!$D:$D,Data_mfa!$B$7,env_ac_mfa!$E:$E,Data_mfa!$C$16)</f>
        <v>1523558.726</v>
      </c>
      <c r="J16" s="82">
        <f>SUMIFS(env_ac_mfa!$F:$F,env_ac_mfa!$A:$A,J10,env_ac_mfa!$B:$B,Data_mfa!$B$8,env_ac_mfa!$C:$C,Data_mfa!$A$16,env_ac_mfa!$D:$D,Data_mfa!$B$7,env_ac_mfa!$E:$E,Data_mfa!$C$16)</f>
        <v>1462490.1340000001</v>
      </c>
      <c r="K16" s="82">
        <f>SUMIFS(env_ac_mfa!$F:$F,env_ac_mfa!$A:$A,K10,env_ac_mfa!$B:$B,Data_mfa!$B$8,env_ac_mfa!$C:$C,Data_mfa!$A$16,env_ac_mfa!$D:$D,Data_mfa!$B$7,env_ac_mfa!$E:$E,Data_mfa!$C$16)</f>
        <v>1386745.52</v>
      </c>
      <c r="L16" s="82">
        <f>SUMIFS(env_ac_mfa!$F:$F,env_ac_mfa!$A:$A,L10,env_ac_mfa!$B:$B,Data_mfa!$B$8,env_ac_mfa!$C:$C,Data_mfa!$A$16,env_ac_mfa!$D:$D,Data_mfa!$B$7,env_ac_mfa!$E:$E,Data_mfa!$C$16)</f>
        <v>1427369.673</v>
      </c>
      <c r="M16" s="82">
        <f>SUMIFS(env_ac_mfa!$F:$F,env_ac_mfa!$A:$A,M10,env_ac_mfa!$B:$B,Data_mfa!$B$8,env_ac_mfa!$C:$C,Data_mfa!$A$16,env_ac_mfa!$D:$D,Data_mfa!$B$7,env_ac_mfa!$E:$E,Data_mfa!$C$16)</f>
        <v>1472686.2439999999</v>
      </c>
      <c r="N16" s="82">
        <f>SUMIFS(env_ac_mfa!$F:$F,env_ac_mfa!$A:$A,N10,env_ac_mfa!$B:$B,Data_mfa!$B$8,env_ac_mfa!$C:$C,Data_mfa!$A$16,env_ac_mfa!$D:$D,Data_mfa!$B$7,env_ac_mfa!$E:$E,Data_mfa!$C$16)</f>
        <v>1445266.267</v>
      </c>
      <c r="O16" s="82">
        <f>SUMIFS(env_ac_mfa!$F:$F,env_ac_mfa!$A:$A,O10,env_ac_mfa!$B:$B,Data_mfa!$B$8,env_ac_mfa!$C:$C,Data_mfa!$A$16,env_ac_mfa!$D:$D,Data_mfa!$B$7,env_ac_mfa!$E:$E,Data_mfa!$C$16)</f>
        <v>1411797.2320000001</v>
      </c>
      <c r="P16" s="82">
        <f>SUMIFS(env_ac_mfa!$F:$F,env_ac_mfa!$A:$A,P10,env_ac_mfa!$B:$B,Data_mfa!$B$8,env_ac_mfa!$C:$C,Data_mfa!$A$16,env_ac_mfa!$D:$D,Data_mfa!$B$7,env_ac_mfa!$E:$E,Data_mfa!$C$16)</f>
        <v>1476585.513</v>
      </c>
      <c r="Q16" s="82">
        <f>SUMIFS(env_ac_mfa!$F:$F,env_ac_mfa!$A:$A,Q10,env_ac_mfa!$B:$B,Data_mfa!$B$8,env_ac_mfa!$C:$C,Data_mfa!$A$16,env_ac_mfa!$D:$D,Data_mfa!$B$7,env_ac_mfa!$E:$E,Data_mfa!$C$16)</f>
        <v>1410939.86</v>
      </c>
      <c r="R16" s="82">
        <f>SUMIFS(env_ac_mfa!$F:$F,env_ac_mfa!$A:$A,R10,env_ac_mfa!$B:$B,Data_mfa!$B$8,env_ac_mfa!$C:$C,Data_mfa!$A$16,env_ac_mfa!$D:$D,Data_mfa!$B$7,env_ac_mfa!$E:$E,Data_mfa!$C$16)</f>
        <v>1463001.118</v>
      </c>
      <c r="S16" s="82">
        <f>SUMIFS(env_ac_mfa!$F:$F,env_ac_mfa!$A:$A,S10,env_ac_mfa!$B:$B,Data_mfa!$B$8,env_ac_mfa!$C:$C,Data_mfa!$A$16,env_ac_mfa!$D:$D,Data_mfa!$B$7,env_ac_mfa!$E:$E,Data_mfa!$C$16)</f>
        <v>1560991.1610000001</v>
      </c>
      <c r="T16" s="82">
        <f>SUMIFS(env_ac_mfa!$F:$F,env_ac_mfa!$A:$A,T10,env_ac_mfa!$B:$B,Data_mfa!$B$8,env_ac_mfa!$C:$C,Data_mfa!$A$16,env_ac_mfa!$D:$D,Data_mfa!$B$7,env_ac_mfa!$E:$E,Data_mfa!$C$16)</f>
        <v>1457794.2660000001</v>
      </c>
      <c r="U16" s="82">
        <f>SUMIFS(env_ac_mfa!$F:$F,env_ac_mfa!$A:$A,U10,env_ac_mfa!$B:$B,Data_mfa!$B$8,env_ac_mfa!$C:$C,Data_mfa!$A$16,env_ac_mfa!$D:$D,Data_mfa!$B$7,env_ac_mfa!$E:$E,Data_mfa!$C$16)</f>
        <v>1475665.7050000001</v>
      </c>
      <c r="V16" s="82">
        <f>SUMIFS(env_ac_mfa!$F:$F,env_ac_mfa!$A:$A,V10,env_ac_mfa!$B:$B,Data_mfa!$B$8,env_ac_mfa!$C:$C,Data_mfa!$A$16,env_ac_mfa!$D:$D,Data_mfa!$B$7,env_ac_mfa!$E:$E,Data_mfa!$C$16)</f>
        <v>1521309.2290000001</v>
      </c>
      <c r="W16" s="82">
        <f>SUMIFS(env_ac_mfa!$F:$F,env_ac_mfa!$A:$A,W10,env_ac_mfa!$B:$B,Data_mfa!$B$8,env_ac_mfa!$C:$C,Data_mfa!$A$16,env_ac_mfa!$D:$D,Data_mfa!$B$7,env_ac_mfa!$E:$E,Data_mfa!$C$16)</f>
        <v>1458983.9580000001</v>
      </c>
      <c r="X16" s="82">
        <f>SUMIFS(env_ac_mfa!$F:$F,env_ac_mfa!$A:$A,X10,env_ac_mfa!$B:$B,Data_mfa!$B$8,env_ac_mfa!$C:$C,Data_mfa!$A$16,env_ac_mfa!$D:$D,Data_mfa!$B$7,env_ac_mfa!$E:$E,Data_mfa!$C$16)</f>
        <v>1492308.2290000001</v>
      </c>
      <c r="Y16" s="82">
        <f>SUMIFS(env_ac_mfa!$F:$F,env_ac_mfa!$A:$A,Y10,env_ac_mfa!$B:$B,Data_mfa!$B$8,env_ac_mfa!$C:$C,Data_mfa!$A$16,env_ac_mfa!$D:$D,Data_mfa!$B$7,env_ac_mfa!$E:$E,Data_mfa!$C$16)</f>
        <v>1469146.635</v>
      </c>
    </row>
    <row r="17" spans="1:25" x14ac:dyDescent="0.2">
      <c r="A17" s="94" t="s">
        <v>73</v>
      </c>
      <c r="B17" s="94" t="s">
        <v>3</v>
      </c>
      <c r="C17" s="94" t="s">
        <v>63</v>
      </c>
      <c r="D17" s="94" t="s">
        <v>1</v>
      </c>
      <c r="E17" s="82">
        <f>SUMIFS(env_ac_mfa!$F:$F,env_ac_mfa!$A:$A,E10,env_ac_mfa!$B:$B,Data_mfa!$B$8,env_ac_mfa!$C:$C,Data_mfa!$A$17,env_ac_mfa!$D:$D,Data_mfa!$B$7,env_ac_mfa!$E:$E,Data_mfa!$C$17)</f>
        <v>153475.16</v>
      </c>
      <c r="F17" s="82">
        <f>SUMIFS(env_ac_mfa!$F:$F,env_ac_mfa!$A:$A,F10,env_ac_mfa!$B:$B,Data_mfa!$B$8,env_ac_mfa!$C:$C,Data_mfa!$A$17,env_ac_mfa!$D:$D,Data_mfa!$B$7,env_ac_mfa!$E:$E,Data_mfa!$C$17)</f>
        <v>157756.47200000001</v>
      </c>
      <c r="G17" s="82">
        <f>SUMIFS(env_ac_mfa!$F:$F,env_ac_mfa!$A:$A,G10,env_ac_mfa!$B:$B,Data_mfa!$B$8,env_ac_mfa!$C:$C,Data_mfa!$A$17,env_ac_mfa!$D:$D,Data_mfa!$B$7,env_ac_mfa!$E:$E,Data_mfa!$C$17)</f>
        <v>166907.82800000001</v>
      </c>
      <c r="H17" s="82">
        <f>SUMIFS(env_ac_mfa!$F:$F,env_ac_mfa!$A:$A,H10,env_ac_mfa!$B:$B,Data_mfa!$B$8,env_ac_mfa!$C:$C,Data_mfa!$A$17,env_ac_mfa!$D:$D,Data_mfa!$B$7,env_ac_mfa!$E:$E,Data_mfa!$C$17)</f>
        <v>166472.522</v>
      </c>
      <c r="I17" s="82">
        <f>SUMIFS(env_ac_mfa!$F:$F,env_ac_mfa!$A:$A,I10,env_ac_mfa!$B:$B,Data_mfa!$B$8,env_ac_mfa!$C:$C,Data_mfa!$A$17,env_ac_mfa!$D:$D,Data_mfa!$B$7,env_ac_mfa!$E:$E,Data_mfa!$C$17)</f>
        <v>168786.68299999999</v>
      </c>
      <c r="J17" s="82">
        <f>SUMIFS(env_ac_mfa!$F:$F,env_ac_mfa!$A:$A,J10,env_ac_mfa!$B:$B,Data_mfa!$B$8,env_ac_mfa!$C:$C,Data_mfa!$A$17,env_ac_mfa!$D:$D,Data_mfa!$B$7,env_ac_mfa!$E:$E,Data_mfa!$C$17)</f>
        <v>170715.19699999999</v>
      </c>
      <c r="K17" s="82">
        <f>SUMIFS(env_ac_mfa!$F:$F,env_ac_mfa!$A:$A,K10,env_ac_mfa!$B:$B,Data_mfa!$B$8,env_ac_mfa!$C:$C,Data_mfa!$A$17,env_ac_mfa!$D:$D,Data_mfa!$B$7,env_ac_mfa!$E:$E,Data_mfa!$C$17)</f>
        <v>172267.43799999999</v>
      </c>
      <c r="L17" s="82">
        <f>SUMIFS(env_ac_mfa!$F:$F,env_ac_mfa!$A:$A,L10,env_ac_mfa!$B:$B,Data_mfa!$B$8,env_ac_mfa!$C:$C,Data_mfa!$A$17,env_ac_mfa!$D:$D,Data_mfa!$B$7,env_ac_mfa!$E:$E,Data_mfa!$C$17)</f>
        <v>185618.916</v>
      </c>
      <c r="M17" s="82">
        <f>SUMIFS(env_ac_mfa!$F:$F,env_ac_mfa!$A:$A,M10,env_ac_mfa!$B:$B,Data_mfa!$B$8,env_ac_mfa!$C:$C,Data_mfa!$A$17,env_ac_mfa!$D:$D,Data_mfa!$B$7,env_ac_mfa!$E:$E,Data_mfa!$C$17)</f>
        <v>181229.37700000001</v>
      </c>
      <c r="N17" s="82">
        <f>SUMIFS(env_ac_mfa!$F:$F,env_ac_mfa!$A:$A,N10,env_ac_mfa!$B:$B,Data_mfa!$B$8,env_ac_mfa!$C:$C,Data_mfa!$A$17,env_ac_mfa!$D:$D,Data_mfa!$B$7,env_ac_mfa!$E:$E,Data_mfa!$C$17)</f>
        <v>152465.285</v>
      </c>
      <c r="O17" s="82">
        <f>SUMIFS(env_ac_mfa!$F:$F,env_ac_mfa!$A:$A,O10,env_ac_mfa!$B:$B,Data_mfa!$B$8,env_ac_mfa!$C:$C,Data_mfa!$A$17,env_ac_mfa!$D:$D,Data_mfa!$B$7,env_ac_mfa!$E:$E,Data_mfa!$C$17)</f>
        <v>160900.56299999999</v>
      </c>
      <c r="P17" s="82">
        <f>SUMIFS(env_ac_mfa!$F:$F,env_ac_mfa!$A:$A,P10,env_ac_mfa!$B:$B,Data_mfa!$B$8,env_ac_mfa!$C:$C,Data_mfa!$A$17,env_ac_mfa!$D:$D,Data_mfa!$B$7,env_ac_mfa!$E:$E,Data_mfa!$C$17)</f>
        <v>168496.09299999999</v>
      </c>
      <c r="Q17" s="82">
        <f>SUMIFS(env_ac_mfa!$F:$F,env_ac_mfa!$A:$A,Q10,env_ac_mfa!$B:$B,Data_mfa!$B$8,env_ac_mfa!$C:$C,Data_mfa!$A$17,env_ac_mfa!$D:$D,Data_mfa!$B$7,env_ac_mfa!$E:$E,Data_mfa!$C$17)</f>
        <v>166818.48499999999</v>
      </c>
      <c r="R17" s="82">
        <f>SUMIFS(env_ac_mfa!$F:$F,env_ac_mfa!$A:$A,R10,env_ac_mfa!$B:$B,Data_mfa!$B$8,env_ac_mfa!$C:$C,Data_mfa!$A$17,env_ac_mfa!$D:$D,Data_mfa!$B$7,env_ac_mfa!$E:$E,Data_mfa!$C$17)</f>
        <v>170848.58100000001</v>
      </c>
      <c r="S17" s="82">
        <f>SUMIFS(env_ac_mfa!$F:$F,env_ac_mfa!$A:$A,S10,env_ac_mfa!$B:$B,Data_mfa!$B$8,env_ac_mfa!$C:$C,Data_mfa!$A$17,env_ac_mfa!$D:$D,Data_mfa!$B$7,env_ac_mfa!$E:$E,Data_mfa!$C$17)</f>
        <v>184874.329</v>
      </c>
      <c r="T17" s="82">
        <f>SUMIFS(env_ac_mfa!$F:$F,env_ac_mfa!$A:$A,T10,env_ac_mfa!$B:$B,Data_mfa!$B$8,env_ac_mfa!$C:$C,Data_mfa!$A$17,env_ac_mfa!$D:$D,Data_mfa!$B$7,env_ac_mfa!$E:$E,Data_mfa!$C$17)</f>
        <v>184576.48</v>
      </c>
      <c r="U17" s="82">
        <f>SUMIFS(env_ac_mfa!$F:$F,env_ac_mfa!$A:$A,U10,env_ac_mfa!$B:$B,Data_mfa!$B$8,env_ac_mfa!$C:$C,Data_mfa!$A$17,env_ac_mfa!$D:$D,Data_mfa!$B$7,env_ac_mfa!$E:$E,Data_mfa!$C$17)</f>
        <v>190095.71400000001</v>
      </c>
      <c r="V17" s="82">
        <f>SUMIFS(env_ac_mfa!$F:$F,env_ac_mfa!$A:$A,V10,env_ac_mfa!$B:$B,Data_mfa!$B$8,env_ac_mfa!$C:$C,Data_mfa!$A$17,env_ac_mfa!$D:$D,Data_mfa!$B$7,env_ac_mfa!$E:$E,Data_mfa!$C$17)</f>
        <v>195473.54699999999</v>
      </c>
      <c r="W17" s="82">
        <f>SUMIFS(env_ac_mfa!$F:$F,env_ac_mfa!$A:$A,W10,env_ac_mfa!$B:$B,Data_mfa!$B$8,env_ac_mfa!$C:$C,Data_mfa!$A$17,env_ac_mfa!$D:$D,Data_mfa!$B$7,env_ac_mfa!$E:$E,Data_mfa!$C$17)</f>
        <v>207659.60200000001</v>
      </c>
      <c r="X17" s="82">
        <f>SUMIFS(env_ac_mfa!$F:$F,env_ac_mfa!$A:$A,X10,env_ac_mfa!$B:$B,Data_mfa!$B$8,env_ac_mfa!$C:$C,Data_mfa!$A$17,env_ac_mfa!$D:$D,Data_mfa!$B$7,env_ac_mfa!$E:$E,Data_mfa!$C$17)</f>
        <v>211616.80300000001</v>
      </c>
      <c r="Y17" s="82">
        <f>SUMIFS(env_ac_mfa!$F:$F,env_ac_mfa!$A:$A,Y10,env_ac_mfa!$B:$B,Data_mfa!$B$8,env_ac_mfa!$C:$C,Data_mfa!$A$17,env_ac_mfa!$D:$D,Data_mfa!$B$7,env_ac_mfa!$E:$E,Data_mfa!$C$17)</f>
        <v>200587.06099999999</v>
      </c>
    </row>
    <row r="18" spans="1:25" x14ac:dyDescent="0.2">
      <c r="A18" s="94" t="s">
        <v>73</v>
      </c>
      <c r="B18" s="94" t="s">
        <v>3</v>
      </c>
      <c r="C18" s="94" t="s">
        <v>62</v>
      </c>
      <c r="D18" s="94" t="s">
        <v>2</v>
      </c>
      <c r="E18" s="82">
        <f>SUMIFS(env_ac_mfa!$F:$F,env_ac_mfa!$A:$A,E10,env_ac_mfa!$B:$B,Data_mfa!$B$8,env_ac_mfa!$C:$C,Data_mfa!$A$18,env_ac_mfa!$D:$D,Data_mfa!$B$7,env_ac_mfa!$E:$E,Data_mfa!$C$18)</f>
        <v>124670.239</v>
      </c>
      <c r="F18" s="82">
        <f>SUMIFS(env_ac_mfa!$F:$F,env_ac_mfa!$A:$A,F10,env_ac_mfa!$B:$B,Data_mfa!$B$8,env_ac_mfa!$C:$C,Data_mfa!$A$18,env_ac_mfa!$D:$D,Data_mfa!$B$7,env_ac_mfa!$E:$E,Data_mfa!$C$18)</f>
        <v>120272.523</v>
      </c>
      <c r="G18" s="82">
        <f>SUMIFS(env_ac_mfa!$F:$F,env_ac_mfa!$A:$A,G10,env_ac_mfa!$B:$B,Data_mfa!$B$8,env_ac_mfa!$C:$C,Data_mfa!$A$18,env_ac_mfa!$D:$D,Data_mfa!$B$7,env_ac_mfa!$E:$E,Data_mfa!$C$18)</f>
        <v>125846.35799999999</v>
      </c>
      <c r="H18" s="82">
        <f>SUMIFS(env_ac_mfa!$F:$F,env_ac_mfa!$A:$A,H10,env_ac_mfa!$B:$B,Data_mfa!$B$8,env_ac_mfa!$C:$C,Data_mfa!$A$18,env_ac_mfa!$D:$D,Data_mfa!$B$7,env_ac_mfa!$E:$E,Data_mfa!$C$18)</f>
        <v>129918.512</v>
      </c>
      <c r="I18" s="82">
        <f>SUMIFS(env_ac_mfa!$F:$F,env_ac_mfa!$A:$A,I10,env_ac_mfa!$B:$B,Data_mfa!$B$8,env_ac_mfa!$C:$C,Data_mfa!$A$18,env_ac_mfa!$D:$D,Data_mfa!$B$7,env_ac_mfa!$E:$E,Data_mfa!$C$18)</f>
        <v>127866.86</v>
      </c>
      <c r="J18" s="82">
        <f>SUMIFS(env_ac_mfa!$F:$F,env_ac_mfa!$A:$A,J10,env_ac_mfa!$B:$B,Data_mfa!$B$8,env_ac_mfa!$C:$C,Data_mfa!$A$18,env_ac_mfa!$D:$D,Data_mfa!$B$7,env_ac_mfa!$E:$E,Data_mfa!$C$18)</f>
        <v>142229.89499999999</v>
      </c>
      <c r="K18" s="82">
        <f>SUMIFS(env_ac_mfa!$F:$F,env_ac_mfa!$A:$A,K10,env_ac_mfa!$B:$B,Data_mfa!$B$8,env_ac_mfa!$C:$C,Data_mfa!$A$18,env_ac_mfa!$D:$D,Data_mfa!$B$7,env_ac_mfa!$E:$E,Data_mfa!$C$18)</f>
        <v>148443.103</v>
      </c>
      <c r="L18" s="82">
        <f>SUMIFS(env_ac_mfa!$F:$F,env_ac_mfa!$A:$A,L10,env_ac_mfa!$B:$B,Data_mfa!$B$8,env_ac_mfa!$C:$C,Data_mfa!$A$18,env_ac_mfa!$D:$D,Data_mfa!$B$7,env_ac_mfa!$E:$E,Data_mfa!$C$18)</f>
        <v>137871.264</v>
      </c>
      <c r="M18" s="82">
        <f>SUMIFS(env_ac_mfa!$F:$F,env_ac_mfa!$A:$A,M10,env_ac_mfa!$B:$B,Data_mfa!$B$8,env_ac_mfa!$C:$C,Data_mfa!$A$18,env_ac_mfa!$D:$D,Data_mfa!$B$7,env_ac_mfa!$E:$E,Data_mfa!$C$18)</f>
        <v>147961.28200000001</v>
      </c>
      <c r="N18" s="82">
        <f>SUMIFS(env_ac_mfa!$F:$F,env_ac_mfa!$A:$A,N10,env_ac_mfa!$B:$B,Data_mfa!$B$8,env_ac_mfa!$C:$C,Data_mfa!$A$18,env_ac_mfa!$D:$D,Data_mfa!$B$7,env_ac_mfa!$E:$E,Data_mfa!$C$18)</f>
        <v>144618.54699999999</v>
      </c>
      <c r="O18" s="82">
        <f>SUMIFS(env_ac_mfa!$F:$F,env_ac_mfa!$A:$A,O10,env_ac_mfa!$B:$B,Data_mfa!$B$8,env_ac_mfa!$C:$C,Data_mfa!$A$18,env_ac_mfa!$D:$D,Data_mfa!$B$7,env_ac_mfa!$E:$E,Data_mfa!$C$18)</f>
        <v>160273.609</v>
      </c>
      <c r="P18" s="82">
        <f>SUMIFS(env_ac_mfa!$F:$F,env_ac_mfa!$A:$A,P10,env_ac_mfa!$B:$B,Data_mfa!$B$8,env_ac_mfa!$C:$C,Data_mfa!$A$18,env_ac_mfa!$D:$D,Data_mfa!$B$7,env_ac_mfa!$E:$E,Data_mfa!$C$18)</f>
        <v>161582.595</v>
      </c>
      <c r="Q18" s="82">
        <f>SUMIFS(env_ac_mfa!$F:$F,env_ac_mfa!$A:$A,Q10,env_ac_mfa!$B:$B,Data_mfa!$B$8,env_ac_mfa!$C:$C,Data_mfa!$A$18,env_ac_mfa!$D:$D,Data_mfa!$B$7,env_ac_mfa!$E:$E,Data_mfa!$C$18)</f>
        <v>166124.389</v>
      </c>
      <c r="R18" s="82">
        <f>SUMIFS(env_ac_mfa!$F:$F,env_ac_mfa!$A:$A,R10,env_ac_mfa!$B:$B,Data_mfa!$B$8,env_ac_mfa!$C:$C,Data_mfa!$A$18,env_ac_mfa!$D:$D,Data_mfa!$B$7,env_ac_mfa!$E:$E,Data_mfa!$C$18)</f>
        <v>184717.95699999999</v>
      </c>
      <c r="S18" s="82">
        <f>SUMIFS(env_ac_mfa!$F:$F,env_ac_mfa!$A:$A,S10,env_ac_mfa!$B:$B,Data_mfa!$B$8,env_ac_mfa!$C:$C,Data_mfa!$A$18,env_ac_mfa!$D:$D,Data_mfa!$B$7,env_ac_mfa!$E:$E,Data_mfa!$C$18)</f>
        <v>192178.38099999999</v>
      </c>
      <c r="T18" s="82">
        <f>SUMIFS(env_ac_mfa!$F:$F,env_ac_mfa!$A:$A,T10,env_ac_mfa!$B:$B,Data_mfa!$B$8,env_ac_mfa!$C:$C,Data_mfa!$A$18,env_ac_mfa!$D:$D,Data_mfa!$B$7,env_ac_mfa!$E:$E,Data_mfa!$C$18)</f>
        <v>201992.08100000001</v>
      </c>
      <c r="U18" s="82">
        <f>SUMIFS(env_ac_mfa!$F:$F,env_ac_mfa!$A:$A,U10,env_ac_mfa!$B:$B,Data_mfa!$B$8,env_ac_mfa!$C:$C,Data_mfa!$A$18,env_ac_mfa!$D:$D,Data_mfa!$B$7,env_ac_mfa!$E:$E,Data_mfa!$C$18)</f>
        <v>203232.75200000001</v>
      </c>
      <c r="V18" s="82">
        <f>SUMIFS(env_ac_mfa!$F:$F,env_ac_mfa!$A:$A,V10,env_ac_mfa!$B:$B,Data_mfa!$B$8,env_ac_mfa!$C:$C,Data_mfa!$A$18,env_ac_mfa!$D:$D,Data_mfa!$B$7,env_ac_mfa!$E:$E,Data_mfa!$C$18)</f>
        <v>199837.93700000001</v>
      </c>
      <c r="W18" s="82">
        <f>SUMIFS(env_ac_mfa!$F:$F,env_ac_mfa!$A:$A,W10,env_ac_mfa!$B:$B,Data_mfa!$B$8,env_ac_mfa!$C:$C,Data_mfa!$A$18,env_ac_mfa!$D:$D,Data_mfa!$B$7,env_ac_mfa!$E:$E,Data_mfa!$C$18)</f>
        <v>195644.016</v>
      </c>
      <c r="X18" s="82">
        <f>SUMIFS(env_ac_mfa!$F:$F,env_ac_mfa!$A:$A,X10,env_ac_mfa!$B:$B,Data_mfa!$B$8,env_ac_mfa!$C:$C,Data_mfa!$A$18,env_ac_mfa!$D:$D,Data_mfa!$B$7,env_ac_mfa!$E:$E,Data_mfa!$C$18)</f>
        <v>215144.91800000001</v>
      </c>
      <c r="Y18" s="82">
        <f>SUMIFS(env_ac_mfa!$F:$F,env_ac_mfa!$A:$A,Y10,env_ac_mfa!$B:$B,Data_mfa!$B$8,env_ac_mfa!$C:$C,Data_mfa!$A$18,env_ac_mfa!$D:$D,Data_mfa!$B$7,env_ac_mfa!$E:$E,Data_mfa!$C$18)</f>
        <v>226910.43799999999</v>
      </c>
    </row>
    <row r="19" spans="1:25" x14ac:dyDescent="0.2">
      <c r="A19" s="94" t="s">
        <v>73</v>
      </c>
      <c r="B19" s="94" t="s">
        <v>3</v>
      </c>
      <c r="C19" s="94" t="s">
        <v>61</v>
      </c>
      <c r="D19" s="94" t="s">
        <v>60</v>
      </c>
      <c r="E19" s="82">
        <f>SUMIFS(env_ac_mfa!$F:$F,env_ac_mfa!$A:$A,E10,env_ac_mfa!$B:$B,Data_mfa!$B$8,env_ac_mfa!$C:$C,Data_mfa!$A$19,env_ac_mfa!$D:$D,Data_mfa!$B$7,env_ac_mfa!$E:$E,Data_mfa!$C$19)</f>
        <v>1493189.169</v>
      </c>
      <c r="F19" s="82">
        <f>SUMIFS(env_ac_mfa!$F:$F,env_ac_mfa!$A:$A,F10,env_ac_mfa!$B:$B,Data_mfa!$B$8,env_ac_mfa!$C:$C,Data_mfa!$A$19,env_ac_mfa!$D:$D,Data_mfa!$B$7,env_ac_mfa!$E:$E,Data_mfa!$C$19)</f>
        <v>1479029.828</v>
      </c>
      <c r="G19" s="82">
        <f>SUMIFS(env_ac_mfa!$F:$F,env_ac_mfa!$A:$A,G10,env_ac_mfa!$B:$B,Data_mfa!$B$8,env_ac_mfa!$C:$C,Data_mfa!$A$19,env_ac_mfa!$D:$D,Data_mfa!$B$7,env_ac_mfa!$E:$E,Data_mfa!$C$19)</f>
        <v>1486262.037</v>
      </c>
      <c r="H19" s="82">
        <f>SUMIFS(env_ac_mfa!$F:$F,env_ac_mfa!$A:$A,H10,env_ac_mfa!$B:$B,Data_mfa!$B$8,env_ac_mfa!$C:$C,Data_mfa!$A$19,env_ac_mfa!$D:$D,Data_mfa!$B$7,env_ac_mfa!$E:$E,Data_mfa!$C$19)</f>
        <v>1371757.6370000001</v>
      </c>
      <c r="I19" s="82">
        <f>SUMIFS(env_ac_mfa!$F:$F,env_ac_mfa!$A:$A,I10,env_ac_mfa!$B:$B,Data_mfa!$B$8,env_ac_mfa!$C:$C,Data_mfa!$A$19,env_ac_mfa!$D:$D,Data_mfa!$B$7,env_ac_mfa!$E:$E,Data_mfa!$C$19)</f>
        <v>1564478.5490000001</v>
      </c>
      <c r="J19" s="82">
        <f>SUMIFS(env_ac_mfa!$F:$F,env_ac_mfa!$A:$A,J10,env_ac_mfa!$B:$B,Data_mfa!$B$8,env_ac_mfa!$C:$C,Data_mfa!$A$19,env_ac_mfa!$D:$D,Data_mfa!$B$7,env_ac_mfa!$E:$E,Data_mfa!$C$19)</f>
        <v>1490975.436</v>
      </c>
      <c r="K19" s="82">
        <f>SUMIFS(env_ac_mfa!$F:$F,env_ac_mfa!$A:$A,K10,env_ac_mfa!$B:$B,Data_mfa!$B$8,env_ac_mfa!$C:$C,Data_mfa!$A$19,env_ac_mfa!$D:$D,Data_mfa!$B$7,env_ac_mfa!$E:$E,Data_mfa!$C$19)</f>
        <v>1410569.855</v>
      </c>
      <c r="L19" s="82">
        <f>SUMIFS(env_ac_mfa!$F:$F,env_ac_mfa!$A:$A,L10,env_ac_mfa!$B:$B,Data_mfa!$B$8,env_ac_mfa!$C:$C,Data_mfa!$A$19,env_ac_mfa!$D:$D,Data_mfa!$B$7,env_ac_mfa!$E:$E,Data_mfa!$C$19)</f>
        <v>1475117.325</v>
      </c>
      <c r="M19" s="82">
        <f>SUMIFS(env_ac_mfa!$F:$F,env_ac_mfa!$A:$A,M10,env_ac_mfa!$B:$B,Data_mfa!$B$8,env_ac_mfa!$C:$C,Data_mfa!$A$19,env_ac_mfa!$D:$D,Data_mfa!$B$7,env_ac_mfa!$E:$E,Data_mfa!$C$19)</f>
        <v>1505954.34</v>
      </c>
      <c r="N19" s="82">
        <f>SUMIFS(env_ac_mfa!$F:$F,env_ac_mfa!$A:$A,N10,env_ac_mfa!$B:$B,Data_mfa!$B$8,env_ac_mfa!$C:$C,Data_mfa!$A$19,env_ac_mfa!$D:$D,Data_mfa!$B$7,env_ac_mfa!$E:$E,Data_mfa!$C$19)</f>
        <v>1453113.0049999999</v>
      </c>
      <c r="O19" s="82">
        <f>SUMIFS(env_ac_mfa!$F:$F,env_ac_mfa!$A:$A,O10,env_ac_mfa!$B:$B,Data_mfa!$B$8,env_ac_mfa!$C:$C,Data_mfa!$A$19,env_ac_mfa!$D:$D,Data_mfa!$B$7,env_ac_mfa!$E:$E,Data_mfa!$C$19)</f>
        <v>1412424.186</v>
      </c>
      <c r="P19" s="82">
        <f>SUMIFS(env_ac_mfa!$F:$F,env_ac_mfa!$A:$A,P10,env_ac_mfa!$B:$B,Data_mfa!$B$8,env_ac_mfa!$C:$C,Data_mfa!$A$19,env_ac_mfa!$D:$D,Data_mfa!$B$7,env_ac_mfa!$E:$E,Data_mfa!$C$19)</f>
        <v>1483499.0109999999</v>
      </c>
      <c r="Q19" s="82">
        <f>SUMIFS(env_ac_mfa!$F:$F,env_ac_mfa!$A:$A,Q10,env_ac_mfa!$B:$B,Data_mfa!$B$8,env_ac_mfa!$C:$C,Data_mfa!$A$19,env_ac_mfa!$D:$D,Data_mfa!$B$7,env_ac_mfa!$E:$E,Data_mfa!$C$19)</f>
        <v>1411633.956</v>
      </c>
      <c r="R19" s="82">
        <f>SUMIFS(env_ac_mfa!$F:$F,env_ac_mfa!$A:$A,R10,env_ac_mfa!$B:$B,Data_mfa!$B$8,env_ac_mfa!$C:$C,Data_mfa!$A$19,env_ac_mfa!$D:$D,Data_mfa!$B$7,env_ac_mfa!$E:$E,Data_mfa!$C$19)</f>
        <v>1449131.7409999999</v>
      </c>
      <c r="S19" s="82">
        <f>SUMIFS(env_ac_mfa!$F:$F,env_ac_mfa!$A:$A,S10,env_ac_mfa!$B:$B,Data_mfa!$B$8,env_ac_mfa!$C:$C,Data_mfa!$A$19,env_ac_mfa!$D:$D,Data_mfa!$B$7,env_ac_mfa!$E:$E,Data_mfa!$C$19)</f>
        <v>1553687.1089999999</v>
      </c>
      <c r="T19" s="82">
        <f>SUMIFS(env_ac_mfa!$F:$F,env_ac_mfa!$A:$A,T10,env_ac_mfa!$B:$B,Data_mfa!$B$8,env_ac_mfa!$C:$C,Data_mfa!$A$19,env_ac_mfa!$D:$D,Data_mfa!$B$7,env_ac_mfa!$E:$E,Data_mfa!$C$19)</f>
        <v>1440378.665</v>
      </c>
      <c r="U19" s="82">
        <f>SUMIFS(env_ac_mfa!$F:$F,env_ac_mfa!$A:$A,U10,env_ac_mfa!$B:$B,Data_mfa!$B$8,env_ac_mfa!$C:$C,Data_mfa!$A$19,env_ac_mfa!$D:$D,Data_mfa!$B$7,env_ac_mfa!$E:$E,Data_mfa!$C$19)</f>
        <v>1462528.6669999999</v>
      </c>
      <c r="V19" s="82">
        <f>SUMIFS(env_ac_mfa!$F:$F,env_ac_mfa!$A:$A,V10,env_ac_mfa!$B:$B,Data_mfa!$B$8,env_ac_mfa!$C:$C,Data_mfa!$A$19,env_ac_mfa!$D:$D,Data_mfa!$B$7,env_ac_mfa!$E:$E,Data_mfa!$C$19)</f>
        <v>1516944.84</v>
      </c>
      <c r="W19" s="82">
        <f>SUMIFS(env_ac_mfa!$F:$F,env_ac_mfa!$A:$A,W10,env_ac_mfa!$B:$B,Data_mfa!$B$8,env_ac_mfa!$C:$C,Data_mfa!$A$19,env_ac_mfa!$D:$D,Data_mfa!$B$7,env_ac_mfa!$E:$E,Data_mfa!$C$19)</f>
        <v>1470999.5449999999</v>
      </c>
      <c r="X19" s="82">
        <f>SUMIFS(env_ac_mfa!$F:$F,env_ac_mfa!$A:$A,X10,env_ac_mfa!$B:$B,Data_mfa!$B$8,env_ac_mfa!$C:$C,Data_mfa!$A$19,env_ac_mfa!$D:$D,Data_mfa!$B$7,env_ac_mfa!$E:$E,Data_mfa!$C$19)</f>
        <v>1488780.1140000001</v>
      </c>
      <c r="Y19" s="82">
        <f>SUMIFS(env_ac_mfa!$F:$F,env_ac_mfa!$A:$A,Y10,env_ac_mfa!$B:$B,Data_mfa!$B$8,env_ac_mfa!$C:$C,Data_mfa!$A$19,env_ac_mfa!$D:$D,Data_mfa!$B$7,env_ac_mfa!$E:$E,Data_mfa!$C$19)</f>
        <v>1442823.2579999999</v>
      </c>
    </row>
    <row r="20" spans="1:25" x14ac:dyDescent="0.2">
      <c r="A20" s="94" t="s">
        <v>73</v>
      </c>
      <c r="B20" s="94" t="s">
        <v>3</v>
      </c>
      <c r="C20" s="94" t="s">
        <v>57</v>
      </c>
      <c r="D20" s="94" t="s">
        <v>56</v>
      </c>
      <c r="E20" s="82">
        <f>SUMIFS(env_ac_mfa!$F:$F,env_ac_mfa!$A:$A,E10,env_ac_mfa!$B:$B,Data_mfa!$B$8,env_ac_mfa!$C:$C,Data_mfa!$A$20,env_ac_mfa!$D:$D,Data_mfa!$B$7,env_ac_mfa!$E:$E,Data_mfa!$C$20)</f>
        <v>28804.920999999998</v>
      </c>
      <c r="F20" s="82">
        <f>SUMIFS(env_ac_mfa!$F:$F,env_ac_mfa!$A:$A,F10,env_ac_mfa!$B:$B,Data_mfa!$B$8,env_ac_mfa!$C:$C,Data_mfa!$A$20,env_ac_mfa!$D:$D,Data_mfa!$B$7,env_ac_mfa!$E:$E,Data_mfa!$C$20)</f>
        <v>37483.949000000001</v>
      </c>
      <c r="G20" s="82">
        <f>SUMIFS(env_ac_mfa!$F:$F,env_ac_mfa!$A:$A,G10,env_ac_mfa!$B:$B,Data_mfa!$B$8,env_ac_mfa!$C:$C,Data_mfa!$A$20,env_ac_mfa!$D:$D,Data_mfa!$B$7,env_ac_mfa!$E:$E,Data_mfa!$C$20)</f>
        <v>41061.47</v>
      </c>
      <c r="H20" s="82">
        <f>SUMIFS(env_ac_mfa!$F:$F,env_ac_mfa!$A:$A,H10,env_ac_mfa!$B:$B,Data_mfa!$B$8,env_ac_mfa!$C:$C,Data_mfa!$A$20,env_ac_mfa!$D:$D,Data_mfa!$B$7,env_ac_mfa!$E:$E,Data_mfa!$C$20)</f>
        <v>36554.01</v>
      </c>
      <c r="I20" s="82">
        <f>SUMIFS(env_ac_mfa!$F:$F,env_ac_mfa!$A:$A,I10,env_ac_mfa!$B:$B,Data_mfa!$B$8,env_ac_mfa!$C:$C,Data_mfa!$A$20,env_ac_mfa!$D:$D,Data_mfa!$B$7,env_ac_mfa!$E:$E,Data_mfa!$C$20)</f>
        <v>40919.822999999997</v>
      </c>
      <c r="J20" s="82">
        <f>SUMIFS(env_ac_mfa!$F:$F,env_ac_mfa!$A:$A,J10,env_ac_mfa!$B:$B,Data_mfa!$B$8,env_ac_mfa!$C:$C,Data_mfa!$A$20,env_ac_mfa!$D:$D,Data_mfa!$B$7,env_ac_mfa!$E:$E,Data_mfa!$C$20)</f>
        <v>28485.302</v>
      </c>
      <c r="K20" s="82">
        <f>SUMIFS(env_ac_mfa!$F:$F,env_ac_mfa!$A:$A,K10,env_ac_mfa!$B:$B,Data_mfa!$B$8,env_ac_mfa!$C:$C,Data_mfa!$A$20,env_ac_mfa!$D:$D,Data_mfa!$B$7,env_ac_mfa!$E:$E,Data_mfa!$C$20)</f>
        <v>23824.334999999999</v>
      </c>
      <c r="L20" s="82">
        <f>SUMIFS(env_ac_mfa!$F:$F,env_ac_mfa!$A:$A,L10,env_ac_mfa!$B:$B,Data_mfa!$B$8,env_ac_mfa!$C:$C,Data_mfa!$A$20,env_ac_mfa!$D:$D,Data_mfa!$B$7,env_ac_mfa!$E:$E,Data_mfa!$C$20)</f>
        <v>47747.652000000002</v>
      </c>
      <c r="M20" s="82">
        <f>SUMIFS(env_ac_mfa!$F:$F,env_ac_mfa!$A:$A,M10,env_ac_mfa!$B:$B,Data_mfa!$B$8,env_ac_mfa!$C:$C,Data_mfa!$A$20,env_ac_mfa!$D:$D,Data_mfa!$B$7,env_ac_mfa!$E:$E,Data_mfa!$C$20)</f>
        <v>33268.095000000001</v>
      </c>
      <c r="N20" s="82">
        <f>SUMIFS(env_ac_mfa!$F:$F,env_ac_mfa!$A:$A,N10,env_ac_mfa!$B:$B,Data_mfa!$B$8,env_ac_mfa!$C:$C,Data_mfa!$A$20,env_ac_mfa!$D:$D,Data_mfa!$B$7,env_ac_mfa!$E:$E,Data_mfa!$C$20)</f>
        <v>7846.7380000000003</v>
      </c>
      <c r="O20" s="82">
        <f>SUMIFS(env_ac_mfa!$F:$F,env_ac_mfa!$A:$A,O10,env_ac_mfa!$B:$B,Data_mfa!$B$8,env_ac_mfa!$C:$C,Data_mfa!$A$20,env_ac_mfa!$D:$D,Data_mfa!$B$7,env_ac_mfa!$E:$E,Data_mfa!$C$20)</f>
        <v>626.95399999999995</v>
      </c>
      <c r="P20" s="82">
        <f>SUMIFS(env_ac_mfa!$F:$F,env_ac_mfa!$A:$A,P10,env_ac_mfa!$B:$B,Data_mfa!$B$8,env_ac_mfa!$C:$C,Data_mfa!$A$20,env_ac_mfa!$D:$D,Data_mfa!$B$7,env_ac_mfa!$E:$E,Data_mfa!$C$20)</f>
        <v>6913.4979999999996</v>
      </c>
      <c r="Q20" s="82">
        <f>SUMIFS(env_ac_mfa!$F:$F,env_ac_mfa!$A:$A,Q10,env_ac_mfa!$B:$B,Data_mfa!$B$8,env_ac_mfa!$C:$C,Data_mfa!$A$20,env_ac_mfa!$D:$D,Data_mfa!$B$7,env_ac_mfa!$E:$E,Data_mfa!$C$20)</f>
        <v>694.09699999999998</v>
      </c>
      <c r="R20" s="82">
        <f>SUMIFS(env_ac_mfa!$F:$F,env_ac_mfa!$A:$A,R10,env_ac_mfa!$B:$B,Data_mfa!$B$8,env_ac_mfa!$C:$C,Data_mfa!$A$20,env_ac_mfa!$D:$D,Data_mfa!$B$7,env_ac_mfa!$E:$E,Data_mfa!$C$20)</f>
        <v>-13869.376</v>
      </c>
      <c r="S20" s="82">
        <f>SUMIFS(env_ac_mfa!$F:$F,env_ac_mfa!$A:$A,S10,env_ac_mfa!$B:$B,Data_mfa!$B$8,env_ac_mfa!$C:$C,Data_mfa!$A$20,env_ac_mfa!$D:$D,Data_mfa!$B$7,env_ac_mfa!$E:$E,Data_mfa!$C$20)</f>
        <v>-7304.0519999999997</v>
      </c>
      <c r="T20" s="82">
        <f>SUMIFS(env_ac_mfa!$F:$F,env_ac_mfa!$A:$A,T10,env_ac_mfa!$B:$B,Data_mfa!$B$8,env_ac_mfa!$C:$C,Data_mfa!$A$20,env_ac_mfa!$D:$D,Data_mfa!$B$7,env_ac_mfa!$E:$E,Data_mfa!$C$20)</f>
        <v>-17415.600999999999</v>
      </c>
      <c r="U20" s="82">
        <f>SUMIFS(env_ac_mfa!$F:$F,env_ac_mfa!$A:$A,U10,env_ac_mfa!$B:$B,Data_mfa!$B$8,env_ac_mfa!$C:$C,Data_mfa!$A$20,env_ac_mfa!$D:$D,Data_mfa!$B$7,env_ac_mfa!$E:$E,Data_mfa!$C$20)</f>
        <v>-13137.038</v>
      </c>
      <c r="V20" s="82">
        <f>SUMIFS(env_ac_mfa!$F:$F,env_ac_mfa!$A:$A,V10,env_ac_mfa!$B:$B,Data_mfa!$B$8,env_ac_mfa!$C:$C,Data_mfa!$A$20,env_ac_mfa!$D:$D,Data_mfa!$B$7,env_ac_mfa!$E:$E,Data_mfa!$C$20)</f>
        <v>-4364.3890000000001</v>
      </c>
      <c r="W20" s="82">
        <f>SUMIFS(env_ac_mfa!$F:$F,env_ac_mfa!$A:$A,W10,env_ac_mfa!$B:$B,Data_mfa!$B$8,env_ac_mfa!$C:$C,Data_mfa!$A$20,env_ac_mfa!$D:$D,Data_mfa!$B$7,env_ac_mfa!$E:$E,Data_mfa!$C$20)</f>
        <v>12015.585999999999</v>
      </c>
      <c r="X20" s="82">
        <f>SUMIFS(env_ac_mfa!$F:$F,env_ac_mfa!$A:$A,X10,env_ac_mfa!$B:$B,Data_mfa!$B$8,env_ac_mfa!$C:$C,Data_mfa!$A$20,env_ac_mfa!$D:$D,Data_mfa!$B$7,env_ac_mfa!$E:$E,Data_mfa!$C$20)</f>
        <v>-3528.1149999999998</v>
      </c>
      <c r="Y20" s="82">
        <f>SUMIFS(env_ac_mfa!$F:$F,env_ac_mfa!$A:$A,Y10,env_ac_mfa!$B:$B,Data_mfa!$B$8,env_ac_mfa!$C:$C,Data_mfa!$A$20,env_ac_mfa!$D:$D,Data_mfa!$B$7,env_ac_mfa!$E:$E,Data_mfa!$C$20)</f>
        <v>-26323.377</v>
      </c>
    </row>
    <row r="21" spans="1:25" x14ac:dyDescent="0.2">
      <c r="A21" s="94" t="s">
        <v>72</v>
      </c>
      <c r="B21" s="94" t="s">
        <v>71</v>
      </c>
      <c r="C21" s="94" t="s">
        <v>65</v>
      </c>
      <c r="D21" s="94" t="s">
        <v>64</v>
      </c>
      <c r="E21" s="82">
        <f>SUMIFS(env_ac_mfa!$F:$F,env_ac_mfa!$A:$A,E10,env_ac_mfa!$B:$B,Data_mfa!$B$8,env_ac_mfa!$C:$C,Data_mfa!$A$21,env_ac_mfa!$D:$D,Data_mfa!$B$7,env_ac_mfa!$E:$E,Data_mfa!$C$21)</f>
        <v>150368.73199999999</v>
      </c>
      <c r="F21" s="82">
        <f>SUMIFS(env_ac_mfa!$F:$F,env_ac_mfa!$A:$A,F10,env_ac_mfa!$B:$B,Data_mfa!$B$8,env_ac_mfa!$C:$C,Data_mfa!$A$21,env_ac_mfa!$D:$D,Data_mfa!$B$7,env_ac_mfa!$E:$E,Data_mfa!$C$21)</f>
        <v>144623.53</v>
      </c>
      <c r="G21" s="82">
        <f>SUMIFS(env_ac_mfa!$F:$F,env_ac_mfa!$A:$A,G10,env_ac_mfa!$B:$B,Data_mfa!$B$8,env_ac_mfa!$C:$C,Data_mfa!$A$21,env_ac_mfa!$D:$D,Data_mfa!$B$7,env_ac_mfa!$E:$E,Data_mfa!$C$21)</f>
        <v>139896.08300000001</v>
      </c>
      <c r="H21" s="82">
        <f>SUMIFS(env_ac_mfa!$F:$F,env_ac_mfa!$A:$A,H10,env_ac_mfa!$B:$B,Data_mfa!$B$8,env_ac_mfa!$C:$C,Data_mfa!$A$21,env_ac_mfa!$D:$D,Data_mfa!$B$7,env_ac_mfa!$E:$E,Data_mfa!$C$21)</f>
        <v>137859.36900000001</v>
      </c>
      <c r="I21" s="82">
        <f>SUMIFS(env_ac_mfa!$F:$F,env_ac_mfa!$A:$A,I10,env_ac_mfa!$B:$B,Data_mfa!$B$8,env_ac_mfa!$C:$C,Data_mfa!$A$21,env_ac_mfa!$D:$D,Data_mfa!$B$7,env_ac_mfa!$E:$E,Data_mfa!$C$21)</f>
        <v>139829.24100000001</v>
      </c>
      <c r="J21" s="82">
        <f>SUMIFS(env_ac_mfa!$F:$F,env_ac_mfa!$A:$A,J10,env_ac_mfa!$B:$B,Data_mfa!$B$8,env_ac_mfa!$C:$C,Data_mfa!$A$21,env_ac_mfa!$D:$D,Data_mfa!$B$7,env_ac_mfa!$E:$E,Data_mfa!$C$21)</f>
        <v>139280.42300000001</v>
      </c>
      <c r="K21" s="82">
        <f>SUMIFS(env_ac_mfa!$F:$F,env_ac_mfa!$A:$A,K10,env_ac_mfa!$B:$B,Data_mfa!$B$8,env_ac_mfa!$C:$C,Data_mfa!$A$21,env_ac_mfa!$D:$D,Data_mfa!$B$7,env_ac_mfa!$E:$E,Data_mfa!$C$21)</f>
        <v>142836.17300000001</v>
      </c>
      <c r="L21" s="82">
        <f>SUMIFS(env_ac_mfa!$F:$F,env_ac_mfa!$A:$A,L10,env_ac_mfa!$B:$B,Data_mfa!$B$8,env_ac_mfa!$C:$C,Data_mfa!$A$21,env_ac_mfa!$D:$D,Data_mfa!$B$7,env_ac_mfa!$E:$E,Data_mfa!$C$21)</f>
        <v>139590.361</v>
      </c>
      <c r="M21" s="82">
        <f>SUMIFS(env_ac_mfa!$F:$F,env_ac_mfa!$A:$A,M10,env_ac_mfa!$B:$B,Data_mfa!$B$8,env_ac_mfa!$C:$C,Data_mfa!$A$21,env_ac_mfa!$D:$D,Data_mfa!$B$7,env_ac_mfa!$E:$E,Data_mfa!$C$21)</f>
        <v>140095.79399999999</v>
      </c>
      <c r="N21" s="82">
        <f>SUMIFS(env_ac_mfa!$F:$F,env_ac_mfa!$A:$A,N10,env_ac_mfa!$B:$B,Data_mfa!$B$8,env_ac_mfa!$C:$C,Data_mfa!$A$21,env_ac_mfa!$D:$D,Data_mfa!$B$7,env_ac_mfa!$E:$E,Data_mfa!$C$21)</f>
        <v>136529.19399999999</v>
      </c>
      <c r="O21" s="82">
        <f>SUMIFS(env_ac_mfa!$F:$F,env_ac_mfa!$A:$A,O10,env_ac_mfa!$B:$B,Data_mfa!$B$8,env_ac_mfa!$C:$C,Data_mfa!$A$21,env_ac_mfa!$D:$D,Data_mfa!$B$7,env_ac_mfa!$E:$E,Data_mfa!$C$21)</f>
        <v>163922.16200000001</v>
      </c>
      <c r="P21" s="82">
        <f>SUMIFS(env_ac_mfa!$F:$F,env_ac_mfa!$A:$A,P10,env_ac_mfa!$B:$B,Data_mfa!$B$8,env_ac_mfa!$C:$C,Data_mfa!$A$21,env_ac_mfa!$D:$D,Data_mfa!$B$7,env_ac_mfa!$E:$E,Data_mfa!$C$21)</f>
        <v>170654.26199999999</v>
      </c>
      <c r="Q21" s="82">
        <f>SUMIFS(env_ac_mfa!$F:$F,env_ac_mfa!$A:$A,Q10,env_ac_mfa!$B:$B,Data_mfa!$B$8,env_ac_mfa!$C:$C,Data_mfa!$A$21,env_ac_mfa!$D:$D,Data_mfa!$B$7,env_ac_mfa!$E:$E,Data_mfa!$C$21)</f>
        <v>184468.83499999999</v>
      </c>
      <c r="R21" s="82">
        <f>SUMIFS(env_ac_mfa!$F:$F,env_ac_mfa!$A:$A,R10,env_ac_mfa!$B:$B,Data_mfa!$B$8,env_ac_mfa!$C:$C,Data_mfa!$A$21,env_ac_mfa!$D:$D,Data_mfa!$B$7,env_ac_mfa!$E:$E,Data_mfa!$C$21)</f>
        <v>213604.23199999999</v>
      </c>
      <c r="S21" s="82">
        <f>SUMIFS(env_ac_mfa!$F:$F,env_ac_mfa!$A:$A,S10,env_ac_mfa!$B:$B,Data_mfa!$B$8,env_ac_mfa!$C:$C,Data_mfa!$A$21,env_ac_mfa!$D:$D,Data_mfa!$B$7,env_ac_mfa!$E:$E,Data_mfa!$C$21)</f>
        <v>189156.08100000001</v>
      </c>
      <c r="T21" s="82">
        <f>SUMIFS(env_ac_mfa!$F:$F,env_ac_mfa!$A:$A,T10,env_ac_mfa!$B:$B,Data_mfa!$B$8,env_ac_mfa!$C:$C,Data_mfa!$A$21,env_ac_mfa!$D:$D,Data_mfa!$B$7,env_ac_mfa!$E:$E,Data_mfa!$C$21)</f>
        <v>189300.921</v>
      </c>
      <c r="U21" s="82">
        <f>SUMIFS(env_ac_mfa!$F:$F,env_ac_mfa!$A:$A,U10,env_ac_mfa!$B:$B,Data_mfa!$B$8,env_ac_mfa!$C:$C,Data_mfa!$A$21,env_ac_mfa!$D:$D,Data_mfa!$B$7,env_ac_mfa!$E:$E,Data_mfa!$C$21)</f>
        <v>206393.09299999999</v>
      </c>
      <c r="V21" s="82">
        <f>SUMIFS(env_ac_mfa!$F:$F,env_ac_mfa!$A:$A,V10,env_ac_mfa!$B:$B,Data_mfa!$B$8,env_ac_mfa!$C:$C,Data_mfa!$A$21,env_ac_mfa!$D:$D,Data_mfa!$B$7,env_ac_mfa!$E:$E,Data_mfa!$C$21)</f>
        <v>211230.76300000001</v>
      </c>
      <c r="W21" s="82">
        <f>SUMIFS(env_ac_mfa!$F:$F,env_ac_mfa!$A:$A,W10,env_ac_mfa!$B:$B,Data_mfa!$B$8,env_ac_mfa!$C:$C,Data_mfa!$A$21,env_ac_mfa!$D:$D,Data_mfa!$B$7,env_ac_mfa!$E:$E,Data_mfa!$C$21)</f>
        <v>218493.27900000001</v>
      </c>
      <c r="X21" s="82">
        <f>SUMIFS(env_ac_mfa!$F:$F,env_ac_mfa!$A:$A,X10,env_ac_mfa!$B:$B,Data_mfa!$B$8,env_ac_mfa!$C:$C,Data_mfa!$A$21,env_ac_mfa!$D:$D,Data_mfa!$B$7,env_ac_mfa!$E:$E,Data_mfa!$C$21)</f>
        <v>220443.20800000001</v>
      </c>
      <c r="Y21" s="82">
        <f>SUMIFS(env_ac_mfa!$F:$F,env_ac_mfa!$A:$A,Y10,env_ac_mfa!$B:$B,Data_mfa!$B$8,env_ac_mfa!$C:$C,Data_mfa!$A$21,env_ac_mfa!$D:$D,Data_mfa!$B$7,env_ac_mfa!$E:$E,Data_mfa!$C$21)</f>
        <v>227139.52299999999</v>
      </c>
    </row>
    <row r="22" spans="1:25" x14ac:dyDescent="0.2">
      <c r="A22" s="94" t="s">
        <v>72</v>
      </c>
      <c r="B22" s="94" t="s">
        <v>71</v>
      </c>
      <c r="C22" s="94" t="s">
        <v>63</v>
      </c>
      <c r="D22" s="94" t="s">
        <v>1</v>
      </c>
      <c r="E22" s="82">
        <f>SUMIFS(env_ac_mfa!$F:$F,env_ac_mfa!$A:$A,E10,env_ac_mfa!$B:$B,Data_mfa!$B$8,env_ac_mfa!$C:$C,Data_mfa!$A$22,env_ac_mfa!$D:$D,Data_mfa!$B$7,env_ac_mfa!$E:$E,Data_mfa!$C$22)</f>
        <v>238689.997</v>
      </c>
      <c r="F22" s="82">
        <f>SUMIFS(env_ac_mfa!$F:$F,env_ac_mfa!$A:$A,F10,env_ac_mfa!$B:$B,Data_mfa!$B$8,env_ac_mfa!$C:$C,Data_mfa!$A$22,env_ac_mfa!$D:$D,Data_mfa!$B$7,env_ac_mfa!$E:$E,Data_mfa!$C$22)</f>
        <v>225889.715</v>
      </c>
      <c r="G22" s="82">
        <f>SUMIFS(env_ac_mfa!$F:$F,env_ac_mfa!$A:$A,G10,env_ac_mfa!$B:$B,Data_mfa!$B$8,env_ac_mfa!$C:$C,Data_mfa!$A$22,env_ac_mfa!$D:$D,Data_mfa!$B$7,env_ac_mfa!$E:$E,Data_mfa!$C$22)</f>
        <v>227544.50599999999</v>
      </c>
      <c r="H22" s="82">
        <f>SUMIFS(env_ac_mfa!$F:$F,env_ac_mfa!$A:$A,H10,env_ac_mfa!$B:$B,Data_mfa!$B$8,env_ac_mfa!$C:$C,Data_mfa!$A$22,env_ac_mfa!$D:$D,Data_mfa!$B$7,env_ac_mfa!$E:$E,Data_mfa!$C$22)</f>
        <v>244952.84099999999</v>
      </c>
      <c r="I22" s="82">
        <f>SUMIFS(env_ac_mfa!$F:$F,env_ac_mfa!$A:$A,I10,env_ac_mfa!$B:$B,Data_mfa!$B$8,env_ac_mfa!$C:$C,Data_mfa!$A$22,env_ac_mfa!$D:$D,Data_mfa!$B$7,env_ac_mfa!$E:$E,Data_mfa!$C$22)</f>
        <v>268834.31800000003</v>
      </c>
      <c r="J22" s="82">
        <f>SUMIFS(env_ac_mfa!$F:$F,env_ac_mfa!$A:$A,J10,env_ac_mfa!$B:$B,Data_mfa!$B$8,env_ac_mfa!$C:$C,Data_mfa!$A$22,env_ac_mfa!$D:$D,Data_mfa!$B$7,env_ac_mfa!$E:$E,Data_mfa!$C$22)</f>
        <v>278542.14399999997</v>
      </c>
      <c r="K22" s="82">
        <f>SUMIFS(env_ac_mfa!$F:$F,env_ac_mfa!$A:$A,K10,env_ac_mfa!$B:$B,Data_mfa!$B$8,env_ac_mfa!$C:$C,Data_mfa!$A$22,env_ac_mfa!$D:$D,Data_mfa!$B$7,env_ac_mfa!$E:$E,Data_mfa!$C$22)</f>
        <v>284984.05300000001</v>
      </c>
      <c r="L22" s="82">
        <f>SUMIFS(env_ac_mfa!$F:$F,env_ac_mfa!$A:$A,L10,env_ac_mfa!$B:$B,Data_mfa!$B$8,env_ac_mfa!$C:$C,Data_mfa!$A$22,env_ac_mfa!$D:$D,Data_mfa!$B$7,env_ac_mfa!$E:$E,Data_mfa!$C$22)</f>
        <v>291978.26</v>
      </c>
      <c r="M22" s="82">
        <f>SUMIFS(env_ac_mfa!$F:$F,env_ac_mfa!$A:$A,M10,env_ac_mfa!$B:$B,Data_mfa!$B$8,env_ac_mfa!$C:$C,Data_mfa!$A$22,env_ac_mfa!$D:$D,Data_mfa!$B$7,env_ac_mfa!$E:$E,Data_mfa!$C$22)</f>
        <v>281870.03999999998</v>
      </c>
      <c r="N22" s="82">
        <f>SUMIFS(env_ac_mfa!$F:$F,env_ac_mfa!$A:$A,N10,env_ac_mfa!$B:$B,Data_mfa!$B$8,env_ac_mfa!$C:$C,Data_mfa!$A$22,env_ac_mfa!$D:$D,Data_mfa!$B$7,env_ac_mfa!$E:$E,Data_mfa!$C$22)</f>
        <v>167965.63699999999</v>
      </c>
      <c r="O22" s="82">
        <f>SUMIFS(env_ac_mfa!$F:$F,env_ac_mfa!$A:$A,O10,env_ac_mfa!$B:$B,Data_mfa!$B$8,env_ac_mfa!$C:$C,Data_mfa!$A$22,env_ac_mfa!$D:$D,Data_mfa!$B$7,env_ac_mfa!$E:$E,Data_mfa!$C$22)</f>
        <v>228036.24100000001</v>
      </c>
      <c r="P22" s="82">
        <f>SUMIFS(env_ac_mfa!$F:$F,env_ac_mfa!$A:$A,P10,env_ac_mfa!$B:$B,Data_mfa!$B$8,env_ac_mfa!$C:$C,Data_mfa!$A$22,env_ac_mfa!$D:$D,Data_mfa!$B$7,env_ac_mfa!$E:$E,Data_mfa!$C$22)</f>
        <v>239713.17499999999</v>
      </c>
      <c r="Q22" s="82">
        <f>SUMIFS(env_ac_mfa!$F:$F,env_ac_mfa!$A:$A,Q10,env_ac_mfa!$B:$B,Data_mfa!$B$8,env_ac_mfa!$C:$C,Data_mfa!$A$22,env_ac_mfa!$D:$D,Data_mfa!$B$7,env_ac_mfa!$E:$E,Data_mfa!$C$22)</f>
        <v>214252.554</v>
      </c>
      <c r="R22" s="82">
        <f>SUMIFS(env_ac_mfa!$F:$F,env_ac_mfa!$A:$A,R10,env_ac_mfa!$B:$B,Data_mfa!$B$8,env_ac_mfa!$C:$C,Data_mfa!$A$22,env_ac_mfa!$D:$D,Data_mfa!$B$7,env_ac_mfa!$E:$E,Data_mfa!$C$22)</f>
        <v>226256.13200000001</v>
      </c>
      <c r="S22" s="82">
        <f>SUMIFS(env_ac_mfa!$F:$F,env_ac_mfa!$A:$A,S10,env_ac_mfa!$B:$B,Data_mfa!$B$8,env_ac_mfa!$C:$C,Data_mfa!$A$22,env_ac_mfa!$D:$D,Data_mfa!$B$7,env_ac_mfa!$E:$E,Data_mfa!$C$22)</f>
        <v>233734.92</v>
      </c>
      <c r="T22" s="82">
        <f>SUMIFS(env_ac_mfa!$F:$F,env_ac_mfa!$A:$A,T10,env_ac_mfa!$B:$B,Data_mfa!$B$8,env_ac_mfa!$C:$C,Data_mfa!$A$22,env_ac_mfa!$D:$D,Data_mfa!$B$7,env_ac_mfa!$E:$E,Data_mfa!$C$22)</f>
        <v>245623.83</v>
      </c>
      <c r="U22" s="82">
        <f>SUMIFS(env_ac_mfa!$F:$F,env_ac_mfa!$A:$A,U10,env_ac_mfa!$B:$B,Data_mfa!$B$8,env_ac_mfa!$C:$C,Data_mfa!$A$22,env_ac_mfa!$D:$D,Data_mfa!$B$7,env_ac_mfa!$E:$E,Data_mfa!$C$22)</f>
        <v>240139.45699999999</v>
      </c>
      <c r="V22" s="82">
        <f>SUMIFS(env_ac_mfa!$F:$F,env_ac_mfa!$A:$A,V10,env_ac_mfa!$B:$B,Data_mfa!$B$8,env_ac_mfa!$C:$C,Data_mfa!$A$22,env_ac_mfa!$D:$D,Data_mfa!$B$7,env_ac_mfa!$E:$E,Data_mfa!$C$22)</f>
        <v>245761.86300000001</v>
      </c>
      <c r="W22" s="82">
        <f>SUMIFS(env_ac_mfa!$F:$F,env_ac_mfa!$A:$A,W10,env_ac_mfa!$B:$B,Data_mfa!$B$8,env_ac_mfa!$C:$C,Data_mfa!$A$22,env_ac_mfa!$D:$D,Data_mfa!$B$7,env_ac_mfa!$E:$E,Data_mfa!$C$22)</f>
        <v>259310.07399999999</v>
      </c>
      <c r="X22" s="82">
        <f>SUMIFS(env_ac_mfa!$F:$F,env_ac_mfa!$A:$A,X10,env_ac_mfa!$B:$B,Data_mfa!$B$8,env_ac_mfa!$C:$C,Data_mfa!$A$22,env_ac_mfa!$D:$D,Data_mfa!$B$7,env_ac_mfa!$E:$E,Data_mfa!$C$22)</f>
        <v>243766.742</v>
      </c>
      <c r="Y22" s="82">
        <f>SUMIFS(env_ac_mfa!$F:$F,env_ac_mfa!$A:$A,Y10,env_ac_mfa!$B:$B,Data_mfa!$B$8,env_ac_mfa!$C:$C,Data_mfa!$A$22,env_ac_mfa!$D:$D,Data_mfa!$B$7,env_ac_mfa!$E:$E,Data_mfa!$C$22)</f>
        <v>212058.61</v>
      </c>
    </row>
    <row r="23" spans="1:25" x14ac:dyDescent="0.2">
      <c r="A23" s="94" t="s">
        <v>72</v>
      </c>
      <c r="B23" s="94" t="s">
        <v>71</v>
      </c>
      <c r="C23" s="94" t="s">
        <v>62</v>
      </c>
      <c r="D23" s="94" t="s">
        <v>2</v>
      </c>
      <c r="E23" s="82">
        <f>SUMIFS(env_ac_mfa!$F:$F,env_ac_mfa!$A:$A,E10,env_ac_mfa!$B:$B,Data_mfa!$B$8,env_ac_mfa!$C:$C,Data_mfa!$A$23,env_ac_mfa!$D:$D,Data_mfa!$B$7,env_ac_mfa!$E:$E,Data_mfa!$C$23)</f>
        <v>84913.947</v>
      </c>
      <c r="F23" s="82">
        <f>SUMIFS(env_ac_mfa!$F:$F,env_ac_mfa!$A:$A,F10,env_ac_mfa!$B:$B,Data_mfa!$B$8,env_ac_mfa!$C:$C,Data_mfa!$A$23,env_ac_mfa!$D:$D,Data_mfa!$B$7,env_ac_mfa!$E:$E,Data_mfa!$C$23)</f>
        <v>83596.850999999995</v>
      </c>
      <c r="G23" s="82">
        <f>SUMIFS(env_ac_mfa!$F:$F,env_ac_mfa!$A:$A,G10,env_ac_mfa!$B:$B,Data_mfa!$B$8,env_ac_mfa!$C:$C,Data_mfa!$A$23,env_ac_mfa!$D:$D,Data_mfa!$B$7,env_ac_mfa!$E:$E,Data_mfa!$C$23)</f>
        <v>93760.066999999995</v>
      </c>
      <c r="H23" s="82">
        <f>SUMIFS(env_ac_mfa!$F:$F,env_ac_mfa!$A:$A,H10,env_ac_mfa!$B:$B,Data_mfa!$B$8,env_ac_mfa!$C:$C,Data_mfa!$A$23,env_ac_mfa!$D:$D,Data_mfa!$B$7,env_ac_mfa!$E:$E,Data_mfa!$C$23)</f>
        <v>96901.952999999994</v>
      </c>
      <c r="I23" s="82">
        <f>SUMIFS(env_ac_mfa!$F:$F,env_ac_mfa!$A:$A,I10,env_ac_mfa!$B:$B,Data_mfa!$B$8,env_ac_mfa!$C:$C,Data_mfa!$A$23,env_ac_mfa!$D:$D,Data_mfa!$B$7,env_ac_mfa!$E:$E,Data_mfa!$C$23)</f>
        <v>105990.823</v>
      </c>
      <c r="J23" s="82">
        <f>SUMIFS(env_ac_mfa!$F:$F,env_ac_mfa!$A:$A,J10,env_ac_mfa!$B:$B,Data_mfa!$B$8,env_ac_mfa!$C:$C,Data_mfa!$A$23,env_ac_mfa!$D:$D,Data_mfa!$B$7,env_ac_mfa!$E:$E,Data_mfa!$C$23)</f>
        <v>108157.291</v>
      </c>
      <c r="K23" s="82">
        <f>SUMIFS(env_ac_mfa!$F:$F,env_ac_mfa!$A:$A,K10,env_ac_mfa!$B:$B,Data_mfa!$B$8,env_ac_mfa!$C:$C,Data_mfa!$A$23,env_ac_mfa!$D:$D,Data_mfa!$B$7,env_ac_mfa!$E:$E,Data_mfa!$C$23)</f>
        <v>111460.22500000001</v>
      </c>
      <c r="L23" s="82">
        <f>SUMIFS(env_ac_mfa!$F:$F,env_ac_mfa!$A:$A,L10,env_ac_mfa!$B:$B,Data_mfa!$B$8,env_ac_mfa!$C:$C,Data_mfa!$A$23,env_ac_mfa!$D:$D,Data_mfa!$B$7,env_ac_mfa!$E:$E,Data_mfa!$C$23)</f>
        <v>115313.52899999999</v>
      </c>
      <c r="M23" s="82">
        <f>SUMIFS(env_ac_mfa!$F:$F,env_ac_mfa!$A:$A,M10,env_ac_mfa!$B:$B,Data_mfa!$B$8,env_ac_mfa!$C:$C,Data_mfa!$A$23,env_ac_mfa!$D:$D,Data_mfa!$B$7,env_ac_mfa!$E:$E,Data_mfa!$C$23)</f>
        <v>118640.368</v>
      </c>
      <c r="N23" s="82">
        <f>SUMIFS(env_ac_mfa!$F:$F,env_ac_mfa!$A:$A,N10,env_ac_mfa!$B:$B,Data_mfa!$B$8,env_ac_mfa!$C:$C,Data_mfa!$A$23,env_ac_mfa!$D:$D,Data_mfa!$B$7,env_ac_mfa!$E:$E,Data_mfa!$C$23)</f>
        <v>104879.07799999999</v>
      </c>
      <c r="O23" s="82">
        <f>SUMIFS(env_ac_mfa!$F:$F,env_ac_mfa!$A:$A,O10,env_ac_mfa!$B:$B,Data_mfa!$B$8,env_ac_mfa!$C:$C,Data_mfa!$A$23,env_ac_mfa!$D:$D,Data_mfa!$B$7,env_ac_mfa!$E:$E,Data_mfa!$C$23)</f>
        <v>119889.249</v>
      </c>
      <c r="P23" s="82">
        <f>SUMIFS(env_ac_mfa!$F:$F,env_ac_mfa!$A:$A,P10,env_ac_mfa!$B:$B,Data_mfa!$B$8,env_ac_mfa!$C:$C,Data_mfa!$A$23,env_ac_mfa!$D:$D,Data_mfa!$B$7,env_ac_mfa!$E:$E,Data_mfa!$C$23)</f>
        <v>133381.09</v>
      </c>
      <c r="Q23" s="82">
        <f>SUMIFS(env_ac_mfa!$F:$F,env_ac_mfa!$A:$A,Q10,env_ac_mfa!$B:$B,Data_mfa!$B$8,env_ac_mfa!$C:$C,Data_mfa!$A$23,env_ac_mfa!$D:$D,Data_mfa!$B$7,env_ac_mfa!$E:$E,Data_mfa!$C$23)</f>
        <v>139136.12</v>
      </c>
      <c r="R23" s="82">
        <f>SUMIFS(env_ac_mfa!$F:$F,env_ac_mfa!$A:$A,R10,env_ac_mfa!$B:$B,Data_mfa!$B$8,env_ac_mfa!$C:$C,Data_mfa!$A$23,env_ac_mfa!$D:$D,Data_mfa!$B$7,env_ac_mfa!$E:$E,Data_mfa!$C$23)</f>
        <v>134641.56599999999</v>
      </c>
      <c r="S23" s="82">
        <f>SUMIFS(env_ac_mfa!$F:$F,env_ac_mfa!$A:$A,S10,env_ac_mfa!$B:$B,Data_mfa!$B$8,env_ac_mfa!$C:$C,Data_mfa!$A$23,env_ac_mfa!$D:$D,Data_mfa!$B$7,env_ac_mfa!$E:$E,Data_mfa!$C$23)</f>
        <v>134018.65400000001</v>
      </c>
      <c r="T23" s="82">
        <f>SUMIFS(env_ac_mfa!$F:$F,env_ac_mfa!$A:$A,T10,env_ac_mfa!$B:$B,Data_mfa!$B$8,env_ac_mfa!$C:$C,Data_mfa!$A$23,env_ac_mfa!$D:$D,Data_mfa!$B$7,env_ac_mfa!$E:$E,Data_mfa!$C$23)</f>
        <v>122059.71400000001</v>
      </c>
      <c r="U23" s="82">
        <f>SUMIFS(env_ac_mfa!$F:$F,env_ac_mfa!$A:$A,U10,env_ac_mfa!$B:$B,Data_mfa!$B$8,env_ac_mfa!$C:$C,Data_mfa!$A$23,env_ac_mfa!$D:$D,Data_mfa!$B$7,env_ac_mfa!$E:$E,Data_mfa!$C$23)</f>
        <v>123863.045</v>
      </c>
      <c r="V23" s="82">
        <f>SUMIFS(env_ac_mfa!$F:$F,env_ac_mfa!$A:$A,V10,env_ac_mfa!$B:$B,Data_mfa!$B$8,env_ac_mfa!$C:$C,Data_mfa!$A$23,env_ac_mfa!$D:$D,Data_mfa!$B$7,env_ac_mfa!$E:$E,Data_mfa!$C$23)</f>
        <v>130546.36900000001</v>
      </c>
      <c r="W23" s="82">
        <f>SUMIFS(env_ac_mfa!$F:$F,env_ac_mfa!$A:$A,W10,env_ac_mfa!$B:$B,Data_mfa!$B$8,env_ac_mfa!$C:$C,Data_mfa!$A$23,env_ac_mfa!$D:$D,Data_mfa!$B$7,env_ac_mfa!$E:$E,Data_mfa!$C$23)</f>
        <v>127725.14200000001</v>
      </c>
      <c r="X23" s="82">
        <f>SUMIFS(env_ac_mfa!$F:$F,env_ac_mfa!$A:$A,X10,env_ac_mfa!$B:$B,Data_mfa!$B$8,env_ac_mfa!$C:$C,Data_mfa!$A$23,env_ac_mfa!$D:$D,Data_mfa!$B$7,env_ac_mfa!$E:$E,Data_mfa!$C$23)</f>
        <v>129974.303</v>
      </c>
      <c r="Y23" s="82">
        <f>SUMIFS(env_ac_mfa!$F:$F,env_ac_mfa!$A:$A,Y10,env_ac_mfa!$B:$B,Data_mfa!$B$8,env_ac_mfa!$C:$C,Data_mfa!$A$23,env_ac_mfa!$D:$D,Data_mfa!$B$7,env_ac_mfa!$E:$E,Data_mfa!$C$23)</f>
        <v>120899.674</v>
      </c>
    </row>
    <row r="24" spans="1:25" x14ac:dyDescent="0.2">
      <c r="A24" s="94" t="s">
        <v>72</v>
      </c>
      <c r="B24" s="94" t="s">
        <v>71</v>
      </c>
      <c r="C24" s="94" t="s">
        <v>61</v>
      </c>
      <c r="D24" s="94" t="s">
        <v>60</v>
      </c>
      <c r="E24" s="82">
        <f>SUMIFS(env_ac_mfa!$F:$F,env_ac_mfa!$A:$A,E10,env_ac_mfa!$B:$B,Data_mfa!$B$8,env_ac_mfa!$C:$C,Data_mfa!$A$24,env_ac_mfa!$D:$D,Data_mfa!$B$7,env_ac_mfa!$E:$E,Data_mfa!$C$24)</f>
        <v>304144.78200000001</v>
      </c>
      <c r="F24" s="82">
        <f>SUMIFS(env_ac_mfa!$F:$F,env_ac_mfa!$A:$A,F10,env_ac_mfa!$B:$B,Data_mfa!$B$8,env_ac_mfa!$C:$C,Data_mfa!$A$24,env_ac_mfa!$D:$D,Data_mfa!$B$7,env_ac_mfa!$E:$E,Data_mfa!$C$24)</f>
        <v>286916.39399999997</v>
      </c>
      <c r="G24" s="82">
        <f>SUMIFS(env_ac_mfa!$F:$F,env_ac_mfa!$A:$A,G10,env_ac_mfa!$B:$B,Data_mfa!$B$8,env_ac_mfa!$C:$C,Data_mfa!$A$24,env_ac_mfa!$D:$D,Data_mfa!$B$7,env_ac_mfa!$E:$E,Data_mfa!$C$24)</f>
        <v>273680.522</v>
      </c>
      <c r="H24" s="82">
        <f>SUMIFS(env_ac_mfa!$F:$F,env_ac_mfa!$A:$A,H10,env_ac_mfa!$B:$B,Data_mfa!$B$8,env_ac_mfa!$C:$C,Data_mfa!$A$24,env_ac_mfa!$D:$D,Data_mfa!$B$7,env_ac_mfa!$E:$E,Data_mfa!$C$24)</f>
        <v>285910.25699999998</v>
      </c>
      <c r="I24" s="82">
        <f>SUMIFS(env_ac_mfa!$F:$F,env_ac_mfa!$A:$A,I10,env_ac_mfa!$B:$B,Data_mfa!$B$8,env_ac_mfa!$C:$C,Data_mfa!$A$24,env_ac_mfa!$D:$D,Data_mfa!$B$7,env_ac_mfa!$E:$E,Data_mfa!$C$24)</f>
        <v>302672.73599999998</v>
      </c>
      <c r="J24" s="82">
        <f>SUMIFS(env_ac_mfa!$F:$F,env_ac_mfa!$A:$A,J10,env_ac_mfa!$B:$B,Data_mfa!$B$8,env_ac_mfa!$C:$C,Data_mfa!$A$24,env_ac_mfa!$D:$D,Data_mfa!$B$7,env_ac_mfa!$E:$E,Data_mfa!$C$24)</f>
        <v>309665.27600000001</v>
      </c>
      <c r="K24" s="82">
        <f>SUMIFS(env_ac_mfa!$F:$F,env_ac_mfa!$A:$A,K10,env_ac_mfa!$B:$B,Data_mfa!$B$8,env_ac_mfa!$C:$C,Data_mfa!$A$24,env_ac_mfa!$D:$D,Data_mfa!$B$7,env_ac_mfa!$E:$E,Data_mfa!$C$24)</f>
        <v>316360.00099999999</v>
      </c>
      <c r="L24" s="82">
        <f>SUMIFS(env_ac_mfa!$F:$F,env_ac_mfa!$A:$A,L10,env_ac_mfa!$B:$B,Data_mfa!$B$8,env_ac_mfa!$C:$C,Data_mfa!$A$24,env_ac_mfa!$D:$D,Data_mfa!$B$7,env_ac_mfa!$E:$E,Data_mfa!$C$24)</f>
        <v>316255.092</v>
      </c>
      <c r="M24" s="82">
        <f>SUMIFS(env_ac_mfa!$F:$F,env_ac_mfa!$A:$A,M10,env_ac_mfa!$B:$B,Data_mfa!$B$8,env_ac_mfa!$C:$C,Data_mfa!$A$24,env_ac_mfa!$D:$D,Data_mfa!$B$7,env_ac_mfa!$E:$E,Data_mfa!$C$24)</f>
        <v>303325.46600000001</v>
      </c>
      <c r="N24" s="82">
        <f>SUMIFS(env_ac_mfa!$F:$F,env_ac_mfa!$A:$A,N10,env_ac_mfa!$B:$B,Data_mfa!$B$8,env_ac_mfa!$C:$C,Data_mfa!$A$24,env_ac_mfa!$D:$D,Data_mfa!$B$7,env_ac_mfa!$E:$E,Data_mfa!$C$24)</f>
        <v>199615.753</v>
      </c>
      <c r="O24" s="82">
        <f>SUMIFS(env_ac_mfa!$F:$F,env_ac_mfa!$A:$A,O10,env_ac_mfa!$B:$B,Data_mfa!$B$8,env_ac_mfa!$C:$C,Data_mfa!$A$24,env_ac_mfa!$D:$D,Data_mfa!$B$7,env_ac_mfa!$E:$E,Data_mfa!$C$24)</f>
        <v>272069.15500000003</v>
      </c>
      <c r="P24" s="82">
        <f>SUMIFS(env_ac_mfa!$F:$F,env_ac_mfa!$A:$A,P10,env_ac_mfa!$B:$B,Data_mfa!$B$8,env_ac_mfa!$C:$C,Data_mfa!$A$24,env_ac_mfa!$D:$D,Data_mfa!$B$7,env_ac_mfa!$E:$E,Data_mfa!$C$24)</f>
        <v>276986.34700000001</v>
      </c>
      <c r="Q24" s="82">
        <f>SUMIFS(env_ac_mfa!$F:$F,env_ac_mfa!$A:$A,Q10,env_ac_mfa!$B:$B,Data_mfa!$B$8,env_ac_mfa!$C:$C,Data_mfa!$A$24,env_ac_mfa!$D:$D,Data_mfa!$B$7,env_ac_mfa!$E:$E,Data_mfa!$C$24)</f>
        <v>259585.26800000001</v>
      </c>
      <c r="R24" s="82">
        <f>SUMIFS(env_ac_mfa!$F:$F,env_ac_mfa!$A:$A,R10,env_ac_mfa!$B:$B,Data_mfa!$B$8,env_ac_mfa!$C:$C,Data_mfa!$A$24,env_ac_mfa!$D:$D,Data_mfa!$B$7,env_ac_mfa!$E:$E,Data_mfa!$C$24)</f>
        <v>305218.799</v>
      </c>
      <c r="S24" s="82">
        <f>SUMIFS(env_ac_mfa!$F:$F,env_ac_mfa!$A:$A,S10,env_ac_mfa!$B:$B,Data_mfa!$B$8,env_ac_mfa!$C:$C,Data_mfa!$A$24,env_ac_mfa!$D:$D,Data_mfa!$B$7,env_ac_mfa!$E:$E,Data_mfa!$C$24)</f>
        <v>288872.348</v>
      </c>
      <c r="T24" s="82">
        <f>SUMIFS(env_ac_mfa!$F:$F,env_ac_mfa!$A:$A,T10,env_ac_mfa!$B:$B,Data_mfa!$B$8,env_ac_mfa!$C:$C,Data_mfa!$A$24,env_ac_mfa!$D:$D,Data_mfa!$B$7,env_ac_mfa!$E:$E,Data_mfa!$C$24)</f>
        <v>312865.03700000001</v>
      </c>
      <c r="U24" s="82">
        <f>SUMIFS(env_ac_mfa!$F:$F,env_ac_mfa!$A:$A,U10,env_ac_mfa!$B:$B,Data_mfa!$B$8,env_ac_mfa!$C:$C,Data_mfa!$A$24,env_ac_mfa!$D:$D,Data_mfa!$B$7,env_ac_mfa!$E:$E,Data_mfa!$C$24)</f>
        <v>322669.505</v>
      </c>
      <c r="V24" s="82">
        <f>SUMIFS(env_ac_mfa!$F:$F,env_ac_mfa!$A:$A,V10,env_ac_mfa!$B:$B,Data_mfa!$B$8,env_ac_mfa!$C:$C,Data_mfa!$A$24,env_ac_mfa!$D:$D,Data_mfa!$B$7,env_ac_mfa!$E:$E,Data_mfa!$C$24)</f>
        <v>326446.25799999997</v>
      </c>
      <c r="W24" s="82">
        <f>SUMIFS(env_ac_mfa!$F:$F,env_ac_mfa!$A:$A,W10,env_ac_mfa!$B:$B,Data_mfa!$B$8,env_ac_mfa!$C:$C,Data_mfa!$A$24,env_ac_mfa!$D:$D,Data_mfa!$B$7,env_ac_mfa!$E:$E,Data_mfa!$C$24)</f>
        <v>350078.21100000001</v>
      </c>
      <c r="X24" s="82">
        <f>SUMIFS(env_ac_mfa!$F:$F,env_ac_mfa!$A:$A,X10,env_ac_mfa!$B:$B,Data_mfa!$B$8,env_ac_mfa!$C:$C,Data_mfa!$A$24,env_ac_mfa!$D:$D,Data_mfa!$B$7,env_ac_mfa!$E:$E,Data_mfa!$C$24)</f>
        <v>334235.647</v>
      </c>
      <c r="Y24" s="82">
        <f>SUMIFS(env_ac_mfa!$F:$F,env_ac_mfa!$A:$A,Y10,env_ac_mfa!$B:$B,Data_mfa!$B$8,env_ac_mfa!$C:$C,Data_mfa!$A$24,env_ac_mfa!$D:$D,Data_mfa!$B$7,env_ac_mfa!$E:$E,Data_mfa!$C$24)</f>
        <v>318298.45899999997</v>
      </c>
    </row>
    <row r="25" spans="1:25" x14ac:dyDescent="0.2">
      <c r="A25" s="94" t="s">
        <v>72</v>
      </c>
      <c r="B25" s="94" t="s">
        <v>71</v>
      </c>
      <c r="C25" s="94" t="s">
        <v>57</v>
      </c>
      <c r="D25" s="94" t="s">
        <v>56</v>
      </c>
      <c r="E25" s="82">
        <f>SUMIFS(env_ac_mfa!$F:$F,env_ac_mfa!$A:$A,E10,env_ac_mfa!$B:$B,Data_mfa!$B$8,env_ac_mfa!$C:$C,Data_mfa!$A$25,env_ac_mfa!$D:$D,Data_mfa!$B$7,env_ac_mfa!$E:$E,Data_mfa!$C$25)</f>
        <v>153776.04999999999</v>
      </c>
      <c r="F25" s="82">
        <f>SUMIFS(env_ac_mfa!$F:$F,env_ac_mfa!$A:$A,F10,env_ac_mfa!$B:$B,Data_mfa!$B$8,env_ac_mfa!$C:$C,Data_mfa!$A$25,env_ac_mfa!$D:$D,Data_mfa!$B$7,env_ac_mfa!$E:$E,Data_mfa!$C$25)</f>
        <v>142292.86499999999</v>
      </c>
      <c r="G25" s="82">
        <f>SUMIFS(env_ac_mfa!$F:$F,env_ac_mfa!$A:$A,G10,env_ac_mfa!$B:$B,Data_mfa!$B$8,env_ac_mfa!$C:$C,Data_mfa!$A$25,env_ac_mfa!$D:$D,Data_mfa!$B$7,env_ac_mfa!$E:$E,Data_mfa!$C$25)</f>
        <v>133784.43900000001</v>
      </c>
      <c r="H25" s="82">
        <f>SUMIFS(env_ac_mfa!$F:$F,env_ac_mfa!$A:$A,H10,env_ac_mfa!$B:$B,Data_mfa!$B$8,env_ac_mfa!$C:$C,Data_mfa!$A$25,env_ac_mfa!$D:$D,Data_mfa!$B$7,env_ac_mfa!$E:$E,Data_mfa!$C$25)</f>
        <v>148050.88800000001</v>
      </c>
      <c r="I25" s="82">
        <f>SUMIFS(env_ac_mfa!$F:$F,env_ac_mfa!$A:$A,I10,env_ac_mfa!$B:$B,Data_mfa!$B$8,env_ac_mfa!$C:$C,Data_mfa!$A$25,env_ac_mfa!$D:$D,Data_mfa!$B$7,env_ac_mfa!$E:$E,Data_mfa!$C$25)</f>
        <v>162843.495</v>
      </c>
      <c r="J25" s="82">
        <f>SUMIFS(env_ac_mfa!$F:$F,env_ac_mfa!$A:$A,J10,env_ac_mfa!$B:$B,Data_mfa!$B$8,env_ac_mfa!$C:$C,Data_mfa!$A$25,env_ac_mfa!$D:$D,Data_mfa!$B$7,env_ac_mfa!$E:$E,Data_mfa!$C$25)</f>
        <v>170384.853</v>
      </c>
      <c r="K25" s="82">
        <f>SUMIFS(env_ac_mfa!$F:$F,env_ac_mfa!$A:$A,K10,env_ac_mfa!$B:$B,Data_mfa!$B$8,env_ac_mfa!$C:$C,Data_mfa!$A$25,env_ac_mfa!$D:$D,Data_mfa!$B$7,env_ac_mfa!$E:$E,Data_mfa!$C$25)</f>
        <v>173523.82699999999</v>
      </c>
      <c r="L25" s="82">
        <f>SUMIFS(env_ac_mfa!$F:$F,env_ac_mfa!$A:$A,L10,env_ac_mfa!$B:$B,Data_mfa!$B$8,env_ac_mfa!$C:$C,Data_mfa!$A$25,env_ac_mfa!$D:$D,Data_mfa!$B$7,env_ac_mfa!$E:$E,Data_mfa!$C$25)</f>
        <v>176664.731</v>
      </c>
      <c r="M25" s="82">
        <f>SUMIFS(env_ac_mfa!$F:$F,env_ac_mfa!$A:$A,M10,env_ac_mfa!$B:$B,Data_mfa!$B$8,env_ac_mfa!$C:$C,Data_mfa!$A$25,env_ac_mfa!$D:$D,Data_mfa!$B$7,env_ac_mfa!$E:$E,Data_mfa!$C$25)</f>
        <v>163229.67199999999</v>
      </c>
      <c r="N25" s="82">
        <f>SUMIFS(env_ac_mfa!$F:$F,env_ac_mfa!$A:$A,N10,env_ac_mfa!$B:$B,Data_mfa!$B$8,env_ac_mfa!$C:$C,Data_mfa!$A$25,env_ac_mfa!$D:$D,Data_mfa!$B$7,env_ac_mfa!$E:$E,Data_mfa!$C$25)</f>
        <v>63086.559000000001</v>
      </c>
      <c r="O25" s="82">
        <f>SUMIFS(env_ac_mfa!$F:$F,env_ac_mfa!$A:$A,O10,env_ac_mfa!$B:$B,Data_mfa!$B$8,env_ac_mfa!$C:$C,Data_mfa!$A$25,env_ac_mfa!$D:$D,Data_mfa!$B$7,env_ac_mfa!$E:$E,Data_mfa!$C$25)</f>
        <v>108146.992</v>
      </c>
      <c r="P25" s="82">
        <f>SUMIFS(env_ac_mfa!$F:$F,env_ac_mfa!$A:$A,P10,env_ac_mfa!$B:$B,Data_mfa!$B$8,env_ac_mfa!$C:$C,Data_mfa!$A$25,env_ac_mfa!$D:$D,Data_mfa!$B$7,env_ac_mfa!$E:$E,Data_mfa!$C$25)</f>
        <v>106332.08500000001</v>
      </c>
      <c r="Q25" s="82">
        <f>SUMIFS(env_ac_mfa!$F:$F,env_ac_mfa!$A:$A,Q10,env_ac_mfa!$B:$B,Data_mfa!$B$8,env_ac_mfa!$C:$C,Data_mfa!$A$25,env_ac_mfa!$D:$D,Data_mfa!$B$7,env_ac_mfa!$E:$E,Data_mfa!$C$25)</f>
        <v>75116.433000000005</v>
      </c>
      <c r="R25" s="82">
        <f>SUMIFS(env_ac_mfa!$F:$F,env_ac_mfa!$A:$A,R10,env_ac_mfa!$B:$B,Data_mfa!$B$8,env_ac_mfa!$C:$C,Data_mfa!$A$25,env_ac_mfa!$D:$D,Data_mfa!$B$7,env_ac_mfa!$E:$E,Data_mfa!$C$25)</f>
        <v>91614.566999999995</v>
      </c>
      <c r="S25" s="82">
        <f>SUMIFS(env_ac_mfa!$F:$F,env_ac_mfa!$A:$A,S10,env_ac_mfa!$B:$B,Data_mfa!$B$8,env_ac_mfa!$C:$C,Data_mfa!$A$25,env_ac_mfa!$D:$D,Data_mfa!$B$7,env_ac_mfa!$E:$E,Data_mfa!$C$25)</f>
        <v>99716.266000000003</v>
      </c>
      <c r="T25" s="82">
        <f>SUMIFS(env_ac_mfa!$F:$F,env_ac_mfa!$A:$A,T10,env_ac_mfa!$B:$B,Data_mfa!$B$8,env_ac_mfa!$C:$C,Data_mfa!$A$25,env_ac_mfa!$D:$D,Data_mfa!$B$7,env_ac_mfa!$E:$E,Data_mfa!$C$25)</f>
        <v>123564.11599999999</v>
      </c>
      <c r="U25" s="82">
        <f>SUMIFS(env_ac_mfa!$F:$F,env_ac_mfa!$A:$A,U10,env_ac_mfa!$B:$B,Data_mfa!$B$8,env_ac_mfa!$C:$C,Data_mfa!$A$25,env_ac_mfa!$D:$D,Data_mfa!$B$7,env_ac_mfa!$E:$E,Data_mfa!$C$25)</f>
        <v>116276.412</v>
      </c>
      <c r="V25" s="82">
        <f>SUMIFS(env_ac_mfa!$F:$F,env_ac_mfa!$A:$A,V10,env_ac_mfa!$B:$B,Data_mfa!$B$8,env_ac_mfa!$C:$C,Data_mfa!$A$25,env_ac_mfa!$D:$D,Data_mfa!$B$7,env_ac_mfa!$E:$E,Data_mfa!$C$25)</f>
        <v>115215.495</v>
      </c>
      <c r="W25" s="82">
        <f>SUMIFS(env_ac_mfa!$F:$F,env_ac_mfa!$A:$A,W10,env_ac_mfa!$B:$B,Data_mfa!$B$8,env_ac_mfa!$C:$C,Data_mfa!$A$25,env_ac_mfa!$D:$D,Data_mfa!$B$7,env_ac_mfa!$E:$E,Data_mfa!$C$25)</f>
        <v>131584.932</v>
      </c>
      <c r="X25" s="82">
        <f>SUMIFS(env_ac_mfa!$F:$F,env_ac_mfa!$A:$A,X10,env_ac_mfa!$B:$B,Data_mfa!$B$8,env_ac_mfa!$C:$C,Data_mfa!$A$25,env_ac_mfa!$D:$D,Data_mfa!$B$7,env_ac_mfa!$E:$E,Data_mfa!$C$25)</f>
        <v>113792.439</v>
      </c>
      <c r="Y25" s="82">
        <f>SUMIFS(env_ac_mfa!$F:$F,env_ac_mfa!$A:$A,Y10,env_ac_mfa!$B:$B,Data_mfa!$B$8,env_ac_mfa!$C:$C,Data_mfa!$A$25,env_ac_mfa!$D:$D,Data_mfa!$B$7,env_ac_mfa!$E:$E,Data_mfa!$C$25)</f>
        <v>91158.936000000002</v>
      </c>
    </row>
    <row r="26" spans="1:25" x14ac:dyDescent="0.2">
      <c r="A26" s="94" t="s">
        <v>70</v>
      </c>
      <c r="B26" s="94" t="s">
        <v>24</v>
      </c>
      <c r="C26" s="94" t="s">
        <v>65</v>
      </c>
      <c r="D26" s="94" t="s">
        <v>64</v>
      </c>
      <c r="E26" s="82">
        <f>SUMIFS(env_ac_mfa!$F:$F,env_ac_mfa!$A:$A,E10,env_ac_mfa!$B:$B,Data_mfa!$B$8,env_ac_mfa!$C:$C,Data_mfa!$A$26,env_ac_mfa!$D:$D,Data_mfa!$B$7,env_ac_mfa!$E:$E,Data_mfa!$C$26)</f>
        <v>3155112.5920000002</v>
      </c>
      <c r="F26" s="82">
        <f>SUMIFS(env_ac_mfa!$F:$F,env_ac_mfa!$A:$A,F10,env_ac_mfa!$B:$B,Data_mfa!$B$8,env_ac_mfa!$C:$C,Data_mfa!$A$26,env_ac_mfa!$D:$D,Data_mfa!$B$7,env_ac_mfa!$E:$E,Data_mfa!$C$26)</f>
        <v>3217619.8969999999</v>
      </c>
      <c r="G26" s="82">
        <f>SUMIFS(env_ac_mfa!$F:$F,env_ac_mfa!$A:$A,G10,env_ac_mfa!$B:$B,Data_mfa!$B$8,env_ac_mfa!$C:$C,Data_mfa!$A$26,env_ac_mfa!$D:$D,Data_mfa!$B$7,env_ac_mfa!$E:$E,Data_mfa!$C$26)</f>
        <v>3242184.0780000002</v>
      </c>
      <c r="H26" s="82">
        <f>SUMIFS(env_ac_mfa!$F:$F,env_ac_mfa!$A:$A,H10,env_ac_mfa!$B:$B,Data_mfa!$B$8,env_ac_mfa!$C:$C,Data_mfa!$A$26,env_ac_mfa!$D:$D,Data_mfa!$B$7,env_ac_mfa!$E:$E,Data_mfa!$C$26)</f>
        <v>3342932.196</v>
      </c>
      <c r="I26" s="82">
        <f>SUMIFS(env_ac_mfa!$F:$F,env_ac_mfa!$A:$A,I10,env_ac_mfa!$B:$B,Data_mfa!$B$8,env_ac_mfa!$C:$C,Data_mfa!$A$26,env_ac_mfa!$D:$D,Data_mfa!$B$7,env_ac_mfa!$E:$E,Data_mfa!$C$26)</f>
        <v>3432871.2059999998</v>
      </c>
      <c r="J26" s="82">
        <f>SUMIFS(env_ac_mfa!$F:$F,env_ac_mfa!$A:$A,J10,env_ac_mfa!$B:$B,Data_mfa!$B$8,env_ac_mfa!$C:$C,Data_mfa!$A$26,env_ac_mfa!$D:$D,Data_mfa!$B$7,env_ac_mfa!$E:$E,Data_mfa!$C$26)</f>
        <v>3574957.3229999999</v>
      </c>
      <c r="K26" s="82">
        <f>SUMIFS(env_ac_mfa!$F:$F,env_ac_mfa!$A:$A,K10,env_ac_mfa!$B:$B,Data_mfa!$B$8,env_ac_mfa!$C:$C,Data_mfa!$A$26,env_ac_mfa!$D:$D,Data_mfa!$B$7,env_ac_mfa!$E:$E,Data_mfa!$C$26)</f>
        <v>3811442.3119999999</v>
      </c>
      <c r="L26" s="82">
        <f>SUMIFS(env_ac_mfa!$F:$F,env_ac_mfa!$A:$A,L10,env_ac_mfa!$B:$B,Data_mfa!$B$8,env_ac_mfa!$C:$C,Data_mfa!$A$26,env_ac_mfa!$D:$D,Data_mfa!$B$7,env_ac_mfa!$E:$E,Data_mfa!$C$26)</f>
        <v>4042049.1690000002</v>
      </c>
      <c r="M26" s="82">
        <f>SUMIFS(env_ac_mfa!$F:$F,env_ac_mfa!$A:$A,M10,env_ac_mfa!$B:$B,Data_mfa!$B$8,env_ac_mfa!$C:$C,Data_mfa!$A$26,env_ac_mfa!$D:$D,Data_mfa!$B$7,env_ac_mfa!$E:$E,Data_mfa!$C$26)</f>
        <v>3906351.733</v>
      </c>
      <c r="N26" s="82">
        <f>SUMIFS(env_ac_mfa!$F:$F,env_ac_mfa!$A:$A,N10,env_ac_mfa!$B:$B,Data_mfa!$B$8,env_ac_mfa!$C:$C,Data_mfa!$A$26,env_ac_mfa!$D:$D,Data_mfa!$B$7,env_ac_mfa!$E:$E,Data_mfa!$C$26)</f>
        <v>3305330.923</v>
      </c>
      <c r="O26" s="82">
        <f>SUMIFS(env_ac_mfa!$F:$F,env_ac_mfa!$A:$A,O10,env_ac_mfa!$B:$B,Data_mfa!$B$8,env_ac_mfa!$C:$C,Data_mfa!$A$26,env_ac_mfa!$D:$D,Data_mfa!$B$7,env_ac_mfa!$E:$E,Data_mfa!$C$26)</f>
        <v>3068037.162</v>
      </c>
      <c r="P26" s="82">
        <f>SUMIFS(env_ac_mfa!$F:$F,env_ac_mfa!$A:$A,P10,env_ac_mfa!$B:$B,Data_mfa!$B$8,env_ac_mfa!$C:$C,Data_mfa!$A$26,env_ac_mfa!$D:$D,Data_mfa!$B$7,env_ac_mfa!$E:$E,Data_mfa!$C$26)</f>
        <v>3304761.8259999999</v>
      </c>
      <c r="Q26" s="82">
        <f>SUMIFS(env_ac_mfa!$F:$F,env_ac_mfa!$A:$A,Q10,env_ac_mfa!$B:$B,Data_mfa!$B$8,env_ac_mfa!$C:$C,Data_mfa!$A$26,env_ac_mfa!$D:$D,Data_mfa!$B$7,env_ac_mfa!$E:$E,Data_mfa!$C$26)</f>
        <v>2935621.3190000001</v>
      </c>
      <c r="R26" s="82">
        <f>SUMIFS(env_ac_mfa!$F:$F,env_ac_mfa!$A:$A,R10,env_ac_mfa!$B:$B,Data_mfa!$B$8,env_ac_mfa!$C:$C,Data_mfa!$A$26,env_ac_mfa!$D:$D,Data_mfa!$B$7,env_ac_mfa!$E:$E,Data_mfa!$C$26)</f>
        <v>2773580.858</v>
      </c>
      <c r="S26" s="82">
        <f>SUMIFS(env_ac_mfa!$F:$F,env_ac_mfa!$A:$A,S10,env_ac_mfa!$B:$B,Data_mfa!$B$8,env_ac_mfa!$C:$C,Data_mfa!$A$26,env_ac_mfa!$D:$D,Data_mfa!$B$7,env_ac_mfa!$E:$E,Data_mfa!$C$26)</f>
        <v>2786464.2570000002</v>
      </c>
      <c r="T26" s="82">
        <f>SUMIFS(env_ac_mfa!$F:$F,env_ac_mfa!$A:$A,T10,env_ac_mfa!$B:$B,Data_mfa!$B$8,env_ac_mfa!$C:$C,Data_mfa!$A$26,env_ac_mfa!$D:$D,Data_mfa!$B$7,env_ac_mfa!$E:$E,Data_mfa!$C$26)</f>
        <v>2881247.898</v>
      </c>
      <c r="U26" s="82">
        <f>SUMIFS(env_ac_mfa!$F:$F,env_ac_mfa!$A:$A,U10,env_ac_mfa!$B:$B,Data_mfa!$B$8,env_ac_mfa!$C:$C,Data_mfa!$A$26,env_ac_mfa!$D:$D,Data_mfa!$B$7,env_ac_mfa!$E:$E,Data_mfa!$C$26)</f>
        <v>2876771.21</v>
      </c>
      <c r="V26" s="82">
        <f>SUMIFS(env_ac_mfa!$F:$F,env_ac_mfa!$A:$A,V10,env_ac_mfa!$B:$B,Data_mfa!$B$8,env_ac_mfa!$C:$C,Data_mfa!$A$26,env_ac_mfa!$D:$D,Data_mfa!$B$7,env_ac_mfa!$E:$E,Data_mfa!$C$26)</f>
        <v>2969614.1</v>
      </c>
      <c r="W26" s="82">
        <f>SUMIFS(env_ac_mfa!$F:$F,env_ac_mfa!$A:$A,W10,env_ac_mfa!$B:$B,Data_mfa!$B$8,env_ac_mfa!$C:$C,Data_mfa!$A$26,env_ac_mfa!$D:$D,Data_mfa!$B$7,env_ac_mfa!$E:$E,Data_mfa!$C$26)</f>
        <v>3108571.5</v>
      </c>
      <c r="X26" s="82">
        <f>SUMIFS(env_ac_mfa!$F:$F,env_ac_mfa!$A:$A,X10,env_ac_mfa!$B:$B,Data_mfa!$B$8,env_ac_mfa!$C:$C,Data_mfa!$A$26,env_ac_mfa!$D:$D,Data_mfa!$B$7,env_ac_mfa!$E:$E,Data_mfa!$C$26)</f>
        <v>3193921.1469999999</v>
      </c>
      <c r="Y26" s="82">
        <f>SUMIFS(env_ac_mfa!$F:$F,env_ac_mfa!$A:$A,Y10,env_ac_mfa!$B:$B,Data_mfa!$B$8,env_ac_mfa!$C:$C,Data_mfa!$A$26,env_ac_mfa!$D:$D,Data_mfa!$B$7,env_ac_mfa!$E:$E,Data_mfa!$C$26)</f>
        <v>3137653.2439999999</v>
      </c>
    </row>
    <row r="27" spans="1:25" x14ac:dyDescent="0.2">
      <c r="A27" s="94" t="s">
        <v>70</v>
      </c>
      <c r="B27" s="94" t="s">
        <v>24</v>
      </c>
      <c r="C27" s="94" t="s">
        <v>63</v>
      </c>
      <c r="D27" s="94" t="s">
        <v>1</v>
      </c>
      <c r="E27" s="82">
        <f>SUMIFS(env_ac_mfa!$F:$F,env_ac_mfa!$A:$A,E10,env_ac_mfa!$B:$B,Data_mfa!$B$8,env_ac_mfa!$C:$C,Data_mfa!$A$27,env_ac_mfa!$D:$D,Data_mfa!$B$7,env_ac_mfa!$E:$E,Data_mfa!$C$27)</f>
        <v>87072.404999999999</v>
      </c>
      <c r="F27" s="82">
        <f>SUMIFS(env_ac_mfa!$F:$F,env_ac_mfa!$A:$A,F10,env_ac_mfa!$B:$B,Data_mfa!$B$8,env_ac_mfa!$C:$C,Data_mfa!$A$27,env_ac_mfa!$D:$D,Data_mfa!$B$7,env_ac_mfa!$E:$E,Data_mfa!$C$27)</f>
        <v>89692.691999999995</v>
      </c>
      <c r="G27" s="82">
        <f>SUMIFS(env_ac_mfa!$F:$F,env_ac_mfa!$A:$A,G10,env_ac_mfa!$B:$B,Data_mfa!$B$8,env_ac_mfa!$C:$C,Data_mfa!$A$27,env_ac_mfa!$D:$D,Data_mfa!$B$7,env_ac_mfa!$E:$E,Data_mfa!$C$27)</f>
        <v>93185.09</v>
      </c>
      <c r="H27" s="82">
        <f>SUMIFS(env_ac_mfa!$F:$F,env_ac_mfa!$A:$A,H10,env_ac_mfa!$B:$B,Data_mfa!$B$8,env_ac_mfa!$C:$C,Data_mfa!$A$27,env_ac_mfa!$D:$D,Data_mfa!$B$7,env_ac_mfa!$E:$E,Data_mfa!$C$27)</f>
        <v>99641.680999999997</v>
      </c>
      <c r="I27" s="82">
        <f>SUMIFS(env_ac_mfa!$F:$F,env_ac_mfa!$A:$A,I10,env_ac_mfa!$B:$B,Data_mfa!$B$8,env_ac_mfa!$C:$C,Data_mfa!$A$27,env_ac_mfa!$D:$D,Data_mfa!$B$7,env_ac_mfa!$E:$E,Data_mfa!$C$27)</f>
        <v>104625.273</v>
      </c>
      <c r="J27" s="82">
        <f>SUMIFS(env_ac_mfa!$F:$F,env_ac_mfa!$A:$A,J10,env_ac_mfa!$B:$B,Data_mfa!$B$8,env_ac_mfa!$C:$C,Data_mfa!$A$27,env_ac_mfa!$D:$D,Data_mfa!$B$7,env_ac_mfa!$E:$E,Data_mfa!$C$27)</f>
        <v>107342.105</v>
      </c>
      <c r="K27" s="82">
        <f>SUMIFS(env_ac_mfa!$F:$F,env_ac_mfa!$A:$A,K10,env_ac_mfa!$B:$B,Data_mfa!$B$8,env_ac_mfa!$C:$C,Data_mfa!$A$27,env_ac_mfa!$D:$D,Data_mfa!$B$7,env_ac_mfa!$E:$E,Data_mfa!$C$27)</f>
        <v>109911.495</v>
      </c>
      <c r="L27" s="82">
        <f>SUMIFS(env_ac_mfa!$F:$F,env_ac_mfa!$A:$A,L10,env_ac_mfa!$B:$B,Data_mfa!$B$8,env_ac_mfa!$C:$C,Data_mfa!$A$27,env_ac_mfa!$D:$D,Data_mfa!$B$7,env_ac_mfa!$E:$E,Data_mfa!$C$27)</f>
        <v>121036.224</v>
      </c>
      <c r="M27" s="82">
        <f>SUMIFS(env_ac_mfa!$F:$F,env_ac_mfa!$A:$A,M10,env_ac_mfa!$B:$B,Data_mfa!$B$8,env_ac_mfa!$C:$C,Data_mfa!$A$27,env_ac_mfa!$D:$D,Data_mfa!$B$7,env_ac_mfa!$E:$E,Data_mfa!$C$27)</f>
        <v>107992.117</v>
      </c>
      <c r="N27" s="82">
        <f>SUMIFS(env_ac_mfa!$F:$F,env_ac_mfa!$A:$A,N10,env_ac_mfa!$B:$B,Data_mfa!$B$8,env_ac_mfa!$C:$C,Data_mfa!$A$27,env_ac_mfa!$D:$D,Data_mfa!$B$7,env_ac_mfa!$E:$E,Data_mfa!$C$27)</f>
        <v>81954.986000000004</v>
      </c>
      <c r="O27" s="82">
        <f>SUMIFS(env_ac_mfa!$F:$F,env_ac_mfa!$A:$A,O10,env_ac_mfa!$B:$B,Data_mfa!$B$8,env_ac_mfa!$C:$C,Data_mfa!$A$27,env_ac_mfa!$D:$D,Data_mfa!$B$7,env_ac_mfa!$E:$E,Data_mfa!$C$27)</f>
        <v>95234.462</v>
      </c>
      <c r="P27" s="82">
        <f>SUMIFS(env_ac_mfa!$F:$F,env_ac_mfa!$A:$A,P10,env_ac_mfa!$B:$B,Data_mfa!$B$8,env_ac_mfa!$C:$C,Data_mfa!$A$27,env_ac_mfa!$D:$D,Data_mfa!$B$7,env_ac_mfa!$E:$E,Data_mfa!$C$27)</f>
        <v>100131.91499999999</v>
      </c>
      <c r="Q27" s="82">
        <f>SUMIFS(env_ac_mfa!$F:$F,env_ac_mfa!$A:$A,Q10,env_ac_mfa!$B:$B,Data_mfa!$B$8,env_ac_mfa!$C:$C,Data_mfa!$A$27,env_ac_mfa!$D:$D,Data_mfa!$B$7,env_ac_mfa!$E:$E,Data_mfa!$C$27)</f>
        <v>84354.654999999999</v>
      </c>
      <c r="R27" s="82">
        <f>SUMIFS(env_ac_mfa!$F:$F,env_ac_mfa!$A:$A,R10,env_ac_mfa!$B:$B,Data_mfa!$B$8,env_ac_mfa!$C:$C,Data_mfa!$A$27,env_ac_mfa!$D:$D,Data_mfa!$B$7,env_ac_mfa!$E:$E,Data_mfa!$C$27)</f>
        <v>81594.42</v>
      </c>
      <c r="S27" s="82">
        <f>SUMIFS(env_ac_mfa!$F:$F,env_ac_mfa!$A:$A,S10,env_ac_mfa!$B:$B,Data_mfa!$B$8,env_ac_mfa!$C:$C,Data_mfa!$A$27,env_ac_mfa!$D:$D,Data_mfa!$B$7,env_ac_mfa!$E:$E,Data_mfa!$C$27)</f>
        <v>84325.017999999996</v>
      </c>
      <c r="T27" s="82">
        <f>SUMIFS(env_ac_mfa!$F:$F,env_ac_mfa!$A:$A,T10,env_ac_mfa!$B:$B,Data_mfa!$B$8,env_ac_mfa!$C:$C,Data_mfa!$A$27,env_ac_mfa!$D:$D,Data_mfa!$B$7,env_ac_mfa!$E:$E,Data_mfa!$C$27)</f>
        <v>82590.888999999996</v>
      </c>
      <c r="U27" s="82">
        <f>SUMIFS(env_ac_mfa!$F:$F,env_ac_mfa!$A:$A,U10,env_ac_mfa!$B:$B,Data_mfa!$B$8,env_ac_mfa!$C:$C,Data_mfa!$A$27,env_ac_mfa!$D:$D,Data_mfa!$B$7,env_ac_mfa!$E:$E,Data_mfa!$C$27)</f>
        <v>86854.888000000006</v>
      </c>
      <c r="V27" s="82">
        <f>SUMIFS(env_ac_mfa!$F:$F,env_ac_mfa!$A:$A,V10,env_ac_mfa!$B:$B,Data_mfa!$B$8,env_ac_mfa!$C:$C,Data_mfa!$A$27,env_ac_mfa!$D:$D,Data_mfa!$B$7,env_ac_mfa!$E:$E,Data_mfa!$C$27)</f>
        <v>96726.976999999999</v>
      </c>
      <c r="W27" s="82">
        <f>SUMIFS(env_ac_mfa!$F:$F,env_ac_mfa!$A:$A,W10,env_ac_mfa!$B:$B,Data_mfa!$B$8,env_ac_mfa!$C:$C,Data_mfa!$A$27,env_ac_mfa!$D:$D,Data_mfa!$B$7,env_ac_mfa!$E:$E,Data_mfa!$C$27)</f>
        <v>101345.476</v>
      </c>
      <c r="X27" s="82">
        <f>SUMIFS(env_ac_mfa!$F:$F,env_ac_mfa!$A:$A,X10,env_ac_mfa!$B:$B,Data_mfa!$B$8,env_ac_mfa!$C:$C,Data_mfa!$A$27,env_ac_mfa!$D:$D,Data_mfa!$B$7,env_ac_mfa!$E:$E,Data_mfa!$C$27)</f>
        <v>105886.124</v>
      </c>
      <c r="Y27" s="82">
        <f>SUMIFS(env_ac_mfa!$F:$F,env_ac_mfa!$A:$A,Y10,env_ac_mfa!$B:$B,Data_mfa!$B$8,env_ac_mfa!$C:$C,Data_mfa!$A$27,env_ac_mfa!$D:$D,Data_mfa!$B$7,env_ac_mfa!$E:$E,Data_mfa!$C$27)</f>
        <v>102612.88499999999</v>
      </c>
    </row>
    <row r="28" spans="1:25" x14ac:dyDescent="0.2">
      <c r="A28" s="94" t="s">
        <v>70</v>
      </c>
      <c r="B28" s="94" t="s">
        <v>24</v>
      </c>
      <c r="C28" s="94" t="s">
        <v>62</v>
      </c>
      <c r="D28" s="94" t="s">
        <v>2</v>
      </c>
      <c r="E28" s="82">
        <f>SUMIFS(env_ac_mfa!$F:$F,env_ac_mfa!$A:$A,E10,env_ac_mfa!$B:$B,Data_mfa!$B$8,env_ac_mfa!$C:$C,Data_mfa!$A$28,env_ac_mfa!$D:$D,Data_mfa!$B$7,env_ac_mfa!$E:$E,Data_mfa!$C$28)</f>
        <v>66457.570000000007</v>
      </c>
      <c r="F28" s="82">
        <f>SUMIFS(env_ac_mfa!$F:$F,env_ac_mfa!$A:$A,F10,env_ac_mfa!$B:$B,Data_mfa!$B$8,env_ac_mfa!$C:$C,Data_mfa!$A$28,env_ac_mfa!$D:$D,Data_mfa!$B$7,env_ac_mfa!$E:$E,Data_mfa!$C$28)</f>
        <v>66973.604999999996</v>
      </c>
      <c r="G28" s="82">
        <f>SUMIFS(env_ac_mfa!$F:$F,env_ac_mfa!$A:$A,G10,env_ac_mfa!$B:$B,Data_mfa!$B$8,env_ac_mfa!$C:$C,Data_mfa!$A$28,env_ac_mfa!$D:$D,Data_mfa!$B$7,env_ac_mfa!$E:$E,Data_mfa!$C$28)</f>
        <v>69352.206999999995</v>
      </c>
      <c r="H28" s="82">
        <f>SUMIFS(env_ac_mfa!$F:$F,env_ac_mfa!$A:$A,H10,env_ac_mfa!$B:$B,Data_mfa!$B$8,env_ac_mfa!$C:$C,Data_mfa!$A$28,env_ac_mfa!$D:$D,Data_mfa!$B$7,env_ac_mfa!$E:$E,Data_mfa!$C$28)</f>
        <v>70994.687999999995</v>
      </c>
      <c r="I28" s="82">
        <f>SUMIFS(env_ac_mfa!$F:$F,env_ac_mfa!$A:$A,I10,env_ac_mfa!$B:$B,Data_mfa!$B$8,env_ac_mfa!$C:$C,Data_mfa!$A$28,env_ac_mfa!$D:$D,Data_mfa!$B$7,env_ac_mfa!$E:$E,Data_mfa!$C$28)</f>
        <v>72895.69</v>
      </c>
      <c r="J28" s="82">
        <f>SUMIFS(env_ac_mfa!$F:$F,env_ac_mfa!$A:$A,J10,env_ac_mfa!$B:$B,Data_mfa!$B$8,env_ac_mfa!$C:$C,Data_mfa!$A$28,env_ac_mfa!$D:$D,Data_mfa!$B$7,env_ac_mfa!$E:$E,Data_mfa!$C$28)</f>
        <v>77791.179999999993</v>
      </c>
      <c r="K28" s="82">
        <f>SUMIFS(env_ac_mfa!$F:$F,env_ac_mfa!$A:$A,K10,env_ac_mfa!$B:$B,Data_mfa!$B$8,env_ac_mfa!$C:$C,Data_mfa!$A$28,env_ac_mfa!$D:$D,Data_mfa!$B$7,env_ac_mfa!$E:$E,Data_mfa!$C$28)</f>
        <v>74529.812999999995</v>
      </c>
      <c r="L28" s="82">
        <f>SUMIFS(env_ac_mfa!$F:$F,env_ac_mfa!$A:$A,L10,env_ac_mfa!$B:$B,Data_mfa!$B$8,env_ac_mfa!$C:$C,Data_mfa!$A$28,env_ac_mfa!$D:$D,Data_mfa!$B$7,env_ac_mfa!$E:$E,Data_mfa!$C$28)</f>
        <v>75067.542000000001</v>
      </c>
      <c r="M28" s="82">
        <f>SUMIFS(env_ac_mfa!$F:$F,env_ac_mfa!$A:$A,M10,env_ac_mfa!$B:$B,Data_mfa!$B$8,env_ac_mfa!$C:$C,Data_mfa!$A$28,env_ac_mfa!$D:$D,Data_mfa!$B$7,env_ac_mfa!$E:$E,Data_mfa!$C$28)</f>
        <v>74750.589000000007</v>
      </c>
      <c r="N28" s="82">
        <f>SUMIFS(env_ac_mfa!$F:$F,env_ac_mfa!$A:$A,N10,env_ac_mfa!$B:$B,Data_mfa!$B$8,env_ac_mfa!$C:$C,Data_mfa!$A$28,env_ac_mfa!$D:$D,Data_mfa!$B$7,env_ac_mfa!$E:$E,Data_mfa!$C$28)</f>
        <v>67325.259000000005</v>
      </c>
      <c r="O28" s="82">
        <f>SUMIFS(env_ac_mfa!$F:$F,env_ac_mfa!$A:$A,O10,env_ac_mfa!$B:$B,Data_mfa!$B$8,env_ac_mfa!$C:$C,Data_mfa!$A$28,env_ac_mfa!$D:$D,Data_mfa!$B$7,env_ac_mfa!$E:$E,Data_mfa!$C$28)</f>
        <v>79047.165999999997</v>
      </c>
      <c r="P28" s="82">
        <f>SUMIFS(env_ac_mfa!$F:$F,env_ac_mfa!$A:$A,P10,env_ac_mfa!$B:$B,Data_mfa!$B$8,env_ac_mfa!$C:$C,Data_mfa!$A$28,env_ac_mfa!$D:$D,Data_mfa!$B$7,env_ac_mfa!$E:$E,Data_mfa!$C$28)</f>
        <v>80694.357999999993</v>
      </c>
      <c r="Q28" s="82">
        <f>SUMIFS(env_ac_mfa!$F:$F,env_ac_mfa!$A:$A,Q10,env_ac_mfa!$B:$B,Data_mfa!$B$8,env_ac_mfa!$C:$C,Data_mfa!$A$28,env_ac_mfa!$D:$D,Data_mfa!$B$7,env_ac_mfa!$E:$E,Data_mfa!$C$28)</f>
        <v>89451.350999999995</v>
      </c>
      <c r="R28" s="82">
        <f>SUMIFS(env_ac_mfa!$F:$F,env_ac_mfa!$A:$A,R10,env_ac_mfa!$B:$B,Data_mfa!$B$8,env_ac_mfa!$C:$C,Data_mfa!$A$28,env_ac_mfa!$D:$D,Data_mfa!$B$7,env_ac_mfa!$E:$E,Data_mfa!$C$28)</f>
        <v>96538.394</v>
      </c>
      <c r="S28" s="82">
        <f>SUMIFS(env_ac_mfa!$F:$F,env_ac_mfa!$A:$A,S10,env_ac_mfa!$B:$B,Data_mfa!$B$8,env_ac_mfa!$C:$C,Data_mfa!$A$28,env_ac_mfa!$D:$D,Data_mfa!$B$7,env_ac_mfa!$E:$E,Data_mfa!$C$28)</f>
        <v>102171.728</v>
      </c>
      <c r="T28" s="82">
        <f>SUMIFS(env_ac_mfa!$F:$F,env_ac_mfa!$A:$A,T10,env_ac_mfa!$B:$B,Data_mfa!$B$8,env_ac_mfa!$C:$C,Data_mfa!$A$28,env_ac_mfa!$D:$D,Data_mfa!$B$7,env_ac_mfa!$E:$E,Data_mfa!$C$28)</f>
        <v>102923.53599999999</v>
      </c>
      <c r="U28" s="82">
        <f>SUMIFS(env_ac_mfa!$F:$F,env_ac_mfa!$A:$A,U10,env_ac_mfa!$B:$B,Data_mfa!$B$8,env_ac_mfa!$C:$C,Data_mfa!$A$28,env_ac_mfa!$D:$D,Data_mfa!$B$7,env_ac_mfa!$E:$E,Data_mfa!$C$28)</f>
        <v>103283.06299999999</v>
      </c>
      <c r="V28" s="82">
        <f>SUMIFS(env_ac_mfa!$F:$F,env_ac_mfa!$A:$A,V10,env_ac_mfa!$B:$B,Data_mfa!$B$8,env_ac_mfa!$C:$C,Data_mfa!$A$28,env_ac_mfa!$D:$D,Data_mfa!$B$7,env_ac_mfa!$E:$E,Data_mfa!$C$28)</f>
        <v>103905.95</v>
      </c>
      <c r="W28" s="82">
        <f>SUMIFS(env_ac_mfa!$F:$F,env_ac_mfa!$A:$A,W10,env_ac_mfa!$B:$B,Data_mfa!$B$8,env_ac_mfa!$C:$C,Data_mfa!$A$28,env_ac_mfa!$D:$D,Data_mfa!$B$7,env_ac_mfa!$E:$E,Data_mfa!$C$28)</f>
        <v>101736.90700000001</v>
      </c>
      <c r="X28" s="82">
        <f>SUMIFS(env_ac_mfa!$F:$F,env_ac_mfa!$A:$A,X10,env_ac_mfa!$B:$B,Data_mfa!$B$8,env_ac_mfa!$C:$C,Data_mfa!$A$28,env_ac_mfa!$D:$D,Data_mfa!$B$7,env_ac_mfa!$E:$E,Data_mfa!$C$28)</f>
        <v>94619.380999999994</v>
      </c>
      <c r="Y28" s="82">
        <f>SUMIFS(env_ac_mfa!$F:$F,env_ac_mfa!$A:$A,Y10,env_ac_mfa!$B:$B,Data_mfa!$B$8,env_ac_mfa!$C:$C,Data_mfa!$A$28,env_ac_mfa!$D:$D,Data_mfa!$B$7,env_ac_mfa!$E:$E,Data_mfa!$C$28)</f>
        <v>89693.092999999993</v>
      </c>
    </row>
    <row r="29" spans="1:25" x14ac:dyDescent="0.2">
      <c r="A29" s="94" t="s">
        <v>70</v>
      </c>
      <c r="B29" s="94" t="s">
        <v>24</v>
      </c>
      <c r="C29" s="94" t="s">
        <v>61</v>
      </c>
      <c r="D29" s="94" t="s">
        <v>60</v>
      </c>
      <c r="E29" s="82">
        <f>SUMIFS(env_ac_mfa!$F:$F,env_ac_mfa!$A:$A,E10,env_ac_mfa!$B:$B,Data_mfa!$B$8,env_ac_mfa!$C:$C,Data_mfa!$A$29,env_ac_mfa!$D:$D,Data_mfa!$B$7,env_ac_mfa!$E:$E,Data_mfa!$C$29)</f>
        <v>3175727.4270000001</v>
      </c>
      <c r="F29" s="82">
        <f>SUMIFS(env_ac_mfa!$F:$F,env_ac_mfa!$A:$A,F10,env_ac_mfa!$B:$B,Data_mfa!$B$8,env_ac_mfa!$C:$C,Data_mfa!$A$29,env_ac_mfa!$D:$D,Data_mfa!$B$7,env_ac_mfa!$E:$E,Data_mfa!$C$29)</f>
        <v>3240338.9840000002</v>
      </c>
      <c r="G29" s="82">
        <f>SUMIFS(env_ac_mfa!$F:$F,env_ac_mfa!$A:$A,G10,env_ac_mfa!$B:$B,Data_mfa!$B$8,env_ac_mfa!$C:$C,Data_mfa!$A$29,env_ac_mfa!$D:$D,Data_mfa!$B$7,env_ac_mfa!$E:$E,Data_mfa!$C$29)</f>
        <v>3266016.96</v>
      </c>
      <c r="H29" s="82">
        <f>SUMIFS(env_ac_mfa!$F:$F,env_ac_mfa!$A:$A,H10,env_ac_mfa!$B:$B,Data_mfa!$B$8,env_ac_mfa!$C:$C,Data_mfa!$A$29,env_ac_mfa!$D:$D,Data_mfa!$B$7,env_ac_mfa!$E:$E,Data_mfa!$C$29)</f>
        <v>3371579.19</v>
      </c>
      <c r="I29" s="82">
        <f>SUMIFS(env_ac_mfa!$F:$F,env_ac_mfa!$A:$A,I10,env_ac_mfa!$B:$B,Data_mfa!$B$8,env_ac_mfa!$C:$C,Data_mfa!$A$29,env_ac_mfa!$D:$D,Data_mfa!$B$7,env_ac_mfa!$E:$E,Data_mfa!$C$29)</f>
        <v>3464600.79</v>
      </c>
      <c r="J29" s="82">
        <f>SUMIFS(env_ac_mfa!$F:$F,env_ac_mfa!$A:$A,J10,env_ac_mfa!$B:$B,Data_mfa!$B$8,env_ac_mfa!$C:$C,Data_mfa!$A$29,env_ac_mfa!$D:$D,Data_mfa!$B$7,env_ac_mfa!$E:$E,Data_mfa!$C$29)</f>
        <v>3604508.2480000001</v>
      </c>
      <c r="K29" s="82">
        <f>SUMIFS(env_ac_mfa!$F:$F,env_ac_mfa!$A:$A,K10,env_ac_mfa!$B:$B,Data_mfa!$B$8,env_ac_mfa!$C:$C,Data_mfa!$A$29,env_ac_mfa!$D:$D,Data_mfa!$B$7,env_ac_mfa!$E:$E,Data_mfa!$C$29)</f>
        <v>3846823.9939999999</v>
      </c>
      <c r="L29" s="82">
        <f>SUMIFS(env_ac_mfa!$F:$F,env_ac_mfa!$A:$A,L10,env_ac_mfa!$B:$B,Data_mfa!$B$8,env_ac_mfa!$C:$C,Data_mfa!$A$29,env_ac_mfa!$D:$D,Data_mfa!$B$7,env_ac_mfa!$E:$E,Data_mfa!$C$29)</f>
        <v>4088017.8509999998</v>
      </c>
      <c r="M29" s="82">
        <f>SUMIFS(env_ac_mfa!$F:$F,env_ac_mfa!$A:$A,M10,env_ac_mfa!$B:$B,Data_mfa!$B$8,env_ac_mfa!$C:$C,Data_mfa!$A$29,env_ac_mfa!$D:$D,Data_mfa!$B$7,env_ac_mfa!$E:$E,Data_mfa!$C$29)</f>
        <v>3939593.2609999999</v>
      </c>
      <c r="N29" s="82">
        <f>SUMIFS(env_ac_mfa!$F:$F,env_ac_mfa!$A:$A,N10,env_ac_mfa!$B:$B,Data_mfa!$B$8,env_ac_mfa!$C:$C,Data_mfa!$A$29,env_ac_mfa!$D:$D,Data_mfa!$B$7,env_ac_mfa!$E:$E,Data_mfa!$C$29)</f>
        <v>3319960.6490000002</v>
      </c>
      <c r="O29" s="82">
        <f>SUMIFS(env_ac_mfa!$F:$F,env_ac_mfa!$A:$A,O10,env_ac_mfa!$B:$B,Data_mfa!$B$8,env_ac_mfa!$C:$C,Data_mfa!$A$29,env_ac_mfa!$D:$D,Data_mfa!$B$7,env_ac_mfa!$E:$E,Data_mfa!$C$29)</f>
        <v>3084224.4580000001</v>
      </c>
      <c r="P29" s="82">
        <f>SUMIFS(env_ac_mfa!$F:$F,env_ac_mfa!$A:$A,P10,env_ac_mfa!$B:$B,Data_mfa!$B$8,env_ac_mfa!$C:$C,Data_mfa!$A$29,env_ac_mfa!$D:$D,Data_mfa!$B$7,env_ac_mfa!$E:$E,Data_mfa!$C$29)</f>
        <v>3324199.3840000001</v>
      </c>
      <c r="Q29" s="82">
        <f>SUMIFS(env_ac_mfa!$F:$F,env_ac_mfa!$A:$A,Q10,env_ac_mfa!$B:$B,Data_mfa!$B$8,env_ac_mfa!$C:$C,Data_mfa!$A$29,env_ac_mfa!$D:$D,Data_mfa!$B$7,env_ac_mfa!$E:$E,Data_mfa!$C$29)</f>
        <v>2930524.6230000001</v>
      </c>
      <c r="R29" s="82">
        <f>SUMIFS(env_ac_mfa!$F:$F,env_ac_mfa!$A:$A,R10,env_ac_mfa!$B:$B,Data_mfa!$B$8,env_ac_mfa!$C:$C,Data_mfa!$A$29,env_ac_mfa!$D:$D,Data_mfa!$B$7,env_ac_mfa!$E:$E,Data_mfa!$C$29)</f>
        <v>2758636.8840000001</v>
      </c>
      <c r="S29" s="82">
        <f>SUMIFS(env_ac_mfa!$F:$F,env_ac_mfa!$A:$A,S10,env_ac_mfa!$B:$B,Data_mfa!$B$8,env_ac_mfa!$C:$C,Data_mfa!$A$29,env_ac_mfa!$D:$D,Data_mfa!$B$7,env_ac_mfa!$E:$E,Data_mfa!$C$29)</f>
        <v>2768617.5469999998</v>
      </c>
      <c r="T29" s="82">
        <f>SUMIFS(env_ac_mfa!$F:$F,env_ac_mfa!$A:$A,T10,env_ac_mfa!$B:$B,Data_mfa!$B$8,env_ac_mfa!$C:$C,Data_mfa!$A$29,env_ac_mfa!$D:$D,Data_mfa!$B$7,env_ac_mfa!$E:$E,Data_mfa!$C$29)</f>
        <v>2860915.2510000002</v>
      </c>
      <c r="U29" s="82">
        <f>SUMIFS(env_ac_mfa!$F:$F,env_ac_mfa!$A:$A,U10,env_ac_mfa!$B:$B,Data_mfa!$B$8,env_ac_mfa!$C:$C,Data_mfa!$A$29,env_ac_mfa!$D:$D,Data_mfa!$B$7,env_ac_mfa!$E:$E,Data_mfa!$C$29)</f>
        <v>2860343.0350000001</v>
      </c>
      <c r="V29" s="82">
        <f>SUMIFS(env_ac_mfa!$F:$F,env_ac_mfa!$A:$A,V10,env_ac_mfa!$B:$B,Data_mfa!$B$8,env_ac_mfa!$C:$C,Data_mfa!$A$29,env_ac_mfa!$D:$D,Data_mfa!$B$7,env_ac_mfa!$E:$E,Data_mfa!$C$29)</f>
        <v>2962435.1269999999</v>
      </c>
      <c r="W29" s="82">
        <f>SUMIFS(env_ac_mfa!$F:$F,env_ac_mfa!$A:$A,W10,env_ac_mfa!$B:$B,Data_mfa!$B$8,env_ac_mfa!$C:$C,Data_mfa!$A$29,env_ac_mfa!$D:$D,Data_mfa!$B$7,env_ac_mfa!$E:$E,Data_mfa!$C$29)</f>
        <v>3108180.068</v>
      </c>
      <c r="X29" s="82">
        <f>SUMIFS(env_ac_mfa!$F:$F,env_ac_mfa!$A:$A,X10,env_ac_mfa!$B:$B,Data_mfa!$B$8,env_ac_mfa!$C:$C,Data_mfa!$A$29,env_ac_mfa!$D:$D,Data_mfa!$B$7,env_ac_mfa!$E:$E,Data_mfa!$C$29)</f>
        <v>3205187.889</v>
      </c>
      <c r="Y29" s="82">
        <f>SUMIFS(env_ac_mfa!$F:$F,env_ac_mfa!$A:$A,Y10,env_ac_mfa!$B:$B,Data_mfa!$B$8,env_ac_mfa!$C:$C,Data_mfa!$A$29,env_ac_mfa!$D:$D,Data_mfa!$B$7,env_ac_mfa!$E:$E,Data_mfa!$C$29)</f>
        <v>3150573.0359999998</v>
      </c>
    </row>
    <row r="30" spans="1:25" x14ac:dyDescent="0.2">
      <c r="A30" s="94" t="s">
        <v>70</v>
      </c>
      <c r="B30" s="94" t="s">
        <v>24</v>
      </c>
      <c r="C30" s="94" t="s">
        <v>57</v>
      </c>
      <c r="D30" s="94" t="s">
        <v>56</v>
      </c>
      <c r="E30" s="82">
        <f>SUMIFS(env_ac_mfa!$F:$F,env_ac_mfa!$A:$A,E10,env_ac_mfa!$B:$B,Data_mfa!$B$8,env_ac_mfa!$C:$C,Data_mfa!$A$30,env_ac_mfa!$D:$D,Data_mfa!$B$7,env_ac_mfa!$E:$E,Data_mfa!$C$30)</f>
        <v>20614.834999999999</v>
      </c>
      <c r="F30" s="82">
        <f>SUMIFS(env_ac_mfa!$F:$F,env_ac_mfa!$A:$A,F10,env_ac_mfa!$B:$B,Data_mfa!$B$8,env_ac_mfa!$C:$C,Data_mfa!$A$30,env_ac_mfa!$D:$D,Data_mfa!$B$7,env_ac_mfa!$E:$E,Data_mfa!$C$30)</f>
        <v>22719.087</v>
      </c>
      <c r="G30" s="82">
        <f>SUMIFS(env_ac_mfa!$F:$F,env_ac_mfa!$A:$A,G10,env_ac_mfa!$B:$B,Data_mfa!$B$8,env_ac_mfa!$C:$C,Data_mfa!$A$30,env_ac_mfa!$D:$D,Data_mfa!$B$7,env_ac_mfa!$E:$E,Data_mfa!$C$30)</f>
        <v>23832.882000000001</v>
      </c>
      <c r="H30" s="82">
        <f>SUMIFS(env_ac_mfa!$F:$F,env_ac_mfa!$A:$A,H10,env_ac_mfa!$B:$B,Data_mfa!$B$8,env_ac_mfa!$C:$C,Data_mfa!$A$30,env_ac_mfa!$D:$D,Data_mfa!$B$7,env_ac_mfa!$E:$E,Data_mfa!$C$30)</f>
        <v>28646.992999999999</v>
      </c>
      <c r="I30" s="82">
        <f>SUMIFS(env_ac_mfa!$F:$F,env_ac_mfa!$A:$A,I10,env_ac_mfa!$B:$B,Data_mfa!$B$8,env_ac_mfa!$C:$C,Data_mfa!$A$30,env_ac_mfa!$D:$D,Data_mfa!$B$7,env_ac_mfa!$E:$E,Data_mfa!$C$30)</f>
        <v>31729.583999999999</v>
      </c>
      <c r="J30" s="82">
        <f>SUMIFS(env_ac_mfa!$F:$F,env_ac_mfa!$A:$A,J10,env_ac_mfa!$B:$B,Data_mfa!$B$8,env_ac_mfa!$C:$C,Data_mfa!$A$30,env_ac_mfa!$D:$D,Data_mfa!$B$7,env_ac_mfa!$E:$E,Data_mfa!$C$30)</f>
        <v>29550.924999999999</v>
      </c>
      <c r="K30" s="82">
        <f>SUMIFS(env_ac_mfa!$F:$F,env_ac_mfa!$A:$A,K10,env_ac_mfa!$B:$B,Data_mfa!$B$8,env_ac_mfa!$C:$C,Data_mfa!$A$30,env_ac_mfa!$D:$D,Data_mfa!$B$7,env_ac_mfa!$E:$E,Data_mfa!$C$30)</f>
        <v>35381.682000000001</v>
      </c>
      <c r="L30" s="82">
        <f>SUMIFS(env_ac_mfa!$F:$F,env_ac_mfa!$A:$A,L10,env_ac_mfa!$B:$B,Data_mfa!$B$8,env_ac_mfa!$C:$C,Data_mfa!$A$30,env_ac_mfa!$D:$D,Data_mfa!$B$7,env_ac_mfa!$E:$E,Data_mfa!$C$30)</f>
        <v>45968.682000000001</v>
      </c>
      <c r="M30" s="82">
        <f>SUMIFS(env_ac_mfa!$F:$F,env_ac_mfa!$A:$A,M10,env_ac_mfa!$B:$B,Data_mfa!$B$8,env_ac_mfa!$C:$C,Data_mfa!$A$30,env_ac_mfa!$D:$D,Data_mfa!$B$7,env_ac_mfa!$E:$E,Data_mfa!$C$30)</f>
        <v>33241.527999999998</v>
      </c>
      <c r="N30" s="82">
        <f>SUMIFS(env_ac_mfa!$F:$F,env_ac_mfa!$A:$A,N10,env_ac_mfa!$B:$B,Data_mfa!$B$8,env_ac_mfa!$C:$C,Data_mfa!$A$30,env_ac_mfa!$D:$D,Data_mfa!$B$7,env_ac_mfa!$E:$E,Data_mfa!$C$30)</f>
        <v>14629.727000000001</v>
      </c>
      <c r="O30" s="82">
        <f>SUMIFS(env_ac_mfa!$F:$F,env_ac_mfa!$A:$A,O10,env_ac_mfa!$B:$B,Data_mfa!$B$8,env_ac_mfa!$C:$C,Data_mfa!$A$30,env_ac_mfa!$D:$D,Data_mfa!$B$7,env_ac_mfa!$E:$E,Data_mfa!$C$30)</f>
        <v>16187.296</v>
      </c>
      <c r="P30" s="82">
        <f>SUMIFS(env_ac_mfa!$F:$F,env_ac_mfa!$A:$A,P10,env_ac_mfa!$B:$B,Data_mfa!$B$8,env_ac_mfa!$C:$C,Data_mfa!$A$30,env_ac_mfa!$D:$D,Data_mfa!$B$7,env_ac_mfa!$E:$E,Data_mfa!$C$30)</f>
        <v>19437.557000000001</v>
      </c>
      <c r="Q30" s="82">
        <f>SUMIFS(env_ac_mfa!$F:$F,env_ac_mfa!$A:$A,Q10,env_ac_mfa!$B:$B,Data_mfa!$B$8,env_ac_mfa!$C:$C,Data_mfa!$A$30,env_ac_mfa!$D:$D,Data_mfa!$B$7,env_ac_mfa!$E:$E,Data_mfa!$C$30)</f>
        <v>-5096.6959999999999</v>
      </c>
      <c r="R30" s="82">
        <f>SUMIFS(env_ac_mfa!$F:$F,env_ac_mfa!$A:$A,R10,env_ac_mfa!$B:$B,Data_mfa!$B$8,env_ac_mfa!$C:$C,Data_mfa!$A$30,env_ac_mfa!$D:$D,Data_mfa!$B$7,env_ac_mfa!$E:$E,Data_mfa!$C$30)</f>
        <v>-14943.974</v>
      </c>
      <c r="S30" s="82">
        <f>SUMIFS(env_ac_mfa!$F:$F,env_ac_mfa!$A:$A,S10,env_ac_mfa!$B:$B,Data_mfa!$B$8,env_ac_mfa!$C:$C,Data_mfa!$A$30,env_ac_mfa!$D:$D,Data_mfa!$B$7,env_ac_mfa!$E:$E,Data_mfa!$C$30)</f>
        <v>-17846.71</v>
      </c>
      <c r="T30" s="82">
        <f>SUMIFS(env_ac_mfa!$F:$F,env_ac_mfa!$A:$A,T10,env_ac_mfa!$B:$B,Data_mfa!$B$8,env_ac_mfa!$C:$C,Data_mfa!$A$30,env_ac_mfa!$D:$D,Data_mfa!$B$7,env_ac_mfa!$E:$E,Data_mfa!$C$30)</f>
        <v>-20332.647000000001</v>
      </c>
      <c r="U30" s="82">
        <f>SUMIFS(env_ac_mfa!$F:$F,env_ac_mfa!$A:$A,U10,env_ac_mfa!$B:$B,Data_mfa!$B$8,env_ac_mfa!$C:$C,Data_mfa!$A$30,env_ac_mfa!$D:$D,Data_mfa!$B$7,env_ac_mfa!$E:$E,Data_mfa!$C$30)</f>
        <v>-16428.174999999999</v>
      </c>
      <c r="V30" s="82">
        <f>SUMIFS(env_ac_mfa!$F:$F,env_ac_mfa!$A:$A,V10,env_ac_mfa!$B:$B,Data_mfa!$B$8,env_ac_mfa!$C:$C,Data_mfa!$A$30,env_ac_mfa!$D:$D,Data_mfa!$B$7,env_ac_mfa!$E:$E,Data_mfa!$C$30)</f>
        <v>-7178.973</v>
      </c>
      <c r="W30" s="82">
        <f>SUMIFS(env_ac_mfa!$F:$F,env_ac_mfa!$A:$A,W10,env_ac_mfa!$B:$B,Data_mfa!$B$8,env_ac_mfa!$C:$C,Data_mfa!$A$30,env_ac_mfa!$D:$D,Data_mfa!$B$7,env_ac_mfa!$E:$E,Data_mfa!$C$30)</f>
        <v>-391.43099999999998</v>
      </c>
      <c r="X30" s="82">
        <f>SUMIFS(env_ac_mfa!$F:$F,env_ac_mfa!$A:$A,X10,env_ac_mfa!$B:$B,Data_mfa!$B$8,env_ac_mfa!$C:$C,Data_mfa!$A$30,env_ac_mfa!$D:$D,Data_mfa!$B$7,env_ac_mfa!$E:$E,Data_mfa!$C$30)</f>
        <v>11266.743</v>
      </c>
      <c r="Y30" s="82">
        <f>SUMIFS(env_ac_mfa!$F:$F,env_ac_mfa!$A:$A,Y10,env_ac_mfa!$B:$B,Data_mfa!$B$8,env_ac_mfa!$C:$C,Data_mfa!$A$30,env_ac_mfa!$D:$D,Data_mfa!$B$7,env_ac_mfa!$E:$E,Data_mfa!$C$30)</f>
        <v>12919.791999999999</v>
      </c>
    </row>
    <row r="31" spans="1:25" x14ac:dyDescent="0.2">
      <c r="A31" s="94" t="s">
        <v>69</v>
      </c>
      <c r="B31" s="94" t="s">
        <v>68</v>
      </c>
      <c r="C31" s="94" t="s">
        <v>65</v>
      </c>
      <c r="D31" s="94" t="s">
        <v>64</v>
      </c>
      <c r="E31" s="82">
        <f>SUMIFS(env_ac_mfa!$F:$F,env_ac_mfa!$A:$A,E10,env_ac_mfa!$B:$B,Data_mfa!$B$8,env_ac_mfa!$C:$C,Data_mfa!$A$31,env_ac_mfa!$D:$D,Data_mfa!$B$7,env_ac_mfa!$E:$E,Data_mfa!$C$31)</f>
        <v>780967.46799999999</v>
      </c>
      <c r="F31" s="82">
        <f>SUMIFS(env_ac_mfa!$F:$F,env_ac_mfa!$A:$A,F10,env_ac_mfa!$B:$B,Data_mfa!$B$8,env_ac_mfa!$C:$C,Data_mfa!$A$31,env_ac_mfa!$D:$D,Data_mfa!$B$7,env_ac_mfa!$E:$E,Data_mfa!$C$31)</f>
        <v>789894.38899999997</v>
      </c>
      <c r="G31" s="82">
        <f>SUMIFS(env_ac_mfa!$F:$F,env_ac_mfa!$A:$A,G10,env_ac_mfa!$B:$B,Data_mfa!$B$8,env_ac_mfa!$C:$C,Data_mfa!$A$31,env_ac_mfa!$D:$D,Data_mfa!$B$7,env_ac_mfa!$E:$E,Data_mfa!$C$31)</f>
        <v>787136.03399999999</v>
      </c>
      <c r="H31" s="82">
        <f>SUMIFS(env_ac_mfa!$F:$F,env_ac_mfa!$A:$A,H10,env_ac_mfa!$B:$B,Data_mfa!$B$8,env_ac_mfa!$C:$C,Data_mfa!$A$31,env_ac_mfa!$D:$D,Data_mfa!$B$7,env_ac_mfa!$E:$E,Data_mfa!$C$31)</f>
        <v>788454.76100000006</v>
      </c>
      <c r="I31" s="82">
        <f>SUMIFS(env_ac_mfa!$F:$F,env_ac_mfa!$A:$A,I10,env_ac_mfa!$B:$B,Data_mfa!$B$8,env_ac_mfa!$C:$C,Data_mfa!$A$31,env_ac_mfa!$D:$D,Data_mfa!$B$7,env_ac_mfa!$E:$E,Data_mfa!$C$31)</f>
        <v>787442.19499999995</v>
      </c>
      <c r="J31" s="82">
        <f>SUMIFS(env_ac_mfa!$F:$F,env_ac_mfa!$A:$A,J10,env_ac_mfa!$B:$B,Data_mfa!$B$8,env_ac_mfa!$C:$C,Data_mfa!$A$31,env_ac_mfa!$D:$D,Data_mfa!$B$7,env_ac_mfa!$E:$E,Data_mfa!$C$31)</f>
        <v>769996.58799999999</v>
      </c>
      <c r="K31" s="82">
        <f>SUMIFS(env_ac_mfa!$F:$F,env_ac_mfa!$A:$A,K10,env_ac_mfa!$B:$B,Data_mfa!$B$8,env_ac_mfa!$C:$C,Data_mfa!$A$31,env_ac_mfa!$D:$D,Data_mfa!$B$7,env_ac_mfa!$E:$E,Data_mfa!$C$31)</f>
        <v>759171.34699999995</v>
      </c>
      <c r="L31" s="82">
        <f>SUMIFS(env_ac_mfa!$F:$F,env_ac_mfa!$A:$A,L10,env_ac_mfa!$B:$B,Data_mfa!$B$8,env_ac_mfa!$C:$C,Data_mfa!$A$31,env_ac_mfa!$D:$D,Data_mfa!$B$7,env_ac_mfa!$E:$E,Data_mfa!$C$31)</f>
        <v>741554.45799999998</v>
      </c>
      <c r="M31" s="82">
        <f>SUMIFS(env_ac_mfa!$F:$F,env_ac_mfa!$A:$A,M10,env_ac_mfa!$B:$B,Data_mfa!$B$8,env_ac_mfa!$C:$C,Data_mfa!$A$31,env_ac_mfa!$D:$D,Data_mfa!$B$7,env_ac_mfa!$E:$E,Data_mfa!$C$31)</f>
        <v>724658.93</v>
      </c>
      <c r="N31" s="82">
        <f>SUMIFS(env_ac_mfa!$F:$F,env_ac_mfa!$A:$A,N10,env_ac_mfa!$B:$B,Data_mfa!$B$8,env_ac_mfa!$C:$C,Data_mfa!$A$31,env_ac_mfa!$D:$D,Data_mfa!$B$7,env_ac_mfa!$E:$E,Data_mfa!$C$31)</f>
        <v>689036.43700000003</v>
      </c>
      <c r="O31" s="82">
        <f>SUMIFS(env_ac_mfa!$F:$F,env_ac_mfa!$A:$A,O10,env_ac_mfa!$B:$B,Data_mfa!$B$8,env_ac_mfa!$C:$C,Data_mfa!$A$31,env_ac_mfa!$D:$D,Data_mfa!$B$7,env_ac_mfa!$E:$E,Data_mfa!$C$31)</f>
        <v>685072.11199999996</v>
      </c>
      <c r="P31" s="82">
        <f>SUMIFS(env_ac_mfa!$F:$F,env_ac_mfa!$A:$A,P10,env_ac_mfa!$B:$B,Data_mfa!$B$8,env_ac_mfa!$C:$C,Data_mfa!$A$31,env_ac_mfa!$D:$D,Data_mfa!$B$7,env_ac_mfa!$E:$E,Data_mfa!$C$31)</f>
        <v>703520.24600000004</v>
      </c>
      <c r="Q31" s="82">
        <f>SUMIFS(env_ac_mfa!$F:$F,env_ac_mfa!$A:$A,Q10,env_ac_mfa!$B:$B,Data_mfa!$B$8,env_ac_mfa!$C:$C,Data_mfa!$A$31,env_ac_mfa!$D:$D,Data_mfa!$B$7,env_ac_mfa!$E:$E,Data_mfa!$C$31)</f>
        <v>699818.76199999999</v>
      </c>
      <c r="R31" s="82">
        <f>SUMIFS(env_ac_mfa!$F:$F,env_ac_mfa!$A:$A,R10,env_ac_mfa!$B:$B,Data_mfa!$B$8,env_ac_mfa!$C:$C,Data_mfa!$A$31,env_ac_mfa!$D:$D,Data_mfa!$B$7,env_ac_mfa!$E:$E,Data_mfa!$C$31)</f>
        <v>672772.85499999998</v>
      </c>
      <c r="S31" s="82">
        <f>SUMIFS(env_ac_mfa!$F:$F,env_ac_mfa!$A:$A,S10,env_ac_mfa!$B:$B,Data_mfa!$B$8,env_ac_mfa!$C:$C,Data_mfa!$A$31,env_ac_mfa!$D:$D,Data_mfa!$B$7,env_ac_mfa!$E:$E,Data_mfa!$C$31)</f>
        <v>639894.15899999999</v>
      </c>
      <c r="T31" s="82">
        <f>SUMIFS(env_ac_mfa!$F:$F,env_ac_mfa!$A:$A,T10,env_ac_mfa!$B:$B,Data_mfa!$B$8,env_ac_mfa!$C:$C,Data_mfa!$A$31,env_ac_mfa!$D:$D,Data_mfa!$B$7,env_ac_mfa!$E:$E,Data_mfa!$C$31)</f>
        <v>616427.86499999999</v>
      </c>
      <c r="U31" s="82">
        <f>SUMIFS(env_ac_mfa!$F:$F,env_ac_mfa!$A:$A,U10,env_ac_mfa!$B:$B,Data_mfa!$B$8,env_ac_mfa!$C:$C,Data_mfa!$A$31,env_ac_mfa!$D:$D,Data_mfa!$B$7,env_ac_mfa!$E:$E,Data_mfa!$C$31)</f>
        <v>573838.11100000003</v>
      </c>
      <c r="V31" s="82">
        <f>SUMIFS(env_ac_mfa!$F:$F,env_ac_mfa!$A:$A,V10,env_ac_mfa!$B:$B,Data_mfa!$B$8,env_ac_mfa!$C:$C,Data_mfa!$A$31,env_ac_mfa!$D:$D,Data_mfa!$B$7,env_ac_mfa!$E:$E,Data_mfa!$C$31)</f>
        <v>574834.81400000001</v>
      </c>
      <c r="W31" s="82">
        <f>SUMIFS(env_ac_mfa!$F:$F,env_ac_mfa!$A:$A,W10,env_ac_mfa!$B:$B,Data_mfa!$B$8,env_ac_mfa!$C:$C,Data_mfa!$A$31,env_ac_mfa!$D:$D,Data_mfa!$B$7,env_ac_mfa!$E:$E,Data_mfa!$C$31)</f>
        <v>561546.527</v>
      </c>
      <c r="X31" s="82">
        <f>SUMIFS(env_ac_mfa!$F:$F,env_ac_mfa!$A:$A,X10,env_ac_mfa!$B:$B,Data_mfa!$B$8,env_ac_mfa!$C:$C,Data_mfa!$A$31,env_ac_mfa!$D:$D,Data_mfa!$B$7,env_ac_mfa!$E:$E,Data_mfa!$C$31)</f>
        <v>478276.81800000003</v>
      </c>
      <c r="Y31" s="82">
        <f>SUMIFS(env_ac_mfa!$F:$F,env_ac_mfa!$A:$A,Y10,env_ac_mfa!$B:$B,Data_mfa!$B$8,env_ac_mfa!$C:$C,Data_mfa!$A$31,env_ac_mfa!$D:$D,Data_mfa!$B$7,env_ac_mfa!$E:$E,Data_mfa!$C$31)</f>
        <v>377890.94900000002</v>
      </c>
    </row>
    <row r="32" spans="1:25" x14ac:dyDescent="0.2">
      <c r="A32" s="94" t="s">
        <v>69</v>
      </c>
      <c r="B32" s="94" t="s">
        <v>68</v>
      </c>
      <c r="C32" s="94" t="s">
        <v>63</v>
      </c>
      <c r="D32" s="94" t="s">
        <v>1</v>
      </c>
      <c r="E32" s="82">
        <f>SUMIFS(env_ac_mfa!$F:$F,env_ac_mfa!$A:$A,E10,env_ac_mfa!$B:$B,Data_mfa!$B$8,env_ac_mfa!$C:$C,Data_mfa!$A$32,env_ac_mfa!$D:$D,Data_mfa!$B$7,env_ac_mfa!$E:$E,Data_mfa!$C$32)</f>
        <v>971914.89899999998</v>
      </c>
      <c r="F32" s="82">
        <f>SUMIFS(env_ac_mfa!$F:$F,env_ac_mfa!$A:$A,F10,env_ac_mfa!$B:$B,Data_mfa!$B$8,env_ac_mfa!$C:$C,Data_mfa!$A$32,env_ac_mfa!$D:$D,Data_mfa!$B$7,env_ac_mfa!$E:$E,Data_mfa!$C$32)</f>
        <v>957938.84100000001</v>
      </c>
      <c r="G32" s="82">
        <f>SUMIFS(env_ac_mfa!$F:$F,env_ac_mfa!$A:$A,G10,env_ac_mfa!$B:$B,Data_mfa!$B$8,env_ac_mfa!$C:$C,Data_mfa!$A$32,env_ac_mfa!$D:$D,Data_mfa!$B$7,env_ac_mfa!$E:$E,Data_mfa!$C$32)</f>
        <v>1007257.159</v>
      </c>
      <c r="H32" s="82">
        <f>SUMIFS(env_ac_mfa!$F:$F,env_ac_mfa!$A:$A,H10,env_ac_mfa!$B:$B,Data_mfa!$B$8,env_ac_mfa!$C:$C,Data_mfa!$A$32,env_ac_mfa!$D:$D,Data_mfa!$B$7,env_ac_mfa!$E:$E,Data_mfa!$C$32)</f>
        <v>1063340.9169999999</v>
      </c>
      <c r="I32" s="82">
        <f>SUMIFS(env_ac_mfa!$F:$F,env_ac_mfa!$A:$A,I10,env_ac_mfa!$B:$B,Data_mfa!$B$8,env_ac_mfa!$C:$C,Data_mfa!$A$32,env_ac_mfa!$D:$D,Data_mfa!$B$7,env_ac_mfa!$E:$E,Data_mfa!$C$32)</f>
        <v>1078591.8640000001</v>
      </c>
      <c r="J32" s="82">
        <f>SUMIFS(env_ac_mfa!$F:$F,env_ac_mfa!$A:$A,J10,env_ac_mfa!$B:$B,Data_mfa!$B$8,env_ac_mfa!$C:$C,Data_mfa!$A$32,env_ac_mfa!$D:$D,Data_mfa!$B$7,env_ac_mfa!$E:$E,Data_mfa!$C$32)</f>
        <v>1095780.223</v>
      </c>
      <c r="K32" s="82">
        <f>SUMIFS(env_ac_mfa!$F:$F,env_ac_mfa!$A:$A,K10,env_ac_mfa!$B:$B,Data_mfa!$B$8,env_ac_mfa!$C:$C,Data_mfa!$A$32,env_ac_mfa!$D:$D,Data_mfa!$B$7,env_ac_mfa!$E:$E,Data_mfa!$C$32)</f>
        <v>1128534.1459999999</v>
      </c>
      <c r="L32" s="82">
        <f>SUMIFS(env_ac_mfa!$F:$F,env_ac_mfa!$A:$A,L10,env_ac_mfa!$B:$B,Data_mfa!$B$8,env_ac_mfa!$C:$C,Data_mfa!$A$32,env_ac_mfa!$D:$D,Data_mfa!$B$7,env_ac_mfa!$E:$E,Data_mfa!$C$32)</f>
        <v>1122462.253</v>
      </c>
      <c r="M32" s="82">
        <f>SUMIFS(env_ac_mfa!$F:$F,env_ac_mfa!$A:$A,M10,env_ac_mfa!$B:$B,Data_mfa!$B$8,env_ac_mfa!$C:$C,Data_mfa!$A$32,env_ac_mfa!$D:$D,Data_mfa!$B$7,env_ac_mfa!$E:$E,Data_mfa!$C$32)</f>
        <v>1129043.696</v>
      </c>
      <c r="N32" s="82">
        <f>SUMIFS(env_ac_mfa!$F:$F,env_ac_mfa!$A:$A,N10,env_ac_mfa!$B:$B,Data_mfa!$B$8,env_ac_mfa!$C:$C,Data_mfa!$A$32,env_ac_mfa!$D:$D,Data_mfa!$B$7,env_ac_mfa!$E:$E,Data_mfa!$C$32)</f>
        <v>1033426.106</v>
      </c>
      <c r="O32" s="82">
        <f>SUMIFS(env_ac_mfa!$F:$F,env_ac_mfa!$A:$A,O10,env_ac_mfa!$B:$B,Data_mfa!$B$8,env_ac_mfa!$C:$C,Data_mfa!$A$32,env_ac_mfa!$D:$D,Data_mfa!$B$7,env_ac_mfa!$E:$E,Data_mfa!$C$32)</f>
        <v>1055928.338</v>
      </c>
      <c r="P32" s="82">
        <f>SUMIFS(env_ac_mfa!$F:$F,env_ac_mfa!$A:$A,P10,env_ac_mfa!$B:$B,Data_mfa!$B$8,env_ac_mfa!$C:$C,Data_mfa!$A$32,env_ac_mfa!$D:$D,Data_mfa!$B$7,env_ac_mfa!$E:$E,Data_mfa!$C$32)</f>
        <v>1056690.1969999999</v>
      </c>
      <c r="Q32" s="82">
        <f>SUMIFS(env_ac_mfa!$F:$F,env_ac_mfa!$A:$A,Q10,env_ac_mfa!$B:$B,Data_mfa!$B$8,env_ac_mfa!$C:$C,Data_mfa!$A$32,env_ac_mfa!$D:$D,Data_mfa!$B$7,env_ac_mfa!$E:$E,Data_mfa!$C$32)</f>
        <v>1051837.6569999999</v>
      </c>
      <c r="R32" s="82">
        <f>SUMIFS(env_ac_mfa!$F:$F,env_ac_mfa!$A:$A,R10,env_ac_mfa!$B:$B,Data_mfa!$B$8,env_ac_mfa!$C:$C,Data_mfa!$A$32,env_ac_mfa!$D:$D,Data_mfa!$B$7,env_ac_mfa!$E:$E,Data_mfa!$C$32)</f>
        <v>1019606.78</v>
      </c>
      <c r="S32" s="82">
        <f>SUMIFS(env_ac_mfa!$F:$F,env_ac_mfa!$A:$A,S10,env_ac_mfa!$B:$B,Data_mfa!$B$8,env_ac_mfa!$C:$C,Data_mfa!$A$32,env_ac_mfa!$D:$D,Data_mfa!$B$7,env_ac_mfa!$E:$E,Data_mfa!$C$32)</f>
        <v>1013096.1409999999</v>
      </c>
      <c r="T32" s="82">
        <f>SUMIFS(env_ac_mfa!$F:$F,env_ac_mfa!$A:$A,T10,env_ac_mfa!$B:$B,Data_mfa!$B$8,env_ac_mfa!$C:$C,Data_mfa!$A$32,env_ac_mfa!$D:$D,Data_mfa!$B$7,env_ac_mfa!$E:$E,Data_mfa!$C$32)</f>
        <v>1069945.2350000001</v>
      </c>
      <c r="U32" s="82">
        <f>SUMIFS(env_ac_mfa!$F:$F,env_ac_mfa!$A:$A,U10,env_ac_mfa!$B:$B,Data_mfa!$B$8,env_ac_mfa!$C:$C,Data_mfa!$A$32,env_ac_mfa!$D:$D,Data_mfa!$B$7,env_ac_mfa!$E:$E,Data_mfa!$C$32)</f>
        <v>1079743.6880000001</v>
      </c>
      <c r="V32" s="82">
        <f>SUMIFS(env_ac_mfa!$F:$F,env_ac_mfa!$A:$A,V10,env_ac_mfa!$B:$B,Data_mfa!$B$8,env_ac_mfa!$C:$C,Data_mfa!$A$32,env_ac_mfa!$D:$D,Data_mfa!$B$7,env_ac_mfa!$E:$E,Data_mfa!$C$32)</f>
        <v>1095843.3400000001</v>
      </c>
      <c r="W32" s="82">
        <f>SUMIFS(env_ac_mfa!$F:$F,env_ac_mfa!$A:$A,W10,env_ac_mfa!$B:$B,Data_mfa!$B$8,env_ac_mfa!$C:$C,Data_mfa!$A$32,env_ac_mfa!$D:$D,Data_mfa!$B$7,env_ac_mfa!$E:$E,Data_mfa!$C$32)</f>
        <v>1096651.561</v>
      </c>
      <c r="X32" s="82">
        <f>SUMIFS(env_ac_mfa!$F:$F,env_ac_mfa!$A:$A,X10,env_ac_mfa!$B:$B,Data_mfa!$B$8,env_ac_mfa!$C:$C,Data_mfa!$A$32,env_ac_mfa!$D:$D,Data_mfa!$B$7,env_ac_mfa!$E:$E,Data_mfa!$C$32)</f>
        <v>1063292.7420000001</v>
      </c>
      <c r="Y32" s="82">
        <f>SUMIFS(env_ac_mfa!$F:$F,env_ac_mfa!$A:$A,Y10,env_ac_mfa!$B:$B,Data_mfa!$B$8,env_ac_mfa!$C:$C,Data_mfa!$A$32,env_ac_mfa!$D:$D,Data_mfa!$B$7,env_ac_mfa!$E:$E,Data_mfa!$C$32)</f>
        <v>940397.65800000005</v>
      </c>
    </row>
    <row r="33" spans="1:25" x14ac:dyDescent="0.2">
      <c r="A33" s="94" t="s">
        <v>69</v>
      </c>
      <c r="B33" s="94" t="s">
        <v>68</v>
      </c>
      <c r="C33" s="94" t="s">
        <v>62</v>
      </c>
      <c r="D33" s="94" t="s">
        <v>2</v>
      </c>
      <c r="E33" s="82">
        <f>SUMIFS(env_ac_mfa!$F:$F,env_ac_mfa!$A:$A,E10,env_ac_mfa!$B:$B,Data_mfa!$B$8,env_ac_mfa!$C:$C,Data_mfa!$A$33,env_ac_mfa!$D:$D,Data_mfa!$B$7,env_ac_mfa!$E:$E,Data_mfa!$C$33)</f>
        <v>127971.976</v>
      </c>
      <c r="F33" s="82">
        <f>SUMIFS(env_ac_mfa!$F:$F,env_ac_mfa!$A:$A,F10,env_ac_mfa!$B:$B,Data_mfa!$B$8,env_ac_mfa!$C:$C,Data_mfa!$A$33,env_ac_mfa!$D:$D,Data_mfa!$B$7,env_ac_mfa!$E:$E,Data_mfa!$C$33)</f>
        <v>129338.963</v>
      </c>
      <c r="G33" s="82">
        <f>SUMIFS(env_ac_mfa!$F:$F,env_ac_mfa!$A:$A,G10,env_ac_mfa!$B:$B,Data_mfa!$B$8,env_ac_mfa!$C:$C,Data_mfa!$A$33,env_ac_mfa!$D:$D,Data_mfa!$B$7,env_ac_mfa!$E:$E,Data_mfa!$C$33)</f>
        <v>136178.399</v>
      </c>
      <c r="H33" s="82">
        <f>SUMIFS(env_ac_mfa!$F:$F,env_ac_mfa!$A:$A,H10,env_ac_mfa!$B:$B,Data_mfa!$B$8,env_ac_mfa!$C:$C,Data_mfa!$A$33,env_ac_mfa!$D:$D,Data_mfa!$B$7,env_ac_mfa!$E:$E,Data_mfa!$C$33)</f>
        <v>142864.035</v>
      </c>
      <c r="I33" s="82">
        <f>SUMIFS(env_ac_mfa!$F:$F,env_ac_mfa!$A:$A,I10,env_ac_mfa!$B:$B,Data_mfa!$B$8,env_ac_mfa!$C:$C,Data_mfa!$A$33,env_ac_mfa!$D:$D,Data_mfa!$B$7,env_ac_mfa!$E:$E,Data_mfa!$C$33)</f>
        <v>155997.38</v>
      </c>
      <c r="J33" s="82">
        <f>SUMIFS(env_ac_mfa!$F:$F,env_ac_mfa!$A:$A,J10,env_ac_mfa!$B:$B,Data_mfa!$B$8,env_ac_mfa!$C:$C,Data_mfa!$A$33,env_ac_mfa!$D:$D,Data_mfa!$B$7,env_ac_mfa!$E:$E,Data_mfa!$C$33)</f>
        <v>162457.663</v>
      </c>
      <c r="K33" s="82">
        <f>SUMIFS(env_ac_mfa!$F:$F,env_ac_mfa!$A:$A,K10,env_ac_mfa!$B:$B,Data_mfa!$B$8,env_ac_mfa!$C:$C,Data_mfa!$A$33,env_ac_mfa!$D:$D,Data_mfa!$B$7,env_ac_mfa!$E:$E,Data_mfa!$C$33)</f>
        <v>177997.22399999999</v>
      </c>
      <c r="L33" s="82">
        <f>SUMIFS(env_ac_mfa!$F:$F,env_ac_mfa!$A:$A,L10,env_ac_mfa!$B:$B,Data_mfa!$B$8,env_ac_mfa!$C:$C,Data_mfa!$A$33,env_ac_mfa!$D:$D,Data_mfa!$B$7,env_ac_mfa!$E:$E,Data_mfa!$C$33)</f>
        <v>196351.27</v>
      </c>
      <c r="M33" s="82">
        <f>SUMIFS(env_ac_mfa!$F:$F,env_ac_mfa!$A:$A,M10,env_ac_mfa!$B:$B,Data_mfa!$B$8,env_ac_mfa!$C:$C,Data_mfa!$A$33,env_ac_mfa!$D:$D,Data_mfa!$B$7,env_ac_mfa!$E:$E,Data_mfa!$C$33)</f>
        <v>194067.58900000001</v>
      </c>
      <c r="N33" s="82">
        <f>SUMIFS(env_ac_mfa!$F:$F,env_ac_mfa!$A:$A,N10,env_ac_mfa!$B:$B,Data_mfa!$B$8,env_ac_mfa!$C:$C,Data_mfa!$A$33,env_ac_mfa!$D:$D,Data_mfa!$B$7,env_ac_mfa!$E:$E,Data_mfa!$C$33)</f>
        <v>188400.79399999999</v>
      </c>
      <c r="O33" s="82">
        <f>SUMIFS(env_ac_mfa!$F:$F,env_ac_mfa!$A:$A,O10,env_ac_mfa!$B:$B,Data_mfa!$B$8,env_ac_mfa!$C:$C,Data_mfa!$A$33,env_ac_mfa!$D:$D,Data_mfa!$B$7,env_ac_mfa!$E:$E,Data_mfa!$C$33)</f>
        <v>197166.16</v>
      </c>
      <c r="P33" s="82">
        <f>SUMIFS(env_ac_mfa!$F:$F,env_ac_mfa!$A:$A,P10,env_ac_mfa!$B:$B,Data_mfa!$B$8,env_ac_mfa!$C:$C,Data_mfa!$A$33,env_ac_mfa!$D:$D,Data_mfa!$B$7,env_ac_mfa!$E:$E,Data_mfa!$C$33)</f>
        <v>199553.095</v>
      </c>
      <c r="Q33" s="82">
        <f>SUMIFS(env_ac_mfa!$F:$F,env_ac_mfa!$A:$A,Q10,env_ac_mfa!$B:$B,Data_mfa!$B$8,env_ac_mfa!$C:$C,Data_mfa!$A$33,env_ac_mfa!$D:$D,Data_mfa!$B$7,env_ac_mfa!$E:$E,Data_mfa!$C$33)</f>
        <v>224687.57800000001</v>
      </c>
      <c r="R33" s="82">
        <f>SUMIFS(env_ac_mfa!$F:$F,env_ac_mfa!$A:$A,R10,env_ac_mfa!$B:$B,Data_mfa!$B$8,env_ac_mfa!$C:$C,Data_mfa!$A$33,env_ac_mfa!$D:$D,Data_mfa!$B$7,env_ac_mfa!$E:$E,Data_mfa!$C$33)</f>
        <v>231609.59899999999</v>
      </c>
      <c r="S33" s="82">
        <f>SUMIFS(env_ac_mfa!$F:$F,env_ac_mfa!$A:$A,S10,env_ac_mfa!$B:$B,Data_mfa!$B$8,env_ac_mfa!$C:$C,Data_mfa!$A$33,env_ac_mfa!$D:$D,Data_mfa!$B$7,env_ac_mfa!$E:$E,Data_mfa!$C$33)</f>
        <v>227050.19899999999</v>
      </c>
      <c r="T33" s="82">
        <f>SUMIFS(env_ac_mfa!$F:$F,env_ac_mfa!$A:$A,T10,env_ac_mfa!$B:$B,Data_mfa!$B$8,env_ac_mfa!$C:$C,Data_mfa!$A$33,env_ac_mfa!$D:$D,Data_mfa!$B$7,env_ac_mfa!$E:$E,Data_mfa!$C$33)</f>
        <v>235597.269</v>
      </c>
      <c r="U33" s="82">
        <f>SUMIFS(env_ac_mfa!$F:$F,env_ac_mfa!$A:$A,U10,env_ac_mfa!$B:$B,Data_mfa!$B$8,env_ac_mfa!$C:$C,Data_mfa!$A$33,env_ac_mfa!$D:$D,Data_mfa!$B$7,env_ac_mfa!$E:$E,Data_mfa!$C$33)</f>
        <v>253651.64</v>
      </c>
      <c r="V33" s="82">
        <f>SUMIFS(env_ac_mfa!$F:$F,env_ac_mfa!$A:$A,V10,env_ac_mfa!$B:$B,Data_mfa!$B$8,env_ac_mfa!$C:$C,Data_mfa!$A$33,env_ac_mfa!$D:$D,Data_mfa!$B$7,env_ac_mfa!$E:$E,Data_mfa!$C$33)</f>
        <v>271281.47499999998</v>
      </c>
      <c r="W33" s="82">
        <f>SUMIFS(env_ac_mfa!$F:$F,env_ac_mfa!$A:$A,W10,env_ac_mfa!$B:$B,Data_mfa!$B$8,env_ac_mfa!$C:$C,Data_mfa!$A$33,env_ac_mfa!$D:$D,Data_mfa!$B$7,env_ac_mfa!$E:$E,Data_mfa!$C$33)</f>
        <v>261488.677</v>
      </c>
      <c r="X33" s="82">
        <f>SUMIFS(env_ac_mfa!$F:$F,env_ac_mfa!$A:$A,X10,env_ac_mfa!$B:$B,Data_mfa!$B$8,env_ac_mfa!$C:$C,Data_mfa!$A$33,env_ac_mfa!$D:$D,Data_mfa!$B$7,env_ac_mfa!$E:$E,Data_mfa!$C$33)</f>
        <v>246303.66500000001</v>
      </c>
      <c r="Y33" s="82">
        <f>SUMIFS(env_ac_mfa!$F:$F,env_ac_mfa!$A:$A,Y10,env_ac_mfa!$B:$B,Data_mfa!$B$8,env_ac_mfa!$C:$C,Data_mfa!$A$33,env_ac_mfa!$D:$D,Data_mfa!$B$7,env_ac_mfa!$E:$E,Data_mfa!$C$33)</f>
        <v>222880.12599999999</v>
      </c>
    </row>
    <row r="34" spans="1:25" x14ac:dyDescent="0.2">
      <c r="A34" s="94" t="s">
        <v>69</v>
      </c>
      <c r="B34" s="94" t="s">
        <v>68</v>
      </c>
      <c r="C34" s="94" t="s">
        <v>61</v>
      </c>
      <c r="D34" s="94" t="s">
        <v>60</v>
      </c>
      <c r="E34" s="82">
        <f>SUMIFS(env_ac_mfa!$F:$F,env_ac_mfa!$A:$A,E10,env_ac_mfa!$B:$B,Data_mfa!$B$8,env_ac_mfa!$C:$C,Data_mfa!$A$34,env_ac_mfa!$D:$D,Data_mfa!$B$7,env_ac_mfa!$E:$E,Data_mfa!$C$34)</f>
        <v>1624910.3910000001</v>
      </c>
      <c r="F34" s="82">
        <f>SUMIFS(env_ac_mfa!$F:$F,env_ac_mfa!$A:$A,F10,env_ac_mfa!$B:$B,Data_mfa!$B$8,env_ac_mfa!$C:$C,Data_mfa!$A$34,env_ac_mfa!$D:$D,Data_mfa!$B$7,env_ac_mfa!$E:$E,Data_mfa!$C$34)</f>
        <v>1618494.267</v>
      </c>
      <c r="G34" s="82">
        <f>SUMIFS(env_ac_mfa!$F:$F,env_ac_mfa!$A:$A,G10,env_ac_mfa!$B:$B,Data_mfa!$B$8,env_ac_mfa!$C:$C,Data_mfa!$A$34,env_ac_mfa!$D:$D,Data_mfa!$B$7,env_ac_mfa!$E:$E,Data_mfa!$C$34)</f>
        <v>1658214.7930000001</v>
      </c>
      <c r="H34" s="82">
        <f>SUMIFS(env_ac_mfa!$F:$F,env_ac_mfa!$A:$A,H10,env_ac_mfa!$B:$B,Data_mfa!$B$8,env_ac_mfa!$C:$C,Data_mfa!$A$34,env_ac_mfa!$D:$D,Data_mfa!$B$7,env_ac_mfa!$E:$E,Data_mfa!$C$34)</f>
        <v>1708931.642</v>
      </c>
      <c r="I34" s="82">
        <f>SUMIFS(env_ac_mfa!$F:$F,env_ac_mfa!$A:$A,I10,env_ac_mfa!$B:$B,Data_mfa!$B$8,env_ac_mfa!$C:$C,Data_mfa!$A$34,env_ac_mfa!$D:$D,Data_mfa!$B$7,env_ac_mfa!$E:$E,Data_mfa!$C$34)</f>
        <v>1710036.6780000001</v>
      </c>
      <c r="J34" s="82">
        <f>SUMIFS(env_ac_mfa!$F:$F,env_ac_mfa!$A:$A,J10,env_ac_mfa!$B:$B,Data_mfa!$B$8,env_ac_mfa!$C:$C,Data_mfa!$A$34,env_ac_mfa!$D:$D,Data_mfa!$B$7,env_ac_mfa!$E:$E,Data_mfa!$C$34)</f>
        <v>1703319.149</v>
      </c>
      <c r="K34" s="82">
        <f>SUMIFS(env_ac_mfa!$F:$F,env_ac_mfa!$A:$A,K10,env_ac_mfa!$B:$B,Data_mfa!$B$8,env_ac_mfa!$C:$C,Data_mfa!$A$34,env_ac_mfa!$D:$D,Data_mfa!$B$7,env_ac_mfa!$E:$E,Data_mfa!$C$34)</f>
        <v>1709708.27</v>
      </c>
      <c r="L34" s="82">
        <f>SUMIFS(env_ac_mfa!$F:$F,env_ac_mfa!$A:$A,L10,env_ac_mfa!$B:$B,Data_mfa!$B$8,env_ac_mfa!$C:$C,Data_mfa!$A$34,env_ac_mfa!$D:$D,Data_mfa!$B$7,env_ac_mfa!$E:$E,Data_mfa!$C$34)</f>
        <v>1667665.4410000001</v>
      </c>
      <c r="M34" s="82">
        <f>SUMIFS(env_ac_mfa!$F:$F,env_ac_mfa!$A:$A,M10,env_ac_mfa!$B:$B,Data_mfa!$B$8,env_ac_mfa!$C:$C,Data_mfa!$A$34,env_ac_mfa!$D:$D,Data_mfa!$B$7,env_ac_mfa!$E:$E,Data_mfa!$C$34)</f>
        <v>1659635.0360000001</v>
      </c>
      <c r="N34" s="82">
        <f>SUMIFS(env_ac_mfa!$F:$F,env_ac_mfa!$A:$A,N10,env_ac_mfa!$B:$B,Data_mfa!$B$8,env_ac_mfa!$C:$C,Data_mfa!$A$34,env_ac_mfa!$D:$D,Data_mfa!$B$7,env_ac_mfa!$E:$E,Data_mfa!$C$34)</f>
        <v>1534061.7490000001</v>
      </c>
      <c r="O34" s="82">
        <f>SUMIFS(env_ac_mfa!$F:$F,env_ac_mfa!$A:$A,O10,env_ac_mfa!$B:$B,Data_mfa!$B$8,env_ac_mfa!$C:$C,Data_mfa!$A$34,env_ac_mfa!$D:$D,Data_mfa!$B$7,env_ac_mfa!$E:$E,Data_mfa!$C$34)</f>
        <v>1543834.29</v>
      </c>
      <c r="P34" s="82">
        <f>SUMIFS(env_ac_mfa!$F:$F,env_ac_mfa!$A:$A,P10,env_ac_mfa!$B:$B,Data_mfa!$B$8,env_ac_mfa!$C:$C,Data_mfa!$A$34,env_ac_mfa!$D:$D,Data_mfa!$B$7,env_ac_mfa!$E:$E,Data_mfa!$C$34)</f>
        <v>1560657.348</v>
      </c>
      <c r="Q34" s="82">
        <f>SUMIFS(env_ac_mfa!$F:$F,env_ac_mfa!$A:$A,Q10,env_ac_mfa!$B:$B,Data_mfa!$B$8,env_ac_mfa!$C:$C,Data_mfa!$A$34,env_ac_mfa!$D:$D,Data_mfa!$B$7,env_ac_mfa!$E:$E,Data_mfa!$C$34)</f>
        <v>1526968.841</v>
      </c>
      <c r="R34" s="82">
        <f>SUMIFS(env_ac_mfa!$F:$F,env_ac_mfa!$A:$A,R10,env_ac_mfa!$B:$B,Data_mfa!$B$8,env_ac_mfa!$C:$C,Data_mfa!$A$34,env_ac_mfa!$D:$D,Data_mfa!$B$7,env_ac_mfa!$E:$E,Data_mfa!$C$34)</f>
        <v>1460770.0360000001</v>
      </c>
      <c r="S34" s="82">
        <f>SUMIFS(env_ac_mfa!$F:$F,env_ac_mfa!$A:$A,S10,env_ac_mfa!$B:$B,Data_mfa!$B$8,env_ac_mfa!$C:$C,Data_mfa!$A$34,env_ac_mfa!$D:$D,Data_mfa!$B$7,env_ac_mfa!$E:$E,Data_mfa!$C$34)</f>
        <v>1425940.1</v>
      </c>
      <c r="T34" s="82">
        <f>SUMIFS(env_ac_mfa!$F:$F,env_ac_mfa!$A:$A,T10,env_ac_mfa!$B:$B,Data_mfa!$B$8,env_ac_mfa!$C:$C,Data_mfa!$A$34,env_ac_mfa!$D:$D,Data_mfa!$B$7,env_ac_mfa!$E:$E,Data_mfa!$C$34)</f>
        <v>1450775.831</v>
      </c>
      <c r="U34" s="82">
        <f>SUMIFS(env_ac_mfa!$F:$F,env_ac_mfa!$A:$A,U10,env_ac_mfa!$B:$B,Data_mfa!$B$8,env_ac_mfa!$C:$C,Data_mfa!$A$34,env_ac_mfa!$D:$D,Data_mfa!$B$7,env_ac_mfa!$E:$E,Data_mfa!$C$34)</f>
        <v>1399930.159</v>
      </c>
      <c r="V34" s="82">
        <f>SUMIFS(env_ac_mfa!$F:$F,env_ac_mfa!$A:$A,V10,env_ac_mfa!$B:$B,Data_mfa!$B$8,env_ac_mfa!$C:$C,Data_mfa!$A$34,env_ac_mfa!$D:$D,Data_mfa!$B$7,env_ac_mfa!$E:$E,Data_mfa!$C$34)</f>
        <v>1399396.679</v>
      </c>
      <c r="W34" s="82">
        <f>SUMIFS(env_ac_mfa!$F:$F,env_ac_mfa!$A:$A,W10,env_ac_mfa!$B:$B,Data_mfa!$B$8,env_ac_mfa!$C:$C,Data_mfa!$A$34,env_ac_mfa!$D:$D,Data_mfa!$B$7,env_ac_mfa!$E:$E,Data_mfa!$C$34)</f>
        <v>1396709.4110000001</v>
      </c>
      <c r="X34" s="82">
        <f>SUMIFS(env_ac_mfa!$F:$F,env_ac_mfa!$A:$A,X10,env_ac_mfa!$B:$B,Data_mfa!$B$8,env_ac_mfa!$C:$C,Data_mfa!$A$34,env_ac_mfa!$D:$D,Data_mfa!$B$7,env_ac_mfa!$E:$E,Data_mfa!$C$34)</f>
        <v>1295265.895</v>
      </c>
      <c r="Y34" s="82">
        <f>SUMIFS(env_ac_mfa!$F:$F,env_ac_mfa!$A:$A,Y10,env_ac_mfa!$B:$B,Data_mfa!$B$8,env_ac_mfa!$C:$C,Data_mfa!$A$34,env_ac_mfa!$D:$D,Data_mfa!$B$7,env_ac_mfa!$E:$E,Data_mfa!$C$34)</f>
        <v>1095408.4809999999</v>
      </c>
    </row>
    <row r="35" spans="1:25" x14ac:dyDescent="0.2">
      <c r="A35" s="94" t="s">
        <v>69</v>
      </c>
      <c r="B35" s="94" t="s">
        <v>68</v>
      </c>
      <c r="C35" s="94" t="s">
        <v>57</v>
      </c>
      <c r="D35" s="94" t="s">
        <v>56</v>
      </c>
      <c r="E35" s="82">
        <f>SUMIFS(env_ac_mfa!$F:$F,env_ac_mfa!$A:$A,E10,env_ac_mfa!$B:$B,Data_mfa!$B$8,env_ac_mfa!$C:$C,Data_mfa!$A$35,env_ac_mfa!$D:$D,Data_mfa!$B$7,env_ac_mfa!$E:$E,Data_mfa!$C$35)</f>
        <v>843942.92299999995</v>
      </c>
      <c r="F35" s="82">
        <f>SUMIFS(env_ac_mfa!$F:$F,env_ac_mfa!$A:$A,F10,env_ac_mfa!$B:$B,Data_mfa!$B$8,env_ac_mfa!$C:$C,Data_mfa!$A$35,env_ac_mfa!$D:$D,Data_mfa!$B$7,env_ac_mfa!$E:$E,Data_mfa!$C$35)</f>
        <v>828599.87800000003</v>
      </c>
      <c r="G35" s="82">
        <f>SUMIFS(env_ac_mfa!$F:$F,env_ac_mfa!$A:$A,G10,env_ac_mfa!$B:$B,Data_mfa!$B$8,env_ac_mfa!$C:$C,Data_mfa!$A$35,env_ac_mfa!$D:$D,Data_mfa!$B$7,env_ac_mfa!$E:$E,Data_mfa!$C$35)</f>
        <v>871078.75899999996</v>
      </c>
      <c r="H35" s="82">
        <f>SUMIFS(env_ac_mfa!$F:$F,env_ac_mfa!$A:$A,H10,env_ac_mfa!$B:$B,Data_mfa!$B$8,env_ac_mfa!$C:$C,Data_mfa!$A$35,env_ac_mfa!$D:$D,Data_mfa!$B$7,env_ac_mfa!$E:$E,Data_mfa!$C$35)</f>
        <v>920476.88199999998</v>
      </c>
      <c r="I35" s="82">
        <f>SUMIFS(env_ac_mfa!$F:$F,env_ac_mfa!$A:$A,I10,env_ac_mfa!$B:$B,Data_mfa!$B$8,env_ac_mfa!$C:$C,Data_mfa!$A$35,env_ac_mfa!$D:$D,Data_mfa!$B$7,env_ac_mfa!$E:$E,Data_mfa!$C$35)</f>
        <v>922594.48300000001</v>
      </c>
      <c r="J35" s="82">
        <f>SUMIFS(env_ac_mfa!$F:$F,env_ac_mfa!$A:$A,J10,env_ac_mfa!$B:$B,Data_mfa!$B$8,env_ac_mfa!$C:$C,Data_mfa!$A$35,env_ac_mfa!$D:$D,Data_mfa!$B$7,env_ac_mfa!$E:$E,Data_mfa!$C$35)</f>
        <v>933322.56</v>
      </c>
      <c r="K35" s="82">
        <f>SUMIFS(env_ac_mfa!$F:$F,env_ac_mfa!$A:$A,K10,env_ac_mfa!$B:$B,Data_mfa!$B$8,env_ac_mfa!$C:$C,Data_mfa!$A$35,env_ac_mfa!$D:$D,Data_mfa!$B$7,env_ac_mfa!$E:$E,Data_mfa!$C$35)</f>
        <v>950536.92200000002</v>
      </c>
      <c r="L35" s="82">
        <f>SUMIFS(env_ac_mfa!$F:$F,env_ac_mfa!$A:$A,L10,env_ac_mfa!$B:$B,Data_mfa!$B$8,env_ac_mfa!$C:$C,Data_mfa!$A$35,env_ac_mfa!$D:$D,Data_mfa!$B$7,env_ac_mfa!$E:$E,Data_mfa!$C$35)</f>
        <v>926110.98300000001</v>
      </c>
      <c r="M35" s="82">
        <f>SUMIFS(env_ac_mfa!$F:$F,env_ac_mfa!$A:$A,M10,env_ac_mfa!$B:$B,Data_mfa!$B$8,env_ac_mfa!$C:$C,Data_mfa!$A$35,env_ac_mfa!$D:$D,Data_mfa!$B$7,env_ac_mfa!$E:$E,Data_mfa!$C$35)</f>
        <v>934976.10699999996</v>
      </c>
      <c r="N35" s="82">
        <f>SUMIFS(env_ac_mfa!$F:$F,env_ac_mfa!$A:$A,N10,env_ac_mfa!$B:$B,Data_mfa!$B$8,env_ac_mfa!$C:$C,Data_mfa!$A$35,env_ac_mfa!$D:$D,Data_mfa!$B$7,env_ac_mfa!$E:$E,Data_mfa!$C$35)</f>
        <v>845025.31200000003</v>
      </c>
      <c r="O35" s="82">
        <f>SUMIFS(env_ac_mfa!$F:$F,env_ac_mfa!$A:$A,O10,env_ac_mfa!$B:$B,Data_mfa!$B$8,env_ac_mfa!$C:$C,Data_mfa!$A$35,env_ac_mfa!$D:$D,Data_mfa!$B$7,env_ac_mfa!$E:$E,Data_mfa!$C$35)</f>
        <v>858762.17799999996</v>
      </c>
      <c r="P35" s="82">
        <f>SUMIFS(env_ac_mfa!$F:$F,env_ac_mfa!$A:$A,P10,env_ac_mfa!$B:$B,Data_mfa!$B$8,env_ac_mfa!$C:$C,Data_mfa!$A$35,env_ac_mfa!$D:$D,Data_mfa!$B$7,env_ac_mfa!$E:$E,Data_mfa!$C$35)</f>
        <v>857137.10199999996</v>
      </c>
      <c r="Q35" s="82">
        <f>SUMIFS(env_ac_mfa!$F:$F,env_ac_mfa!$A:$A,Q10,env_ac_mfa!$B:$B,Data_mfa!$B$8,env_ac_mfa!$C:$C,Data_mfa!$A$35,env_ac_mfa!$D:$D,Data_mfa!$B$7,env_ac_mfa!$E:$E,Data_mfa!$C$35)</f>
        <v>827150.07900000003</v>
      </c>
      <c r="R35" s="82">
        <f>SUMIFS(env_ac_mfa!$F:$F,env_ac_mfa!$A:$A,R10,env_ac_mfa!$B:$B,Data_mfa!$B$8,env_ac_mfa!$C:$C,Data_mfa!$A$35,env_ac_mfa!$D:$D,Data_mfa!$B$7,env_ac_mfa!$E:$E,Data_mfa!$C$35)</f>
        <v>787997.18099999998</v>
      </c>
      <c r="S35" s="82">
        <f>SUMIFS(env_ac_mfa!$F:$F,env_ac_mfa!$A:$A,S10,env_ac_mfa!$B:$B,Data_mfa!$B$8,env_ac_mfa!$C:$C,Data_mfa!$A$35,env_ac_mfa!$D:$D,Data_mfa!$B$7,env_ac_mfa!$E:$E,Data_mfa!$C$35)</f>
        <v>786045.94200000004</v>
      </c>
      <c r="T35" s="82">
        <f>SUMIFS(env_ac_mfa!$F:$F,env_ac_mfa!$A:$A,T10,env_ac_mfa!$B:$B,Data_mfa!$B$8,env_ac_mfa!$C:$C,Data_mfa!$A$35,env_ac_mfa!$D:$D,Data_mfa!$B$7,env_ac_mfa!$E:$E,Data_mfa!$C$35)</f>
        <v>834347.96600000001</v>
      </c>
      <c r="U35" s="82">
        <f>SUMIFS(env_ac_mfa!$F:$F,env_ac_mfa!$A:$A,U10,env_ac_mfa!$B:$B,Data_mfa!$B$8,env_ac_mfa!$C:$C,Data_mfa!$A$35,env_ac_mfa!$D:$D,Data_mfa!$B$7,env_ac_mfa!$E:$E,Data_mfa!$C$35)</f>
        <v>826092.04799999995</v>
      </c>
      <c r="V35" s="82">
        <f>SUMIFS(env_ac_mfa!$F:$F,env_ac_mfa!$A:$A,V10,env_ac_mfa!$B:$B,Data_mfa!$B$8,env_ac_mfa!$C:$C,Data_mfa!$A$35,env_ac_mfa!$D:$D,Data_mfa!$B$7,env_ac_mfa!$E:$E,Data_mfa!$C$35)</f>
        <v>824561.86499999999</v>
      </c>
      <c r="W35" s="82">
        <f>SUMIFS(env_ac_mfa!$F:$F,env_ac_mfa!$A:$A,W10,env_ac_mfa!$B:$B,Data_mfa!$B$8,env_ac_mfa!$C:$C,Data_mfa!$A$35,env_ac_mfa!$D:$D,Data_mfa!$B$7,env_ac_mfa!$E:$E,Data_mfa!$C$35)</f>
        <v>835162.88399999996</v>
      </c>
      <c r="X35" s="82">
        <f>SUMIFS(env_ac_mfa!$F:$F,env_ac_mfa!$A:$A,X10,env_ac_mfa!$B:$B,Data_mfa!$B$8,env_ac_mfa!$C:$C,Data_mfa!$A$35,env_ac_mfa!$D:$D,Data_mfa!$B$7,env_ac_mfa!$E:$E,Data_mfa!$C$35)</f>
        <v>816989.07700000005</v>
      </c>
      <c r="Y35" s="82">
        <f>SUMIFS(env_ac_mfa!$F:$F,env_ac_mfa!$A:$A,Y10,env_ac_mfa!$B:$B,Data_mfa!$B$8,env_ac_mfa!$C:$C,Data_mfa!$A$35,env_ac_mfa!$D:$D,Data_mfa!$B$7,env_ac_mfa!$E:$E,Data_mfa!$C$35)</f>
        <v>717517.53200000001</v>
      </c>
    </row>
    <row r="36" spans="1:25" x14ac:dyDescent="0.2">
      <c r="A36" s="94" t="s">
        <v>67</v>
      </c>
      <c r="B36" s="94" t="s">
        <v>66</v>
      </c>
      <c r="C36" s="94" t="s">
        <v>65</v>
      </c>
      <c r="D36" s="94" t="s">
        <v>64</v>
      </c>
      <c r="E36" s="82" t="s">
        <v>54</v>
      </c>
      <c r="F36" s="95" t="s">
        <v>54</v>
      </c>
      <c r="G36" s="95" t="s">
        <v>54</v>
      </c>
      <c r="H36" s="95" t="s">
        <v>54</v>
      </c>
      <c r="I36" s="95" t="s">
        <v>54</v>
      </c>
      <c r="J36" s="95" t="s">
        <v>54</v>
      </c>
      <c r="K36" s="95" t="s">
        <v>54</v>
      </c>
      <c r="L36" s="95" t="s">
        <v>54</v>
      </c>
      <c r="M36" s="95" t="s">
        <v>54</v>
      </c>
      <c r="N36" s="95" t="s">
        <v>54</v>
      </c>
      <c r="O36" s="95" t="s">
        <v>54</v>
      </c>
      <c r="P36" s="95" t="s">
        <v>54</v>
      </c>
      <c r="Q36" s="95" t="s">
        <v>54</v>
      </c>
      <c r="R36" s="95" t="s">
        <v>54</v>
      </c>
      <c r="S36" s="95" t="s">
        <v>54</v>
      </c>
      <c r="T36" s="95" t="s">
        <v>54</v>
      </c>
      <c r="U36" s="95" t="s">
        <v>54</v>
      </c>
      <c r="V36" s="95" t="s">
        <v>54</v>
      </c>
      <c r="W36" s="95" t="s">
        <v>54</v>
      </c>
      <c r="X36" s="95" t="s">
        <v>54</v>
      </c>
      <c r="Y36" s="95" t="s">
        <v>54</v>
      </c>
    </row>
    <row r="37" spans="1:25" x14ac:dyDescent="0.2">
      <c r="A37" s="94" t="s">
        <v>67</v>
      </c>
      <c r="B37" s="94" t="s">
        <v>66</v>
      </c>
      <c r="C37" s="94" t="s">
        <v>63</v>
      </c>
      <c r="D37" s="94" t="s">
        <v>1</v>
      </c>
      <c r="E37" s="82">
        <f>SUMIFS(env_ac_mfa!$F:$F,env_ac_mfa!$A:$A,E10,env_ac_mfa!$B:$B,Data_mfa!$B$8,env_ac_mfa!$C:$C,Data_mfa!$A$37,env_ac_mfa!$D:$D,Data_mfa!$B$7,env_ac_mfa!$E:$E,Data_mfa!$C$37)</f>
        <v>32972</v>
      </c>
      <c r="F37" s="82">
        <f>SUMIFS(env_ac_mfa!$F:$F,env_ac_mfa!$A:$A,F10,env_ac_mfa!$B:$B,Data_mfa!$B$8,env_ac_mfa!$C:$C,Data_mfa!$A$37,env_ac_mfa!$D:$D,Data_mfa!$B$7,env_ac_mfa!$E:$E,Data_mfa!$C$37)</f>
        <v>31235</v>
      </c>
      <c r="G37" s="82">
        <f>SUMIFS(env_ac_mfa!$F:$F,env_ac_mfa!$A:$A,G10,env_ac_mfa!$B:$B,Data_mfa!$B$8,env_ac_mfa!$C:$C,Data_mfa!$A$37,env_ac_mfa!$D:$D,Data_mfa!$B$7,env_ac_mfa!$E:$E,Data_mfa!$C$37)</f>
        <v>36382</v>
      </c>
      <c r="H37" s="82">
        <f>SUMIFS(env_ac_mfa!$F:$F,env_ac_mfa!$A:$A,H10,env_ac_mfa!$B:$B,Data_mfa!$B$8,env_ac_mfa!$C:$C,Data_mfa!$A$37,env_ac_mfa!$D:$D,Data_mfa!$B$7,env_ac_mfa!$E:$E,Data_mfa!$C$37)</f>
        <v>41114</v>
      </c>
      <c r="I37" s="82">
        <f>SUMIFS(env_ac_mfa!$F:$F,env_ac_mfa!$A:$A,I10,env_ac_mfa!$B:$B,Data_mfa!$B$8,env_ac_mfa!$C:$C,Data_mfa!$A$37,env_ac_mfa!$D:$D,Data_mfa!$B$7,env_ac_mfa!$E:$E,Data_mfa!$C$37)</f>
        <v>48360.821000000004</v>
      </c>
      <c r="J37" s="82">
        <f>SUMIFS(env_ac_mfa!$F:$F,env_ac_mfa!$A:$A,J10,env_ac_mfa!$B:$B,Data_mfa!$B$8,env_ac_mfa!$C:$C,Data_mfa!$A$37,env_ac_mfa!$D:$D,Data_mfa!$B$7,env_ac_mfa!$E:$E,Data_mfa!$C$37)</f>
        <v>42141.964</v>
      </c>
      <c r="K37" s="82">
        <f>SUMIFS(env_ac_mfa!$F:$F,env_ac_mfa!$A:$A,K10,env_ac_mfa!$B:$B,Data_mfa!$B$8,env_ac_mfa!$C:$C,Data_mfa!$A$37,env_ac_mfa!$D:$D,Data_mfa!$B$7,env_ac_mfa!$E:$E,Data_mfa!$C$37)</f>
        <v>43075.089</v>
      </c>
      <c r="L37" s="82">
        <f>SUMIFS(env_ac_mfa!$F:$F,env_ac_mfa!$A:$A,L10,env_ac_mfa!$B:$B,Data_mfa!$B$8,env_ac_mfa!$C:$C,Data_mfa!$A$37,env_ac_mfa!$D:$D,Data_mfa!$B$7,env_ac_mfa!$E:$E,Data_mfa!$C$37)</f>
        <v>48179.372000000003</v>
      </c>
      <c r="M37" s="82">
        <f>SUMIFS(env_ac_mfa!$F:$F,env_ac_mfa!$A:$A,M10,env_ac_mfa!$B:$B,Data_mfa!$B$8,env_ac_mfa!$C:$C,Data_mfa!$A$37,env_ac_mfa!$D:$D,Data_mfa!$B$7,env_ac_mfa!$E:$E,Data_mfa!$C$37)</f>
        <v>50141.942000000003</v>
      </c>
      <c r="N37" s="82">
        <f>SUMIFS(env_ac_mfa!$F:$F,env_ac_mfa!$A:$A,N10,env_ac_mfa!$B:$B,Data_mfa!$B$8,env_ac_mfa!$C:$C,Data_mfa!$A$37,env_ac_mfa!$D:$D,Data_mfa!$B$7,env_ac_mfa!$E:$E,Data_mfa!$C$37)</f>
        <v>43333.955000000002</v>
      </c>
      <c r="O37" s="82">
        <f>SUMIFS(env_ac_mfa!$F:$F,env_ac_mfa!$A:$A,O10,env_ac_mfa!$B:$B,Data_mfa!$B$8,env_ac_mfa!$C:$C,Data_mfa!$A$37,env_ac_mfa!$D:$D,Data_mfa!$B$7,env_ac_mfa!$E:$E,Data_mfa!$C$37)</f>
        <v>48233.315999999999</v>
      </c>
      <c r="P37" s="82">
        <f>SUMIFS(env_ac_mfa!$F:$F,env_ac_mfa!$A:$A,P10,env_ac_mfa!$B:$B,Data_mfa!$B$8,env_ac_mfa!$C:$C,Data_mfa!$A$37,env_ac_mfa!$D:$D,Data_mfa!$B$7,env_ac_mfa!$E:$E,Data_mfa!$C$37)</f>
        <v>49542.993999999999</v>
      </c>
      <c r="Q37" s="82">
        <f>SUMIFS(env_ac_mfa!$F:$F,env_ac_mfa!$A:$A,Q10,env_ac_mfa!$B:$B,Data_mfa!$B$8,env_ac_mfa!$C:$C,Data_mfa!$A$37,env_ac_mfa!$D:$D,Data_mfa!$B$7,env_ac_mfa!$E:$E,Data_mfa!$C$37)</f>
        <v>46592.891000000003</v>
      </c>
      <c r="R37" s="82">
        <f>SUMIFS(env_ac_mfa!$F:$F,env_ac_mfa!$A:$A,R10,env_ac_mfa!$B:$B,Data_mfa!$B$8,env_ac_mfa!$C:$C,Data_mfa!$A$37,env_ac_mfa!$D:$D,Data_mfa!$B$7,env_ac_mfa!$E:$E,Data_mfa!$C$37)</f>
        <v>51554.322</v>
      </c>
      <c r="S37" s="82">
        <f>SUMIFS(env_ac_mfa!$F:$F,env_ac_mfa!$A:$A,S10,env_ac_mfa!$B:$B,Data_mfa!$B$8,env_ac_mfa!$C:$C,Data_mfa!$A$37,env_ac_mfa!$D:$D,Data_mfa!$B$7,env_ac_mfa!$E:$E,Data_mfa!$C$37)</f>
        <v>52775.417999999998</v>
      </c>
      <c r="T37" s="82">
        <f>SUMIFS(env_ac_mfa!$F:$F,env_ac_mfa!$A:$A,T10,env_ac_mfa!$B:$B,Data_mfa!$B$8,env_ac_mfa!$C:$C,Data_mfa!$A$37,env_ac_mfa!$D:$D,Data_mfa!$B$7,env_ac_mfa!$E:$E,Data_mfa!$C$37)</f>
        <v>52464.440999999999</v>
      </c>
      <c r="U37" s="82">
        <f>SUMIFS(env_ac_mfa!$F:$F,env_ac_mfa!$A:$A,U10,env_ac_mfa!$B:$B,Data_mfa!$B$8,env_ac_mfa!$C:$C,Data_mfa!$A$37,env_ac_mfa!$D:$D,Data_mfa!$B$7,env_ac_mfa!$E:$E,Data_mfa!$C$37)</f>
        <v>55202.616000000002</v>
      </c>
      <c r="V37" s="82">
        <f>SUMIFS(env_ac_mfa!$F:$F,env_ac_mfa!$A:$A,V10,env_ac_mfa!$B:$B,Data_mfa!$B$8,env_ac_mfa!$C:$C,Data_mfa!$A$37,env_ac_mfa!$D:$D,Data_mfa!$B$7,env_ac_mfa!$E:$E,Data_mfa!$C$37)</f>
        <v>59433.997000000003</v>
      </c>
      <c r="W37" s="82">
        <f>SUMIFS(env_ac_mfa!$F:$F,env_ac_mfa!$A:$A,W10,env_ac_mfa!$B:$B,Data_mfa!$B$8,env_ac_mfa!$C:$C,Data_mfa!$A$37,env_ac_mfa!$D:$D,Data_mfa!$B$7,env_ac_mfa!$E:$E,Data_mfa!$C$37)</f>
        <v>66098.565000000002</v>
      </c>
      <c r="X37" s="82">
        <f>SUMIFS(env_ac_mfa!$F:$F,env_ac_mfa!$A:$A,X10,env_ac_mfa!$B:$B,Data_mfa!$B$8,env_ac_mfa!$C:$C,Data_mfa!$A$37,env_ac_mfa!$D:$D,Data_mfa!$B$7,env_ac_mfa!$E:$E,Data_mfa!$C$37)</f>
        <v>72929.642999999996</v>
      </c>
      <c r="Y37" s="82">
        <f>SUMIFS(env_ac_mfa!$F:$F,env_ac_mfa!$A:$A,Y10,env_ac_mfa!$B:$B,Data_mfa!$B$8,env_ac_mfa!$C:$C,Data_mfa!$A$37,env_ac_mfa!$D:$D,Data_mfa!$B$7,env_ac_mfa!$E:$E,Data_mfa!$C$37)</f>
        <v>68238.09</v>
      </c>
    </row>
    <row r="38" spans="1:25" x14ac:dyDescent="0.2">
      <c r="A38" s="94" t="s">
        <v>67</v>
      </c>
      <c r="B38" s="94" t="s">
        <v>66</v>
      </c>
      <c r="C38" s="94" t="s">
        <v>62</v>
      </c>
      <c r="D38" s="94" t="s">
        <v>2</v>
      </c>
      <c r="E38" s="82">
        <f>SUMIFS(env_ac_mfa!$F:$F,env_ac_mfa!$A:$A,E10,env_ac_mfa!$B:$B,Data_mfa!$B$8,env_ac_mfa!$C:$C,Data_mfa!$A$38,env_ac_mfa!$D:$D,Data_mfa!$B$7,env_ac_mfa!$E:$E,Data_mfa!$C$38)</f>
        <v>38408.123</v>
      </c>
      <c r="F38" s="82">
        <f>SUMIFS(env_ac_mfa!$F:$F,env_ac_mfa!$A:$A,F10,env_ac_mfa!$B:$B,Data_mfa!$B$8,env_ac_mfa!$C:$C,Data_mfa!$A$38,env_ac_mfa!$D:$D,Data_mfa!$B$7,env_ac_mfa!$E:$E,Data_mfa!$C$38)</f>
        <v>41070.156000000003</v>
      </c>
      <c r="G38" s="82">
        <f>SUMIFS(env_ac_mfa!$F:$F,env_ac_mfa!$A:$A,G10,env_ac_mfa!$B:$B,Data_mfa!$B$8,env_ac_mfa!$C:$C,Data_mfa!$A$38,env_ac_mfa!$D:$D,Data_mfa!$B$7,env_ac_mfa!$E:$E,Data_mfa!$C$38)</f>
        <v>42714.760999999999</v>
      </c>
      <c r="H38" s="82">
        <f>SUMIFS(env_ac_mfa!$F:$F,env_ac_mfa!$A:$A,H10,env_ac_mfa!$B:$B,Data_mfa!$B$8,env_ac_mfa!$C:$C,Data_mfa!$A$38,env_ac_mfa!$D:$D,Data_mfa!$B$7,env_ac_mfa!$E:$E,Data_mfa!$C$38)</f>
        <v>38875.137999999999</v>
      </c>
      <c r="I38" s="82">
        <f>SUMIFS(env_ac_mfa!$F:$F,env_ac_mfa!$A:$A,I10,env_ac_mfa!$B:$B,Data_mfa!$B$8,env_ac_mfa!$C:$C,Data_mfa!$A$38,env_ac_mfa!$D:$D,Data_mfa!$B$7,env_ac_mfa!$E:$E,Data_mfa!$C$38)</f>
        <v>42401.421000000002</v>
      </c>
      <c r="J38" s="82">
        <f>SUMIFS(env_ac_mfa!$F:$F,env_ac_mfa!$A:$A,J10,env_ac_mfa!$B:$B,Data_mfa!$B$8,env_ac_mfa!$C:$C,Data_mfa!$A$38,env_ac_mfa!$D:$D,Data_mfa!$B$7,env_ac_mfa!$E:$E,Data_mfa!$C$38)</f>
        <v>41338.857000000004</v>
      </c>
      <c r="K38" s="82">
        <f>SUMIFS(env_ac_mfa!$F:$F,env_ac_mfa!$A:$A,K10,env_ac_mfa!$B:$B,Data_mfa!$B$8,env_ac_mfa!$C:$C,Data_mfa!$A$38,env_ac_mfa!$D:$D,Data_mfa!$B$7,env_ac_mfa!$E:$E,Data_mfa!$C$38)</f>
        <v>43054.618999999999</v>
      </c>
      <c r="L38" s="82">
        <f>SUMIFS(env_ac_mfa!$F:$F,env_ac_mfa!$A:$A,L10,env_ac_mfa!$B:$B,Data_mfa!$B$8,env_ac_mfa!$C:$C,Data_mfa!$A$38,env_ac_mfa!$D:$D,Data_mfa!$B$7,env_ac_mfa!$E:$E,Data_mfa!$C$38)</f>
        <v>44817.555999999997</v>
      </c>
      <c r="M38" s="82">
        <f>SUMIFS(env_ac_mfa!$F:$F,env_ac_mfa!$A:$A,M10,env_ac_mfa!$B:$B,Data_mfa!$B$8,env_ac_mfa!$C:$C,Data_mfa!$A$38,env_ac_mfa!$D:$D,Data_mfa!$B$7,env_ac_mfa!$E:$E,Data_mfa!$C$38)</f>
        <v>46188.387000000002</v>
      </c>
      <c r="N38" s="82">
        <f>SUMIFS(env_ac_mfa!$F:$F,env_ac_mfa!$A:$A,N10,env_ac_mfa!$B:$B,Data_mfa!$B$8,env_ac_mfa!$C:$C,Data_mfa!$A$38,env_ac_mfa!$D:$D,Data_mfa!$B$7,env_ac_mfa!$E:$E,Data_mfa!$C$38)</f>
        <v>41466.722000000002</v>
      </c>
      <c r="O38" s="82">
        <f>SUMIFS(env_ac_mfa!$F:$F,env_ac_mfa!$A:$A,O10,env_ac_mfa!$B:$B,Data_mfa!$B$8,env_ac_mfa!$C:$C,Data_mfa!$A$38,env_ac_mfa!$D:$D,Data_mfa!$B$7,env_ac_mfa!$E:$E,Data_mfa!$C$38)</f>
        <v>47438.951000000001</v>
      </c>
      <c r="P38" s="82">
        <f>SUMIFS(env_ac_mfa!$F:$F,env_ac_mfa!$A:$A,P10,env_ac_mfa!$B:$B,Data_mfa!$B$8,env_ac_mfa!$C:$C,Data_mfa!$A$38,env_ac_mfa!$D:$D,Data_mfa!$B$7,env_ac_mfa!$E:$E,Data_mfa!$C$38)</f>
        <v>48916.874000000003</v>
      </c>
      <c r="Q38" s="82">
        <f>SUMIFS(env_ac_mfa!$F:$F,env_ac_mfa!$A:$A,Q10,env_ac_mfa!$B:$B,Data_mfa!$B$8,env_ac_mfa!$C:$C,Data_mfa!$A$38,env_ac_mfa!$D:$D,Data_mfa!$B$7,env_ac_mfa!$E:$E,Data_mfa!$C$38)</f>
        <v>49860.546000000002</v>
      </c>
      <c r="R38" s="82">
        <f>SUMIFS(env_ac_mfa!$F:$F,env_ac_mfa!$A:$A,R10,env_ac_mfa!$B:$B,Data_mfa!$B$8,env_ac_mfa!$C:$C,Data_mfa!$A$38,env_ac_mfa!$D:$D,Data_mfa!$B$7,env_ac_mfa!$E:$E,Data_mfa!$C$38)</f>
        <v>52349.961000000003</v>
      </c>
      <c r="S38" s="82">
        <f>SUMIFS(env_ac_mfa!$F:$F,env_ac_mfa!$A:$A,S10,env_ac_mfa!$B:$B,Data_mfa!$B$8,env_ac_mfa!$C:$C,Data_mfa!$A$38,env_ac_mfa!$D:$D,Data_mfa!$B$7,env_ac_mfa!$E:$E,Data_mfa!$C$38)</f>
        <v>54361.04</v>
      </c>
      <c r="T38" s="82">
        <f>SUMIFS(env_ac_mfa!$F:$F,env_ac_mfa!$A:$A,T10,env_ac_mfa!$B:$B,Data_mfa!$B$8,env_ac_mfa!$C:$C,Data_mfa!$A$38,env_ac_mfa!$D:$D,Data_mfa!$B$7,env_ac_mfa!$E:$E,Data_mfa!$C$38)</f>
        <v>53582.451000000001</v>
      </c>
      <c r="U38" s="82">
        <f>SUMIFS(env_ac_mfa!$F:$F,env_ac_mfa!$A:$A,U10,env_ac_mfa!$B:$B,Data_mfa!$B$8,env_ac_mfa!$C:$C,Data_mfa!$A$38,env_ac_mfa!$D:$D,Data_mfa!$B$7,env_ac_mfa!$E:$E,Data_mfa!$C$38)</f>
        <v>54412.093000000001</v>
      </c>
      <c r="V38" s="82">
        <f>SUMIFS(env_ac_mfa!$F:$F,env_ac_mfa!$A:$A,V10,env_ac_mfa!$B:$B,Data_mfa!$B$8,env_ac_mfa!$C:$C,Data_mfa!$A$38,env_ac_mfa!$D:$D,Data_mfa!$B$7,env_ac_mfa!$E:$E,Data_mfa!$C$38)</f>
        <v>58878.525000000001</v>
      </c>
      <c r="W38" s="82">
        <f>SUMIFS(env_ac_mfa!$F:$F,env_ac_mfa!$A:$A,W10,env_ac_mfa!$B:$B,Data_mfa!$B$8,env_ac_mfa!$C:$C,Data_mfa!$A$38,env_ac_mfa!$D:$D,Data_mfa!$B$7,env_ac_mfa!$E:$E,Data_mfa!$C$38)</f>
        <v>58555.63</v>
      </c>
      <c r="X38" s="82">
        <f>SUMIFS(env_ac_mfa!$F:$F,env_ac_mfa!$A:$A,X10,env_ac_mfa!$B:$B,Data_mfa!$B$8,env_ac_mfa!$C:$C,Data_mfa!$A$38,env_ac_mfa!$D:$D,Data_mfa!$B$7,env_ac_mfa!$E:$E,Data_mfa!$C$38)</f>
        <v>58011.599000000002</v>
      </c>
      <c r="Y38" s="82">
        <f>SUMIFS(env_ac_mfa!$F:$F,env_ac_mfa!$A:$A,Y10,env_ac_mfa!$B:$B,Data_mfa!$B$8,env_ac_mfa!$C:$C,Data_mfa!$A$38,env_ac_mfa!$D:$D,Data_mfa!$B$7,env_ac_mfa!$E:$E,Data_mfa!$C$38)</f>
        <v>56479.749000000003</v>
      </c>
    </row>
    <row r="39" spans="1:25" x14ac:dyDescent="0.2">
      <c r="A39" s="94" t="s">
        <v>67</v>
      </c>
      <c r="B39" s="94" t="s">
        <v>66</v>
      </c>
      <c r="C39" s="94" t="s">
        <v>61</v>
      </c>
      <c r="D39" s="94" t="s">
        <v>60</v>
      </c>
      <c r="E39" s="82">
        <f>SUMIFS(env_ac_mfa!$F:$F,env_ac_mfa!$A:$A,E10,env_ac_mfa!$B:$B,Data_mfa!$B$8,env_ac_mfa!$C:$C,Data_mfa!$A$39,env_ac_mfa!$D:$D,Data_mfa!$B$7,env_ac_mfa!$E:$E,Data_mfa!$C$39)</f>
        <v>-5436.1229999999996</v>
      </c>
      <c r="F39" s="82">
        <f>SUMIFS(env_ac_mfa!$F:$F,env_ac_mfa!$A:$A,F10,env_ac_mfa!$B:$B,Data_mfa!$B$8,env_ac_mfa!$C:$C,Data_mfa!$A$39,env_ac_mfa!$D:$D,Data_mfa!$B$7,env_ac_mfa!$E:$E,Data_mfa!$C$39)</f>
        <v>-9835.1560000000009</v>
      </c>
      <c r="G39" s="82">
        <f>SUMIFS(env_ac_mfa!$F:$F,env_ac_mfa!$A:$A,G10,env_ac_mfa!$B:$B,Data_mfa!$B$8,env_ac_mfa!$C:$C,Data_mfa!$A$39,env_ac_mfa!$D:$D,Data_mfa!$B$7,env_ac_mfa!$E:$E,Data_mfa!$C$39)</f>
        <v>-6332.7610000000004</v>
      </c>
      <c r="H39" s="82">
        <f>SUMIFS(env_ac_mfa!$F:$F,env_ac_mfa!$A:$A,H10,env_ac_mfa!$B:$B,Data_mfa!$B$8,env_ac_mfa!$C:$C,Data_mfa!$A$39,env_ac_mfa!$D:$D,Data_mfa!$B$7,env_ac_mfa!$E:$E,Data_mfa!$C$39)</f>
        <v>2238.8620000000001</v>
      </c>
      <c r="I39" s="82">
        <f>SUMIFS(env_ac_mfa!$F:$F,env_ac_mfa!$A:$A,I10,env_ac_mfa!$B:$B,Data_mfa!$B$8,env_ac_mfa!$C:$C,Data_mfa!$A$39,env_ac_mfa!$D:$D,Data_mfa!$B$7,env_ac_mfa!$E:$E,Data_mfa!$C$39)</f>
        <v>5959.4</v>
      </c>
      <c r="J39" s="82">
        <f>SUMIFS(env_ac_mfa!$F:$F,env_ac_mfa!$A:$A,J10,env_ac_mfa!$B:$B,Data_mfa!$B$8,env_ac_mfa!$C:$C,Data_mfa!$A$39,env_ac_mfa!$D:$D,Data_mfa!$B$7,env_ac_mfa!$E:$E,Data_mfa!$C$39)</f>
        <v>803.10699999999997</v>
      </c>
      <c r="K39" s="82">
        <f>SUMIFS(env_ac_mfa!$F:$F,env_ac_mfa!$A:$A,K10,env_ac_mfa!$B:$B,Data_mfa!$B$8,env_ac_mfa!$C:$C,Data_mfa!$A$39,env_ac_mfa!$D:$D,Data_mfa!$B$7,env_ac_mfa!$E:$E,Data_mfa!$C$39)</f>
        <v>20.47</v>
      </c>
      <c r="L39" s="82">
        <f>SUMIFS(env_ac_mfa!$F:$F,env_ac_mfa!$A:$A,L10,env_ac_mfa!$B:$B,Data_mfa!$B$8,env_ac_mfa!$C:$C,Data_mfa!$A$39,env_ac_mfa!$D:$D,Data_mfa!$B$7,env_ac_mfa!$E:$E,Data_mfa!$C$39)</f>
        <v>3361.8159999999998</v>
      </c>
      <c r="M39" s="82">
        <f>SUMIFS(env_ac_mfa!$F:$F,env_ac_mfa!$A:$A,M10,env_ac_mfa!$B:$B,Data_mfa!$B$8,env_ac_mfa!$C:$C,Data_mfa!$A$39,env_ac_mfa!$D:$D,Data_mfa!$B$7,env_ac_mfa!$E:$E,Data_mfa!$C$39)</f>
        <v>3953.5549999999998</v>
      </c>
      <c r="N39" s="82">
        <f>SUMIFS(env_ac_mfa!$F:$F,env_ac_mfa!$A:$A,N10,env_ac_mfa!$B:$B,Data_mfa!$B$8,env_ac_mfa!$C:$C,Data_mfa!$A$39,env_ac_mfa!$D:$D,Data_mfa!$B$7,env_ac_mfa!$E:$E,Data_mfa!$C$39)</f>
        <v>1867.232</v>
      </c>
      <c r="O39" s="82">
        <f>SUMIFS(env_ac_mfa!$F:$F,env_ac_mfa!$A:$A,O10,env_ac_mfa!$B:$B,Data_mfa!$B$8,env_ac_mfa!$C:$C,Data_mfa!$A$39,env_ac_mfa!$D:$D,Data_mfa!$B$7,env_ac_mfa!$E:$E,Data_mfa!$C$39)</f>
        <v>794.36500000000001</v>
      </c>
      <c r="P39" s="82">
        <f>SUMIFS(env_ac_mfa!$F:$F,env_ac_mfa!$A:$A,P10,env_ac_mfa!$B:$B,Data_mfa!$B$8,env_ac_mfa!$C:$C,Data_mfa!$A$39,env_ac_mfa!$D:$D,Data_mfa!$B$7,env_ac_mfa!$E:$E,Data_mfa!$C$39)</f>
        <v>626.12</v>
      </c>
      <c r="Q39" s="82">
        <f>SUMIFS(env_ac_mfa!$F:$F,env_ac_mfa!$A:$A,Q10,env_ac_mfa!$B:$B,Data_mfa!$B$8,env_ac_mfa!$C:$C,Data_mfa!$A$39,env_ac_mfa!$D:$D,Data_mfa!$B$7,env_ac_mfa!$E:$E,Data_mfa!$C$39)</f>
        <v>-3267.6550000000002</v>
      </c>
      <c r="R39" s="82">
        <f>SUMIFS(env_ac_mfa!$F:$F,env_ac_mfa!$A:$A,R10,env_ac_mfa!$B:$B,Data_mfa!$B$8,env_ac_mfa!$C:$C,Data_mfa!$A$39,env_ac_mfa!$D:$D,Data_mfa!$B$7,env_ac_mfa!$E:$E,Data_mfa!$C$39)</f>
        <v>-795.63900000000001</v>
      </c>
      <c r="S39" s="82">
        <f>SUMIFS(env_ac_mfa!$F:$F,env_ac_mfa!$A:$A,S10,env_ac_mfa!$B:$B,Data_mfa!$B$8,env_ac_mfa!$C:$C,Data_mfa!$A$39,env_ac_mfa!$D:$D,Data_mfa!$B$7,env_ac_mfa!$E:$E,Data_mfa!$C$39)</f>
        <v>-1585.6220000000001</v>
      </c>
      <c r="T39" s="82">
        <f>SUMIFS(env_ac_mfa!$F:$F,env_ac_mfa!$A:$A,T10,env_ac_mfa!$B:$B,Data_mfa!$B$8,env_ac_mfa!$C:$C,Data_mfa!$A$39,env_ac_mfa!$D:$D,Data_mfa!$B$7,env_ac_mfa!$E:$E,Data_mfa!$C$39)</f>
        <v>-1118.01</v>
      </c>
      <c r="U39" s="82">
        <f>SUMIFS(env_ac_mfa!$F:$F,env_ac_mfa!$A:$A,U10,env_ac_mfa!$B:$B,Data_mfa!$B$8,env_ac_mfa!$C:$C,Data_mfa!$A$39,env_ac_mfa!$D:$D,Data_mfa!$B$7,env_ac_mfa!$E:$E,Data_mfa!$C$39)</f>
        <v>790.524</v>
      </c>
      <c r="V39" s="82">
        <f>SUMIFS(env_ac_mfa!$F:$F,env_ac_mfa!$A:$A,V10,env_ac_mfa!$B:$B,Data_mfa!$B$8,env_ac_mfa!$C:$C,Data_mfa!$A$39,env_ac_mfa!$D:$D,Data_mfa!$B$7,env_ac_mfa!$E:$E,Data_mfa!$C$39)</f>
        <v>555.47199999999998</v>
      </c>
      <c r="W39" s="82">
        <f>SUMIFS(env_ac_mfa!$F:$F,env_ac_mfa!$A:$A,W10,env_ac_mfa!$B:$B,Data_mfa!$B$8,env_ac_mfa!$C:$C,Data_mfa!$A$39,env_ac_mfa!$D:$D,Data_mfa!$B$7,env_ac_mfa!$E:$E,Data_mfa!$C$39)</f>
        <v>7542.9350000000004</v>
      </c>
      <c r="X39" s="82">
        <f>SUMIFS(env_ac_mfa!$F:$F,env_ac_mfa!$A:$A,X10,env_ac_mfa!$B:$B,Data_mfa!$B$8,env_ac_mfa!$C:$C,Data_mfa!$A$39,env_ac_mfa!$D:$D,Data_mfa!$B$7,env_ac_mfa!$E:$E,Data_mfa!$C$39)</f>
        <v>14918.044</v>
      </c>
      <c r="Y39" s="82">
        <f>SUMIFS(env_ac_mfa!$F:$F,env_ac_mfa!$A:$A,Y10,env_ac_mfa!$B:$B,Data_mfa!$B$8,env_ac_mfa!$C:$C,Data_mfa!$A$39,env_ac_mfa!$D:$D,Data_mfa!$B$7,env_ac_mfa!$E:$E,Data_mfa!$C$39)</f>
        <v>11758.341</v>
      </c>
    </row>
    <row r="40" spans="1:25" x14ac:dyDescent="0.2">
      <c r="A40" s="94" t="s">
        <v>67</v>
      </c>
      <c r="B40" s="94" t="s">
        <v>66</v>
      </c>
      <c r="C40" s="94" t="s">
        <v>57</v>
      </c>
      <c r="D40" s="94" t="s">
        <v>56</v>
      </c>
      <c r="E40" s="82">
        <f>SUMIFS(env_ac_mfa!$F:$F,env_ac_mfa!$A:$A,E10,env_ac_mfa!$B:$B,Data_mfa!$B$8,env_ac_mfa!$C:$C,Data_mfa!$A$40,env_ac_mfa!$D:$D,Data_mfa!$B$7,env_ac_mfa!$E:$E,Data_mfa!$C$40)</f>
        <v>-5436.1229999999996</v>
      </c>
      <c r="F40" s="82">
        <f>SUMIFS(env_ac_mfa!$F:$F,env_ac_mfa!$A:$A,F10,env_ac_mfa!$B:$B,Data_mfa!$B$8,env_ac_mfa!$C:$C,Data_mfa!$A$40,env_ac_mfa!$D:$D,Data_mfa!$B$7,env_ac_mfa!$E:$E,Data_mfa!$C$40)</f>
        <v>-9835.1560000000009</v>
      </c>
      <c r="G40" s="82">
        <f>SUMIFS(env_ac_mfa!$F:$F,env_ac_mfa!$A:$A,G10,env_ac_mfa!$B:$B,Data_mfa!$B$8,env_ac_mfa!$C:$C,Data_mfa!$A$40,env_ac_mfa!$D:$D,Data_mfa!$B$7,env_ac_mfa!$E:$E,Data_mfa!$C$40)</f>
        <v>-6332.7610000000004</v>
      </c>
      <c r="H40" s="82">
        <f>SUMIFS(env_ac_mfa!$F:$F,env_ac_mfa!$A:$A,H10,env_ac_mfa!$B:$B,Data_mfa!$B$8,env_ac_mfa!$C:$C,Data_mfa!$A$40,env_ac_mfa!$D:$D,Data_mfa!$B$7,env_ac_mfa!$E:$E,Data_mfa!$C$40)</f>
        <v>2238.8620000000001</v>
      </c>
      <c r="I40" s="82">
        <f>SUMIFS(env_ac_mfa!$F:$F,env_ac_mfa!$A:$A,I10,env_ac_mfa!$B:$B,Data_mfa!$B$8,env_ac_mfa!$C:$C,Data_mfa!$A$40,env_ac_mfa!$D:$D,Data_mfa!$B$7,env_ac_mfa!$E:$E,Data_mfa!$C$40)</f>
        <v>5959.4</v>
      </c>
      <c r="J40" s="82">
        <f>SUMIFS(env_ac_mfa!$F:$F,env_ac_mfa!$A:$A,J10,env_ac_mfa!$B:$B,Data_mfa!$B$8,env_ac_mfa!$C:$C,Data_mfa!$A$40,env_ac_mfa!$D:$D,Data_mfa!$B$7,env_ac_mfa!$E:$E,Data_mfa!$C$40)</f>
        <v>803.10699999999997</v>
      </c>
      <c r="K40" s="82">
        <f>SUMIFS(env_ac_mfa!$F:$F,env_ac_mfa!$A:$A,K10,env_ac_mfa!$B:$B,Data_mfa!$B$8,env_ac_mfa!$C:$C,Data_mfa!$A$40,env_ac_mfa!$D:$D,Data_mfa!$B$7,env_ac_mfa!$E:$E,Data_mfa!$C$40)</f>
        <v>20.47</v>
      </c>
      <c r="L40" s="82">
        <f>SUMIFS(env_ac_mfa!$F:$F,env_ac_mfa!$A:$A,L10,env_ac_mfa!$B:$B,Data_mfa!$B$8,env_ac_mfa!$C:$C,Data_mfa!$A$40,env_ac_mfa!$D:$D,Data_mfa!$B$7,env_ac_mfa!$E:$E,Data_mfa!$C$40)</f>
        <v>3361.8159999999998</v>
      </c>
      <c r="M40" s="82">
        <f>SUMIFS(env_ac_mfa!$F:$F,env_ac_mfa!$A:$A,M10,env_ac_mfa!$B:$B,Data_mfa!$B$8,env_ac_mfa!$C:$C,Data_mfa!$A$40,env_ac_mfa!$D:$D,Data_mfa!$B$7,env_ac_mfa!$E:$E,Data_mfa!$C$40)</f>
        <v>3953.5549999999998</v>
      </c>
      <c r="N40" s="82">
        <f>SUMIFS(env_ac_mfa!$F:$F,env_ac_mfa!$A:$A,N10,env_ac_mfa!$B:$B,Data_mfa!$B$8,env_ac_mfa!$C:$C,Data_mfa!$A$40,env_ac_mfa!$D:$D,Data_mfa!$B$7,env_ac_mfa!$E:$E,Data_mfa!$C$40)</f>
        <v>1867.232</v>
      </c>
      <c r="O40" s="82">
        <f>SUMIFS(env_ac_mfa!$F:$F,env_ac_mfa!$A:$A,O10,env_ac_mfa!$B:$B,Data_mfa!$B$8,env_ac_mfa!$C:$C,Data_mfa!$A$40,env_ac_mfa!$D:$D,Data_mfa!$B$7,env_ac_mfa!$E:$E,Data_mfa!$C$40)</f>
        <v>794.36500000000001</v>
      </c>
      <c r="P40" s="82">
        <f>SUMIFS(env_ac_mfa!$F:$F,env_ac_mfa!$A:$A,P10,env_ac_mfa!$B:$B,Data_mfa!$B$8,env_ac_mfa!$C:$C,Data_mfa!$A$40,env_ac_mfa!$D:$D,Data_mfa!$B$7,env_ac_mfa!$E:$E,Data_mfa!$C$40)</f>
        <v>626.12</v>
      </c>
      <c r="Q40" s="82">
        <f>SUMIFS(env_ac_mfa!$F:$F,env_ac_mfa!$A:$A,Q10,env_ac_mfa!$B:$B,Data_mfa!$B$8,env_ac_mfa!$C:$C,Data_mfa!$A$40,env_ac_mfa!$D:$D,Data_mfa!$B$7,env_ac_mfa!$E:$E,Data_mfa!$C$40)</f>
        <v>-3267.6550000000002</v>
      </c>
      <c r="R40" s="82">
        <f>SUMIFS(env_ac_mfa!$F:$F,env_ac_mfa!$A:$A,R10,env_ac_mfa!$B:$B,Data_mfa!$B$8,env_ac_mfa!$C:$C,Data_mfa!$A$40,env_ac_mfa!$D:$D,Data_mfa!$B$7,env_ac_mfa!$E:$E,Data_mfa!$C$40)</f>
        <v>-795.63900000000001</v>
      </c>
      <c r="S40" s="82">
        <f>SUMIFS(env_ac_mfa!$F:$F,env_ac_mfa!$A:$A,S10,env_ac_mfa!$B:$B,Data_mfa!$B$8,env_ac_mfa!$C:$C,Data_mfa!$A$40,env_ac_mfa!$D:$D,Data_mfa!$B$7,env_ac_mfa!$E:$E,Data_mfa!$C$40)</f>
        <v>-1585.6220000000001</v>
      </c>
      <c r="T40" s="82">
        <f>SUMIFS(env_ac_mfa!$F:$F,env_ac_mfa!$A:$A,T10,env_ac_mfa!$B:$B,Data_mfa!$B$8,env_ac_mfa!$C:$C,Data_mfa!$A$40,env_ac_mfa!$D:$D,Data_mfa!$B$7,env_ac_mfa!$E:$E,Data_mfa!$C$40)</f>
        <v>-1118.01</v>
      </c>
      <c r="U40" s="82">
        <f>SUMIFS(env_ac_mfa!$F:$F,env_ac_mfa!$A:$A,U10,env_ac_mfa!$B:$B,Data_mfa!$B$8,env_ac_mfa!$C:$C,Data_mfa!$A$40,env_ac_mfa!$D:$D,Data_mfa!$B$7,env_ac_mfa!$E:$E,Data_mfa!$C$40)</f>
        <v>790.524</v>
      </c>
      <c r="V40" s="82">
        <f>SUMIFS(env_ac_mfa!$F:$F,env_ac_mfa!$A:$A,V10,env_ac_mfa!$B:$B,Data_mfa!$B$8,env_ac_mfa!$C:$C,Data_mfa!$A$40,env_ac_mfa!$D:$D,Data_mfa!$B$7,env_ac_mfa!$E:$E,Data_mfa!$C$40)</f>
        <v>555.47199999999998</v>
      </c>
      <c r="W40" s="82">
        <f>SUMIFS(env_ac_mfa!$F:$F,env_ac_mfa!$A:$A,W10,env_ac_mfa!$B:$B,Data_mfa!$B$8,env_ac_mfa!$C:$C,Data_mfa!$A$40,env_ac_mfa!$D:$D,Data_mfa!$B$7,env_ac_mfa!$E:$E,Data_mfa!$C$40)</f>
        <v>7542.9350000000004</v>
      </c>
      <c r="X40" s="82">
        <f>SUMIFS(env_ac_mfa!$F:$F,env_ac_mfa!$A:$A,X10,env_ac_mfa!$B:$B,Data_mfa!$B$8,env_ac_mfa!$C:$C,Data_mfa!$A$40,env_ac_mfa!$D:$D,Data_mfa!$B$7,env_ac_mfa!$E:$E,Data_mfa!$C$40)</f>
        <v>14918.044</v>
      </c>
      <c r="Y40" s="82">
        <f>SUMIFS(env_ac_mfa!$F:$F,env_ac_mfa!$A:$A,Y10,env_ac_mfa!$B:$B,Data_mfa!$B$8,env_ac_mfa!$C:$C,Data_mfa!$A$40,env_ac_mfa!$D:$D,Data_mfa!$B$7,env_ac_mfa!$E:$E,Data_mfa!$C$40)</f>
        <v>11758.341</v>
      </c>
    </row>
    <row r="41" spans="1:25" x14ac:dyDescent="0.2">
      <c r="A41" s="94" t="s">
        <v>59</v>
      </c>
      <c r="B41" s="94" t="s">
        <v>58</v>
      </c>
      <c r="C41" s="94" t="s">
        <v>65</v>
      </c>
      <c r="D41" s="94" t="s">
        <v>64</v>
      </c>
      <c r="E41" s="82" t="s">
        <v>54</v>
      </c>
      <c r="F41" s="95" t="s">
        <v>54</v>
      </c>
      <c r="G41" s="95" t="s">
        <v>54</v>
      </c>
      <c r="H41" s="95" t="s">
        <v>54</v>
      </c>
      <c r="I41" s="95" t="s">
        <v>54</v>
      </c>
      <c r="J41" s="95" t="s">
        <v>54</v>
      </c>
      <c r="K41" s="95" t="s">
        <v>54</v>
      </c>
      <c r="L41" s="95" t="s">
        <v>54</v>
      </c>
      <c r="M41" s="95" t="s">
        <v>54</v>
      </c>
      <c r="N41" s="95" t="s">
        <v>54</v>
      </c>
      <c r="O41" s="95" t="s">
        <v>54</v>
      </c>
      <c r="P41" s="95" t="s">
        <v>54</v>
      </c>
      <c r="Q41" s="95" t="s">
        <v>54</v>
      </c>
      <c r="R41" s="95" t="s">
        <v>54</v>
      </c>
      <c r="S41" s="95" t="s">
        <v>54</v>
      </c>
      <c r="T41" s="95" t="s">
        <v>54</v>
      </c>
      <c r="U41" s="95" t="s">
        <v>54</v>
      </c>
      <c r="V41" s="95" t="s">
        <v>54</v>
      </c>
      <c r="W41" s="95" t="s">
        <v>54</v>
      </c>
      <c r="X41" s="95" t="s">
        <v>54</v>
      </c>
      <c r="Y41" s="95" t="s">
        <v>54</v>
      </c>
    </row>
    <row r="42" spans="1:25" x14ac:dyDescent="0.2">
      <c r="A42" s="94" t="s">
        <v>59</v>
      </c>
      <c r="B42" s="94" t="s">
        <v>58</v>
      </c>
      <c r="C42" s="94" t="s">
        <v>63</v>
      </c>
      <c r="D42" s="94" t="s">
        <v>1</v>
      </c>
      <c r="E42" s="82">
        <f>SUMIFS(env_ac_mfa!$F:$F,env_ac_mfa!$A:$A,E10,env_ac_mfa!$B:$B,Data_mfa!$B$8,env_ac_mfa!$C:$C,Data_mfa!$A$42,env_ac_mfa!$D:$D,Data_mfa!$B$7,env_ac_mfa!$E:$E,Data_mfa!$C$42)</f>
        <v>9.7000000000000003E-2</v>
      </c>
      <c r="F42" s="82">
        <f>SUMIFS(env_ac_mfa!$F:$F,env_ac_mfa!$A:$A,F10,env_ac_mfa!$B:$B,Data_mfa!$B$8,env_ac_mfa!$C:$C,Data_mfa!$A$42,env_ac_mfa!$D:$D,Data_mfa!$B$7,env_ac_mfa!$E:$E,Data_mfa!$C$42)</f>
        <v>0.28000000000000003</v>
      </c>
      <c r="G42" s="82">
        <f>SUMIFS(env_ac_mfa!$F:$F,env_ac_mfa!$A:$A,G10,env_ac_mfa!$B:$B,Data_mfa!$B$8,env_ac_mfa!$C:$C,Data_mfa!$A$42,env_ac_mfa!$D:$D,Data_mfa!$B$7,env_ac_mfa!$E:$E,Data_mfa!$C$42)</f>
        <v>71.367999999999995</v>
      </c>
      <c r="H42" s="82">
        <f>SUMIFS(env_ac_mfa!$F:$F,env_ac_mfa!$A:$A,H10,env_ac_mfa!$B:$B,Data_mfa!$B$8,env_ac_mfa!$C:$C,Data_mfa!$A$42,env_ac_mfa!$D:$D,Data_mfa!$B$7,env_ac_mfa!$E:$E,Data_mfa!$C$42)</f>
        <v>132.672</v>
      </c>
      <c r="I42" s="82">
        <f>SUMIFS(env_ac_mfa!$F:$F,env_ac_mfa!$A:$A,I10,env_ac_mfa!$B:$B,Data_mfa!$B$8,env_ac_mfa!$C:$C,Data_mfa!$A$42,env_ac_mfa!$D:$D,Data_mfa!$B$7,env_ac_mfa!$E:$E,Data_mfa!$C$42)</f>
        <v>137.31899999999999</v>
      </c>
      <c r="J42" s="82">
        <f>SUMIFS(env_ac_mfa!$F:$F,env_ac_mfa!$A:$A,J10,env_ac_mfa!$B:$B,Data_mfa!$B$8,env_ac_mfa!$C:$C,Data_mfa!$A$42,env_ac_mfa!$D:$D,Data_mfa!$B$7,env_ac_mfa!$E:$E,Data_mfa!$C$42)</f>
        <v>155.40700000000001</v>
      </c>
      <c r="K42" s="82">
        <f>SUMIFS(env_ac_mfa!$F:$F,env_ac_mfa!$A:$A,K10,env_ac_mfa!$B:$B,Data_mfa!$B$8,env_ac_mfa!$C:$C,Data_mfa!$A$42,env_ac_mfa!$D:$D,Data_mfa!$B$7,env_ac_mfa!$E:$E,Data_mfa!$C$42)</f>
        <v>161.36099999999999</v>
      </c>
      <c r="L42" s="82">
        <f>SUMIFS(env_ac_mfa!$F:$F,env_ac_mfa!$A:$A,L10,env_ac_mfa!$B:$B,Data_mfa!$B$8,env_ac_mfa!$C:$C,Data_mfa!$A$42,env_ac_mfa!$D:$D,Data_mfa!$B$7,env_ac_mfa!$E:$E,Data_mfa!$C$42)</f>
        <v>116.11799999999999</v>
      </c>
      <c r="M42" s="82">
        <f>SUMIFS(env_ac_mfa!$F:$F,env_ac_mfa!$A:$A,M10,env_ac_mfa!$B:$B,Data_mfa!$B$8,env_ac_mfa!$C:$C,Data_mfa!$A$42,env_ac_mfa!$D:$D,Data_mfa!$B$7,env_ac_mfa!$E:$E,Data_mfa!$C$42)</f>
        <v>162.011</v>
      </c>
      <c r="N42" s="82">
        <f>SUMIFS(env_ac_mfa!$F:$F,env_ac_mfa!$A:$A,N10,env_ac_mfa!$B:$B,Data_mfa!$B$8,env_ac_mfa!$C:$C,Data_mfa!$A$42,env_ac_mfa!$D:$D,Data_mfa!$B$7,env_ac_mfa!$E:$E,Data_mfa!$C$42)</f>
        <v>604.048</v>
      </c>
      <c r="O42" s="82">
        <f>SUMIFS(env_ac_mfa!$F:$F,env_ac_mfa!$A:$A,O10,env_ac_mfa!$B:$B,Data_mfa!$B$8,env_ac_mfa!$C:$C,Data_mfa!$A$42,env_ac_mfa!$D:$D,Data_mfa!$B$7,env_ac_mfa!$E:$E,Data_mfa!$C$42)</f>
        <v>783.27099999999996</v>
      </c>
      <c r="P42" s="82">
        <f>SUMIFS(env_ac_mfa!$F:$F,env_ac_mfa!$A:$A,P10,env_ac_mfa!$B:$B,Data_mfa!$B$8,env_ac_mfa!$C:$C,Data_mfa!$A$42,env_ac_mfa!$D:$D,Data_mfa!$B$7,env_ac_mfa!$E:$E,Data_mfa!$C$42)</f>
        <v>788.73400000000004</v>
      </c>
      <c r="Q42" s="82">
        <f>SUMIFS(env_ac_mfa!$F:$F,env_ac_mfa!$A:$A,Q10,env_ac_mfa!$B:$B,Data_mfa!$B$8,env_ac_mfa!$C:$C,Data_mfa!$A$42,env_ac_mfa!$D:$D,Data_mfa!$B$7,env_ac_mfa!$E:$E,Data_mfa!$C$42)</f>
        <v>811.48400000000004</v>
      </c>
      <c r="R42" s="82">
        <f>SUMIFS(env_ac_mfa!$F:$F,env_ac_mfa!$A:$A,R10,env_ac_mfa!$B:$B,Data_mfa!$B$8,env_ac_mfa!$C:$C,Data_mfa!$A$42,env_ac_mfa!$D:$D,Data_mfa!$B$7,env_ac_mfa!$E:$E,Data_mfa!$C$42)</f>
        <v>880.38</v>
      </c>
      <c r="S42" s="82">
        <f>SUMIFS(env_ac_mfa!$F:$F,env_ac_mfa!$A:$A,S10,env_ac_mfa!$B:$B,Data_mfa!$B$8,env_ac_mfa!$C:$C,Data_mfa!$A$42,env_ac_mfa!$D:$D,Data_mfa!$B$7,env_ac_mfa!$E:$E,Data_mfa!$C$42)</f>
        <v>1146.213</v>
      </c>
      <c r="T42" s="82">
        <f>SUMIFS(env_ac_mfa!$F:$F,env_ac_mfa!$A:$A,T10,env_ac_mfa!$B:$B,Data_mfa!$B$8,env_ac_mfa!$C:$C,Data_mfa!$A$42,env_ac_mfa!$D:$D,Data_mfa!$B$7,env_ac_mfa!$E:$E,Data_mfa!$C$42)</f>
        <v>1168.4359999999999</v>
      </c>
      <c r="U42" s="82">
        <f>SUMIFS(env_ac_mfa!$F:$F,env_ac_mfa!$A:$A,U10,env_ac_mfa!$B:$B,Data_mfa!$B$8,env_ac_mfa!$C:$C,Data_mfa!$A$42,env_ac_mfa!$D:$D,Data_mfa!$B$7,env_ac_mfa!$E:$E,Data_mfa!$C$42)</f>
        <v>2511.36</v>
      </c>
      <c r="V42" s="82">
        <f>SUMIFS(env_ac_mfa!$F:$F,env_ac_mfa!$A:$A,V10,env_ac_mfa!$B:$B,Data_mfa!$B$8,env_ac_mfa!$C:$C,Data_mfa!$A$42,env_ac_mfa!$D:$D,Data_mfa!$B$7,env_ac_mfa!$E:$E,Data_mfa!$C$42)</f>
        <v>3924.1959999999999</v>
      </c>
      <c r="W42" s="82">
        <f>SUMIFS(env_ac_mfa!$F:$F,env_ac_mfa!$A:$A,W10,env_ac_mfa!$B:$B,Data_mfa!$B$8,env_ac_mfa!$C:$C,Data_mfa!$A$42,env_ac_mfa!$D:$D,Data_mfa!$B$7,env_ac_mfa!$E:$E,Data_mfa!$C$42)</f>
        <v>1386.5060000000001</v>
      </c>
      <c r="X42" s="82">
        <f>SUMIFS(env_ac_mfa!$F:$F,env_ac_mfa!$A:$A,X10,env_ac_mfa!$B:$B,Data_mfa!$B$8,env_ac_mfa!$C:$C,Data_mfa!$A$42,env_ac_mfa!$D:$D,Data_mfa!$B$7,env_ac_mfa!$E:$E,Data_mfa!$C$42)</f>
        <v>1333.8810000000001</v>
      </c>
      <c r="Y42" s="82">
        <f>SUMIFS(env_ac_mfa!$F:$F,env_ac_mfa!$A:$A,Y10,env_ac_mfa!$B:$B,Data_mfa!$B$8,env_ac_mfa!$C:$C,Data_mfa!$A$42,env_ac_mfa!$D:$D,Data_mfa!$B$7,env_ac_mfa!$E:$E,Data_mfa!$C$42)</f>
        <v>1608.309</v>
      </c>
    </row>
    <row r="43" spans="1:25" x14ac:dyDescent="0.2">
      <c r="A43" s="94" t="s">
        <v>59</v>
      </c>
      <c r="B43" s="94" t="s">
        <v>58</v>
      </c>
      <c r="C43" s="94" t="s">
        <v>62</v>
      </c>
      <c r="D43" s="94" t="s">
        <v>2</v>
      </c>
      <c r="E43" s="82">
        <f>SUMIFS(env_ac_mfa!$F:$F,env_ac_mfa!$A:$A,E10,env_ac_mfa!$B:$B,Data_mfa!$B$8,env_ac_mfa!$C:$C,Data_mfa!$A$43,env_ac_mfa!$D:$D,Data_mfa!$B$7,env_ac_mfa!$E:$E,Data_mfa!$C$43)</f>
        <v>0.53800000000000003</v>
      </c>
      <c r="F43" s="82">
        <f>SUMIFS(env_ac_mfa!$F:$F,env_ac_mfa!$A:$A,F10,env_ac_mfa!$B:$B,Data_mfa!$B$8,env_ac_mfa!$C:$C,Data_mfa!$A$43,env_ac_mfa!$D:$D,Data_mfa!$B$7,env_ac_mfa!$E:$E,Data_mfa!$C$43)</f>
        <v>0.45600000000000002</v>
      </c>
      <c r="G43" s="82">
        <f>SUMIFS(env_ac_mfa!$F:$F,env_ac_mfa!$A:$A,G10,env_ac_mfa!$B:$B,Data_mfa!$B$8,env_ac_mfa!$C:$C,Data_mfa!$A$43,env_ac_mfa!$D:$D,Data_mfa!$B$7,env_ac_mfa!$E:$E,Data_mfa!$C$43)</f>
        <v>24.574999999999999</v>
      </c>
      <c r="H43" s="82">
        <f>SUMIFS(env_ac_mfa!$F:$F,env_ac_mfa!$A:$A,H10,env_ac_mfa!$B:$B,Data_mfa!$B$8,env_ac_mfa!$C:$C,Data_mfa!$A$43,env_ac_mfa!$D:$D,Data_mfa!$B$7,env_ac_mfa!$E:$E,Data_mfa!$C$43)</f>
        <v>68.698999999999998</v>
      </c>
      <c r="I43" s="82">
        <f>SUMIFS(env_ac_mfa!$F:$F,env_ac_mfa!$A:$A,I10,env_ac_mfa!$B:$B,Data_mfa!$B$8,env_ac_mfa!$C:$C,Data_mfa!$A$43,env_ac_mfa!$D:$D,Data_mfa!$B$7,env_ac_mfa!$E:$E,Data_mfa!$C$43)</f>
        <v>76.691999999999993</v>
      </c>
      <c r="J43" s="82">
        <f>SUMIFS(env_ac_mfa!$F:$F,env_ac_mfa!$A:$A,J10,env_ac_mfa!$B:$B,Data_mfa!$B$8,env_ac_mfa!$C:$C,Data_mfa!$A$43,env_ac_mfa!$D:$D,Data_mfa!$B$7,env_ac_mfa!$E:$E,Data_mfa!$C$43)</f>
        <v>54.292000000000002</v>
      </c>
      <c r="K43" s="82">
        <f>SUMIFS(env_ac_mfa!$F:$F,env_ac_mfa!$A:$A,K10,env_ac_mfa!$B:$B,Data_mfa!$B$8,env_ac_mfa!$C:$C,Data_mfa!$A$43,env_ac_mfa!$D:$D,Data_mfa!$B$7,env_ac_mfa!$E:$E,Data_mfa!$C$43)</f>
        <v>216.74600000000001</v>
      </c>
      <c r="L43" s="82">
        <f>SUMIFS(env_ac_mfa!$F:$F,env_ac_mfa!$A:$A,L10,env_ac_mfa!$B:$B,Data_mfa!$B$8,env_ac_mfa!$C:$C,Data_mfa!$A$43,env_ac_mfa!$D:$D,Data_mfa!$B$7,env_ac_mfa!$E:$E,Data_mfa!$C$43)</f>
        <v>180.99199999999999</v>
      </c>
      <c r="M43" s="82">
        <f>SUMIFS(env_ac_mfa!$F:$F,env_ac_mfa!$A:$A,M10,env_ac_mfa!$B:$B,Data_mfa!$B$8,env_ac_mfa!$C:$C,Data_mfa!$A$43,env_ac_mfa!$D:$D,Data_mfa!$B$7,env_ac_mfa!$E:$E,Data_mfa!$C$43)</f>
        <v>170.60499999999999</v>
      </c>
      <c r="N43" s="82">
        <f>SUMIFS(env_ac_mfa!$F:$F,env_ac_mfa!$A:$A,N10,env_ac_mfa!$B:$B,Data_mfa!$B$8,env_ac_mfa!$C:$C,Data_mfa!$A$43,env_ac_mfa!$D:$D,Data_mfa!$B$7,env_ac_mfa!$E:$E,Data_mfa!$C$43)</f>
        <v>178.892</v>
      </c>
      <c r="O43" s="82">
        <f>SUMIFS(env_ac_mfa!$F:$F,env_ac_mfa!$A:$A,O10,env_ac_mfa!$B:$B,Data_mfa!$B$8,env_ac_mfa!$C:$C,Data_mfa!$A$43,env_ac_mfa!$D:$D,Data_mfa!$B$7,env_ac_mfa!$E:$E,Data_mfa!$C$43)</f>
        <v>436.27100000000002</v>
      </c>
      <c r="P43" s="82">
        <f>SUMIFS(env_ac_mfa!$F:$F,env_ac_mfa!$A:$A,P10,env_ac_mfa!$B:$B,Data_mfa!$B$8,env_ac_mfa!$C:$C,Data_mfa!$A$43,env_ac_mfa!$D:$D,Data_mfa!$B$7,env_ac_mfa!$E:$E,Data_mfa!$C$43)</f>
        <v>587.41099999999994</v>
      </c>
      <c r="Q43" s="82">
        <f>SUMIFS(env_ac_mfa!$F:$F,env_ac_mfa!$A:$A,Q10,env_ac_mfa!$B:$B,Data_mfa!$B$8,env_ac_mfa!$C:$C,Data_mfa!$A$43,env_ac_mfa!$D:$D,Data_mfa!$B$7,env_ac_mfa!$E:$E,Data_mfa!$C$43)</f>
        <v>633.36300000000006</v>
      </c>
      <c r="R43" s="82">
        <f>SUMIFS(env_ac_mfa!$F:$F,env_ac_mfa!$A:$A,R10,env_ac_mfa!$B:$B,Data_mfa!$B$8,env_ac_mfa!$C:$C,Data_mfa!$A$43,env_ac_mfa!$D:$D,Data_mfa!$B$7,env_ac_mfa!$E:$E,Data_mfa!$C$43)</f>
        <v>602.83699999999999</v>
      </c>
      <c r="S43" s="82">
        <f>SUMIFS(env_ac_mfa!$F:$F,env_ac_mfa!$A:$A,S10,env_ac_mfa!$B:$B,Data_mfa!$B$8,env_ac_mfa!$C:$C,Data_mfa!$A$43,env_ac_mfa!$D:$D,Data_mfa!$B$7,env_ac_mfa!$E:$E,Data_mfa!$C$43)</f>
        <v>586.94299999999998</v>
      </c>
      <c r="T43" s="82">
        <f>SUMIFS(env_ac_mfa!$F:$F,env_ac_mfa!$A:$A,T10,env_ac_mfa!$B:$B,Data_mfa!$B$8,env_ac_mfa!$C:$C,Data_mfa!$A$43,env_ac_mfa!$D:$D,Data_mfa!$B$7,env_ac_mfa!$E:$E,Data_mfa!$C$43)</f>
        <v>604.99099999999999</v>
      </c>
      <c r="U43" s="82">
        <f>SUMIFS(env_ac_mfa!$F:$F,env_ac_mfa!$A:$A,U10,env_ac_mfa!$B:$B,Data_mfa!$B$8,env_ac_mfa!$C:$C,Data_mfa!$A$43,env_ac_mfa!$D:$D,Data_mfa!$B$7,env_ac_mfa!$E:$E,Data_mfa!$C$43)</f>
        <v>468.495</v>
      </c>
      <c r="V43" s="82">
        <f>SUMIFS(env_ac_mfa!$F:$F,env_ac_mfa!$A:$A,V10,env_ac_mfa!$B:$B,Data_mfa!$B$8,env_ac_mfa!$C:$C,Data_mfa!$A$43,env_ac_mfa!$D:$D,Data_mfa!$B$7,env_ac_mfa!$E:$E,Data_mfa!$C$43)</f>
        <v>483.947</v>
      </c>
      <c r="W43" s="82">
        <f>SUMIFS(env_ac_mfa!$F:$F,env_ac_mfa!$A:$A,W10,env_ac_mfa!$B:$B,Data_mfa!$B$8,env_ac_mfa!$C:$C,Data_mfa!$A$43,env_ac_mfa!$D:$D,Data_mfa!$B$7,env_ac_mfa!$E:$E,Data_mfa!$C$43)</f>
        <v>479.452</v>
      </c>
      <c r="X43" s="82">
        <f>SUMIFS(env_ac_mfa!$F:$F,env_ac_mfa!$A:$A,X10,env_ac_mfa!$B:$B,Data_mfa!$B$8,env_ac_mfa!$C:$C,Data_mfa!$A$43,env_ac_mfa!$D:$D,Data_mfa!$B$7,env_ac_mfa!$E:$E,Data_mfa!$C$43)</f>
        <v>573.45299999999997</v>
      </c>
      <c r="Y43" s="82">
        <f>SUMIFS(env_ac_mfa!$F:$F,env_ac_mfa!$A:$A,Y10,env_ac_mfa!$B:$B,Data_mfa!$B$8,env_ac_mfa!$C:$C,Data_mfa!$A$43,env_ac_mfa!$D:$D,Data_mfa!$B$7,env_ac_mfa!$E:$E,Data_mfa!$C$43)</f>
        <v>556.59900000000005</v>
      </c>
    </row>
    <row r="44" spans="1:25" x14ac:dyDescent="0.2">
      <c r="A44" s="94" t="s">
        <v>59</v>
      </c>
      <c r="B44" s="94" t="s">
        <v>58</v>
      </c>
      <c r="C44" s="94" t="s">
        <v>61</v>
      </c>
      <c r="D44" s="94" t="s">
        <v>60</v>
      </c>
      <c r="E44" s="82">
        <f>SUMIFS(env_ac_mfa!$F:$F,env_ac_mfa!$A:$A,E10,env_ac_mfa!$B:$B,Data_mfa!$B$8,env_ac_mfa!$C:$C,Data_mfa!$A$44,env_ac_mfa!$D:$D,Data_mfa!$B$7,env_ac_mfa!$E:$E,Data_mfa!$C$44)</f>
        <v>-0.441</v>
      </c>
      <c r="F44" s="82">
        <f>SUMIFS(env_ac_mfa!$F:$F,env_ac_mfa!$A:$A,F10,env_ac_mfa!$B:$B,Data_mfa!$B$8,env_ac_mfa!$C:$C,Data_mfa!$A$44,env_ac_mfa!$D:$D,Data_mfa!$B$7,env_ac_mfa!$E:$E,Data_mfa!$C$44)</f>
        <v>-0.17499999999999999</v>
      </c>
      <c r="G44" s="82">
        <f>SUMIFS(env_ac_mfa!$F:$F,env_ac_mfa!$A:$A,G10,env_ac_mfa!$B:$B,Data_mfa!$B$8,env_ac_mfa!$C:$C,Data_mfa!$A$44,env_ac_mfa!$D:$D,Data_mfa!$B$7,env_ac_mfa!$E:$E,Data_mfa!$C$44)</f>
        <v>46.792999999999999</v>
      </c>
      <c r="H44" s="82">
        <f>SUMIFS(env_ac_mfa!$F:$F,env_ac_mfa!$A:$A,H10,env_ac_mfa!$B:$B,Data_mfa!$B$8,env_ac_mfa!$C:$C,Data_mfa!$A$44,env_ac_mfa!$D:$D,Data_mfa!$B$7,env_ac_mfa!$E:$E,Data_mfa!$C$44)</f>
        <v>63.972999999999999</v>
      </c>
      <c r="I44" s="82">
        <f>SUMIFS(env_ac_mfa!$F:$F,env_ac_mfa!$A:$A,I10,env_ac_mfa!$B:$B,Data_mfa!$B$8,env_ac_mfa!$C:$C,Data_mfa!$A$44,env_ac_mfa!$D:$D,Data_mfa!$B$7,env_ac_mfa!$E:$E,Data_mfa!$C$44)</f>
        <v>60.627000000000002</v>
      </c>
      <c r="J44" s="82">
        <f>SUMIFS(env_ac_mfa!$F:$F,env_ac_mfa!$A:$A,J10,env_ac_mfa!$B:$B,Data_mfa!$B$8,env_ac_mfa!$C:$C,Data_mfa!$A$44,env_ac_mfa!$D:$D,Data_mfa!$B$7,env_ac_mfa!$E:$E,Data_mfa!$C$44)</f>
        <v>101.11499999999999</v>
      </c>
      <c r="K44" s="82">
        <f>SUMIFS(env_ac_mfa!$F:$F,env_ac_mfa!$A:$A,K10,env_ac_mfa!$B:$B,Data_mfa!$B$8,env_ac_mfa!$C:$C,Data_mfa!$A$44,env_ac_mfa!$D:$D,Data_mfa!$B$7,env_ac_mfa!$E:$E,Data_mfa!$C$44)</f>
        <v>-55.384999999999998</v>
      </c>
      <c r="L44" s="82">
        <f>SUMIFS(env_ac_mfa!$F:$F,env_ac_mfa!$A:$A,L10,env_ac_mfa!$B:$B,Data_mfa!$B$8,env_ac_mfa!$C:$C,Data_mfa!$A$44,env_ac_mfa!$D:$D,Data_mfa!$B$7,env_ac_mfa!$E:$E,Data_mfa!$C$44)</f>
        <v>-64.873999999999995</v>
      </c>
      <c r="M44" s="82">
        <f>SUMIFS(env_ac_mfa!$F:$F,env_ac_mfa!$A:$A,M10,env_ac_mfa!$B:$B,Data_mfa!$B$8,env_ac_mfa!$C:$C,Data_mfa!$A$44,env_ac_mfa!$D:$D,Data_mfa!$B$7,env_ac_mfa!$E:$E,Data_mfa!$C$44)</f>
        <v>-8.5939999999999994</v>
      </c>
      <c r="N44" s="82">
        <f>SUMIFS(env_ac_mfa!$F:$F,env_ac_mfa!$A:$A,N10,env_ac_mfa!$B:$B,Data_mfa!$B$8,env_ac_mfa!$C:$C,Data_mfa!$A$44,env_ac_mfa!$D:$D,Data_mfa!$B$7,env_ac_mfa!$E:$E,Data_mfa!$C$44)</f>
        <v>425.15699999999998</v>
      </c>
      <c r="O44" s="82">
        <f>SUMIFS(env_ac_mfa!$F:$F,env_ac_mfa!$A:$A,O10,env_ac_mfa!$B:$B,Data_mfa!$B$8,env_ac_mfa!$C:$C,Data_mfa!$A$44,env_ac_mfa!$D:$D,Data_mfa!$B$7,env_ac_mfa!$E:$E,Data_mfa!$C$44)</f>
        <v>347</v>
      </c>
      <c r="P44" s="82">
        <f>SUMIFS(env_ac_mfa!$F:$F,env_ac_mfa!$A:$A,P10,env_ac_mfa!$B:$B,Data_mfa!$B$8,env_ac_mfa!$C:$C,Data_mfa!$A$44,env_ac_mfa!$D:$D,Data_mfa!$B$7,env_ac_mfa!$E:$E,Data_mfa!$C$44)</f>
        <v>201.32300000000001</v>
      </c>
      <c r="Q44" s="82">
        <f>SUMIFS(env_ac_mfa!$F:$F,env_ac_mfa!$A:$A,Q10,env_ac_mfa!$B:$B,Data_mfa!$B$8,env_ac_mfa!$C:$C,Data_mfa!$A$44,env_ac_mfa!$D:$D,Data_mfa!$B$7,env_ac_mfa!$E:$E,Data_mfa!$C$44)</f>
        <v>178.12100000000001</v>
      </c>
      <c r="R44" s="82">
        <f>SUMIFS(env_ac_mfa!$F:$F,env_ac_mfa!$A:$A,R10,env_ac_mfa!$B:$B,Data_mfa!$B$8,env_ac_mfa!$C:$C,Data_mfa!$A$44,env_ac_mfa!$D:$D,Data_mfa!$B$7,env_ac_mfa!$E:$E,Data_mfa!$C$44)</f>
        <v>277.54399999999998</v>
      </c>
      <c r="S44" s="82">
        <f>SUMIFS(env_ac_mfa!$F:$F,env_ac_mfa!$A:$A,S10,env_ac_mfa!$B:$B,Data_mfa!$B$8,env_ac_mfa!$C:$C,Data_mfa!$A$44,env_ac_mfa!$D:$D,Data_mfa!$B$7,env_ac_mfa!$E:$E,Data_mfa!$C$44)</f>
        <v>559.27</v>
      </c>
      <c r="T44" s="82">
        <f>SUMIFS(env_ac_mfa!$F:$F,env_ac_mfa!$A:$A,T10,env_ac_mfa!$B:$B,Data_mfa!$B$8,env_ac_mfa!$C:$C,Data_mfa!$A$44,env_ac_mfa!$D:$D,Data_mfa!$B$7,env_ac_mfa!$E:$E,Data_mfa!$C$44)</f>
        <v>563.44500000000005</v>
      </c>
      <c r="U44" s="82">
        <f>SUMIFS(env_ac_mfa!$F:$F,env_ac_mfa!$A:$A,U10,env_ac_mfa!$B:$B,Data_mfa!$B$8,env_ac_mfa!$C:$C,Data_mfa!$A$44,env_ac_mfa!$D:$D,Data_mfa!$B$7,env_ac_mfa!$E:$E,Data_mfa!$C$44)</f>
        <v>2042.865</v>
      </c>
      <c r="V44" s="82">
        <f>SUMIFS(env_ac_mfa!$F:$F,env_ac_mfa!$A:$A,V10,env_ac_mfa!$B:$B,Data_mfa!$B$8,env_ac_mfa!$C:$C,Data_mfa!$A$44,env_ac_mfa!$D:$D,Data_mfa!$B$7,env_ac_mfa!$E:$E,Data_mfa!$C$44)</f>
        <v>3440.25</v>
      </c>
      <c r="W44" s="82">
        <f>SUMIFS(env_ac_mfa!$F:$F,env_ac_mfa!$A:$A,W10,env_ac_mfa!$B:$B,Data_mfa!$B$8,env_ac_mfa!$C:$C,Data_mfa!$A$44,env_ac_mfa!$D:$D,Data_mfa!$B$7,env_ac_mfa!$E:$E,Data_mfa!$C$44)</f>
        <v>907.053</v>
      </c>
      <c r="X44" s="82">
        <f>SUMIFS(env_ac_mfa!$F:$F,env_ac_mfa!$A:$A,X10,env_ac_mfa!$B:$B,Data_mfa!$B$8,env_ac_mfa!$C:$C,Data_mfa!$A$44,env_ac_mfa!$D:$D,Data_mfa!$B$7,env_ac_mfa!$E:$E,Data_mfa!$C$44)</f>
        <v>760.42700000000002</v>
      </c>
      <c r="Y44" s="82">
        <f>SUMIFS(env_ac_mfa!$F:$F,env_ac_mfa!$A:$A,Y10,env_ac_mfa!$B:$B,Data_mfa!$B$8,env_ac_mfa!$C:$C,Data_mfa!$A$44,env_ac_mfa!$D:$D,Data_mfa!$B$7,env_ac_mfa!$E:$E,Data_mfa!$C$44)</f>
        <v>1051.71</v>
      </c>
    </row>
    <row r="45" spans="1:25" x14ac:dyDescent="0.2">
      <c r="A45" s="94" t="s">
        <v>59</v>
      </c>
      <c r="B45" s="94" t="s">
        <v>58</v>
      </c>
      <c r="C45" s="94" t="s">
        <v>57</v>
      </c>
      <c r="D45" s="94" t="s">
        <v>56</v>
      </c>
      <c r="E45" s="82">
        <f>SUMIFS(env_ac_mfa!$F:$F,env_ac_mfa!$A:$A,E10,env_ac_mfa!$B:$B,Data_mfa!$B$8,env_ac_mfa!$C:$C,Data_mfa!$A$45,env_ac_mfa!$D:$D,Data_mfa!$B$7,env_ac_mfa!$E:$E,Data_mfa!$C$45)</f>
        <v>-0.441</v>
      </c>
      <c r="F45" s="82">
        <f>SUMIFS(env_ac_mfa!$F:$F,env_ac_mfa!$A:$A,F10,env_ac_mfa!$B:$B,Data_mfa!$B$8,env_ac_mfa!$C:$C,Data_mfa!$A$45,env_ac_mfa!$D:$D,Data_mfa!$B$7,env_ac_mfa!$E:$E,Data_mfa!$C$45)</f>
        <v>-0.17499999999999999</v>
      </c>
      <c r="G45" s="82">
        <f>SUMIFS(env_ac_mfa!$F:$F,env_ac_mfa!$A:$A,G10,env_ac_mfa!$B:$B,Data_mfa!$B$8,env_ac_mfa!$C:$C,Data_mfa!$A$45,env_ac_mfa!$D:$D,Data_mfa!$B$7,env_ac_mfa!$E:$E,Data_mfa!$C$45)</f>
        <v>46.792999999999999</v>
      </c>
      <c r="H45" s="82">
        <f>SUMIFS(env_ac_mfa!$F:$F,env_ac_mfa!$A:$A,H10,env_ac_mfa!$B:$B,Data_mfa!$B$8,env_ac_mfa!$C:$C,Data_mfa!$A$45,env_ac_mfa!$D:$D,Data_mfa!$B$7,env_ac_mfa!$E:$E,Data_mfa!$C$45)</f>
        <v>63.972999999999999</v>
      </c>
      <c r="I45" s="82">
        <f>SUMIFS(env_ac_mfa!$F:$F,env_ac_mfa!$A:$A,I10,env_ac_mfa!$B:$B,Data_mfa!$B$8,env_ac_mfa!$C:$C,Data_mfa!$A$45,env_ac_mfa!$D:$D,Data_mfa!$B$7,env_ac_mfa!$E:$E,Data_mfa!$C$45)</f>
        <v>60.627000000000002</v>
      </c>
      <c r="J45" s="82">
        <f>SUMIFS(env_ac_mfa!$F:$F,env_ac_mfa!$A:$A,J10,env_ac_mfa!$B:$B,Data_mfa!$B$8,env_ac_mfa!$C:$C,Data_mfa!$A$45,env_ac_mfa!$D:$D,Data_mfa!$B$7,env_ac_mfa!$E:$E,Data_mfa!$C$45)</f>
        <v>101.11499999999999</v>
      </c>
      <c r="K45" s="82">
        <f>SUMIFS(env_ac_mfa!$F:$F,env_ac_mfa!$A:$A,K10,env_ac_mfa!$B:$B,Data_mfa!$B$8,env_ac_mfa!$C:$C,Data_mfa!$A$45,env_ac_mfa!$D:$D,Data_mfa!$B$7,env_ac_mfa!$E:$E,Data_mfa!$C$45)</f>
        <v>-55.384999999999998</v>
      </c>
      <c r="L45" s="82">
        <f>SUMIFS(env_ac_mfa!$F:$F,env_ac_mfa!$A:$A,L10,env_ac_mfa!$B:$B,Data_mfa!$B$8,env_ac_mfa!$C:$C,Data_mfa!$A$45,env_ac_mfa!$D:$D,Data_mfa!$B$7,env_ac_mfa!$E:$E,Data_mfa!$C$45)</f>
        <v>-64.873999999999995</v>
      </c>
      <c r="M45" s="82">
        <f>SUMIFS(env_ac_mfa!$F:$F,env_ac_mfa!$A:$A,M10,env_ac_mfa!$B:$B,Data_mfa!$B$8,env_ac_mfa!$C:$C,Data_mfa!$A$45,env_ac_mfa!$D:$D,Data_mfa!$B$7,env_ac_mfa!$E:$E,Data_mfa!$C$45)</f>
        <v>-8.5939999999999994</v>
      </c>
      <c r="N45" s="82">
        <f>SUMIFS(env_ac_mfa!$F:$F,env_ac_mfa!$A:$A,N10,env_ac_mfa!$B:$B,Data_mfa!$B$8,env_ac_mfa!$C:$C,Data_mfa!$A$45,env_ac_mfa!$D:$D,Data_mfa!$B$7,env_ac_mfa!$E:$E,Data_mfa!$C$45)</f>
        <v>425.15699999999998</v>
      </c>
      <c r="O45" s="82">
        <f>SUMIFS(env_ac_mfa!$F:$F,env_ac_mfa!$A:$A,O10,env_ac_mfa!$B:$B,Data_mfa!$B$8,env_ac_mfa!$C:$C,Data_mfa!$A$45,env_ac_mfa!$D:$D,Data_mfa!$B$7,env_ac_mfa!$E:$E,Data_mfa!$C$45)</f>
        <v>347</v>
      </c>
      <c r="P45" s="82">
        <f>SUMIFS(env_ac_mfa!$F:$F,env_ac_mfa!$A:$A,P10,env_ac_mfa!$B:$B,Data_mfa!$B$8,env_ac_mfa!$C:$C,Data_mfa!$A$45,env_ac_mfa!$D:$D,Data_mfa!$B$7,env_ac_mfa!$E:$E,Data_mfa!$C$45)</f>
        <v>201.32300000000001</v>
      </c>
      <c r="Q45" s="82">
        <f>SUMIFS(env_ac_mfa!$F:$F,env_ac_mfa!$A:$A,Q10,env_ac_mfa!$B:$B,Data_mfa!$B$8,env_ac_mfa!$C:$C,Data_mfa!$A$45,env_ac_mfa!$D:$D,Data_mfa!$B$7,env_ac_mfa!$E:$E,Data_mfa!$C$45)</f>
        <v>178.12100000000001</v>
      </c>
      <c r="R45" s="82">
        <f>SUMIFS(env_ac_mfa!$F:$F,env_ac_mfa!$A:$A,R10,env_ac_mfa!$B:$B,Data_mfa!$B$8,env_ac_mfa!$C:$C,Data_mfa!$A$45,env_ac_mfa!$D:$D,Data_mfa!$B$7,env_ac_mfa!$E:$E,Data_mfa!$C$45)</f>
        <v>277.54399999999998</v>
      </c>
      <c r="S45" s="82">
        <f>SUMIFS(env_ac_mfa!$F:$F,env_ac_mfa!$A:$A,S10,env_ac_mfa!$B:$B,Data_mfa!$B$8,env_ac_mfa!$C:$C,Data_mfa!$A$45,env_ac_mfa!$D:$D,Data_mfa!$B$7,env_ac_mfa!$E:$E,Data_mfa!$C$45)</f>
        <v>559.27</v>
      </c>
      <c r="T45" s="82">
        <f>SUMIFS(env_ac_mfa!$F:$F,env_ac_mfa!$A:$A,T10,env_ac_mfa!$B:$B,Data_mfa!$B$8,env_ac_mfa!$C:$C,Data_mfa!$A$45,env_ac_mfa!$D:$D,Data_mfa!$B$7,env_ac_mfa!$E:$E,Data_mfa!$C$45)</f>
        <v>563.44500000000005</v>
      </c>
      <c r="U45" s="82">
        <f>SUMIFS(env_ac_mfa!$F:$F,env_ac_mfa!$A:$A,U10,env_ac_mfa!$B:$B,Data_mfa!$B$8,env_ac_mfa!$C:$C,Data_mfa!$A$45,env_ac_mfa!$D:$D,Data_mfa!$B$7,env_ac_mfa!$E:$E,Data_mfa!$C$45)</f>
        <v>2042.865</v>
      </c>
      <c r="V45" s="82">
        <f>SUMIFS(env_ac_mfa!$F:$F,env_ac_mfa!$A:$A,V10,env_ac_mfa!$B:$B,Data_mfa!$B$8,env_ac_mfa!$C:$C,Data_mfa!$A$45,env_ac_mfa!$D:$D,Data_mfa!$B$7,env_ac_mfa!$E:$E,Data_mfa!$C$45)</f>
        <v>3440.25</v>
      </c>
      <c r="W45" s="82">
        <f>SUMIFS(env_ac_mfa!$F:$F,env_ac_mfa!$A:$A,W10,env_ac_mfa!$B:$B,Data_mfa!$B$8,env_ac_mfa!$C:$C,Data_mfa!$A$45,env_ac_mfa!$D:$D,Data_mfa!$B$7,env_ac_mfa!$E:$E,Data_mfa!$C$45)</f>
        <v>907.053</v>
      </c>
      <c r="X45" s="82">
        <f>SUMIFS(env_ac_mfa!$F:$F,env_ac_mfa!$A:$A,X10,env_ac_mfa!$B:$B,Data_mfa!$B$8,env_ac_mfa!$C:$C,Data_mfa!$A$45,env_ac_mfa!$D:$D,Data_mfa!$B$7,env_ac_mfa!$E:$E,Data_mfa!$C$45)</f>
        <v>760.42700000000002</v>
      </c>
      <c r="Y45" s="82">
        <f>SUMIFS(env_ac_mfa!$F:$F,env_ac_mfa!$A:$A,Y10,env_ac_mfa!$B:$B,Data_mfa!$B$8,env_ac_mfa!$C:$C,Data_mfa!$A$45,env_ac_mfa!$D:$D,Data_mfa!$B$7,env_ac_mfa!$E:$E,Data_mfa!$C$45)</f>
        <v>1051.71</v>
      </c>
    </row>
    <row r="47" spans="1:25" x14ac:dyDescent="0.2">
      <c r="A47" s="93" t="s">
        <v>55</v>
      </c>
    </row>
    <row r="48" spans="1:25" x14ac:dyDescent="0.2">
      <c r="A48" s="93" t="s">
        <v>54</v>
      </c>
      <c r="B48" s="93" t="s">
        <v>53</v>
      </c>
    </row>
    <row r="50" spans="1:25" x14ac:dyDescent="0.2">
      <c r="A50" s="93" t="s">
        <v>99</v>
      </c>
      <c r="B50" s="93" t="s">
        <v>215</v>
      </c>
      <c r="C50" s="69" t="s">
        <v>220</v>
      </c>
    </row>
    <row r="51" spans="1:25" x14ac:dyDescent="0.2">
      <c r="A51" s="93" t="s">
        <v>98</v>
      </c>
      <c r="B51" s="189" t="s">
        <v>212</v>
      </c>
      <c r="C51" s="69" t="s">
        <v>175</v>
      </c>
    </row>
    <row r="53" spans="1:25" x14ac:dyDescent="0.2">
      <c r="A53" s="94" t="s">
        <v>97</v>
      </c>
      <c r="B53" s="94" t="s">
        <v>96</v>
      </c>
      <c r="C53" s="94" t="s">
        <v>95</v>
      </c>
      <c r="D53" s="94" t="s">
        <v>94</v>
      </c>
      <c r="E53" s="94" t="s">
        <v>93</v>
      </c>
      <c r="F53" s="94" t="s">
        <v>92</v>
      </c>
      <c r="G53" s="94" t="s">
        <v>91</v>
      </c>
      <c r="H53" s="94" t="s">
        <v>90</v>
      </c>
      <c r="I53" s="94" t="s">
        <v>89</v>
      </c>
      <c r="J53" s="94" t="s">
        <v>88</v>
      </c>
      <c r="K53" s="94" t="s">
        <v>87</v>
      </c>
      <c r="L53" s="94" t="s">
        <v>86</v>
      </c>
      <c r="M53" s="94" t="s">
        <v>85</v>
      </c>
      <c r="N53" s="94" t="s">
        <v>84</v>
      </c>
      <c r="O53" s="94" t="s">
        <v>83</v>
      </c>
      <c r="P53" s="94" t="s">
        <v>82</v>
      </c>
      <c r="Q53" s="94" t="s">
        <v>81</v>
      </c>
      <c r="R53" s="94" t="s">
        <v>80</v>
      </c>
      <c r="S53" s="94" t="s">
        <v>79</v>
      </c>
      <c r="T53" s="94" t="s">
        <v>78</v>
      </c>
      <c r="U53" s="94" t="s">
        <v>77</v>
      </c>
      <c r="V53" s="94" t="s">
        <v>76</v>
      </c>
      <c r="W53" s="94" t="s">
        <v>75</v>
      </c>
      <c r="X53" s="94" t="s">
        <v>209</v>
      </c>
      <c r="Y53" s="94" t="s">
        <v>238</v>
      </c>
    </row>
    <row r="54" spans="1:25" x14ac:dyDescent="0.2">
      <c r="A54" s="94" t="s">
        <v>74</v>
      </c>
      <c r="B54" s="94" t="s">
        <v>11</v>
      </c>
      <c r="C54" s="94" t="s">
        <v>65</v>
      </c>
      <c r="D54" s="94" t="s">
        <v>64</v>
      </c>
      <c r="E54" s="190">
        <f>SUMIFS(env_ac_mfa!$F:$F,env_ac_mfa!$A:$A,E53,env_ac_mfa!$B:$B,Data_mfa!$B$51,env_ac_mfa!$C:$C,Data_mfa!$A$54,env_ac_mfa!$D:$D,Data_mfa!$B$50,env_ac_mfa!$E:$E,Data_mfa!$C$54)</f>
        <v>12.941000000000001</v>
      </c>
      <c r="F54" s="190">
        <f>SUMIFS(env_ac_mfa!$F:$F,env_ac_mfa!$A:$A,F53,env_ac_mfa!$B:$B,Data_mfa!$B$51,env_ac_mfa!$C:$C,Data_mfa!$A$54,env_ac_mfa!$D:$D,Data_mfa!$B$50,env_ac_mfa!$E:$E,Data_mfa!$C$54)</f>
        <v>13.023999999999999</v>
      </c>
      <c r="G54" s="190">
        <f>SUMIFS(env_ac_mfa!$F:$F,env_ac_mfa!$A:$A,G53,env_ac_mfa!$B:$B,Data_mfa!$B$51,env_ac_mfa!$C:$C,Data_mfa!$A$54,env_ac_mfa!$D:$D,Data_mfa!$B$50,env_ac_mfa!$E:$E,Data_mfa!$C$54)</f>
        <v>13.042999999999999</v>
      </c>
      <c r="H54" s="190">
        <f>SUMIFS(env_ac_mfa!$F:$F,env_ac_mfa!$A:$A,H53,env_ac_mfa!$B:$B,Data_mfa!$B$51,env_ac_mfa!$C:$C,Data_mfa!$A$54,env_ac_mfa!$D:$D,Data_mfa!$B$50,env_ac_mfa!$E:$E,Data_mfa!$C$54)</f>
        <v>12.974</v>
      </c>
      <c r="I54" s="190">
        <f>SUMIFS(env_ac_mfa!$F:$F,env_ac_mfa!$A:$A,I53,env_ac_mfa!$B:$B,Data_mfa!$B$51,env_ac_mfa!$C:$C,Data_mfa!$A$54,env_ac_mfa!$D:$D,Data_mfa!$B$50,env_ac_mfa!$E:$E,Data_mfa!$C$54)</f>
        <v>13.57</v>
      </c>
      <c r="J54" s="190">
        <f>SUMIFS(env_ac_mfa!$F:$F,env_ac_mfa!$A:$A,J53,env_ac_mfa!$B:$B,Data_mfa!$B$51,env_ac_mfa!$C:$C,Data_mfa!$A$54,env_ac_mfa!$D:$D,Data_mfa!$B$50,env_ac_mfa!$E:$E,Data_mfa!$C$54)</f>
        <v>13.667</v>
      </c>
      <c r="K54" s="190">
        <f>SUMIFS(env_ac_mfa!$F:$F,env_ac_mfa!$A:$A,K53,env_ac_mfa!$B:$B,Data_mfa!$B$51,env_ac_mfa!$C:$C,Data_mfa!$A$54,env_ac_mfa!$D:$D,Data_mfa!$B$50,env_ac_mfa!$E:$E,Data_mfa!$C$54)</f>
        <v>13.975</v>
      </c>
      <c r="L54" s="190">
        <f>SUMIFS(env_ac_mfa!$F:$F,env_ac_mfa!$A:$A,L53,env_ac_mfa!$B:$B,Data_mfa!$B$51,env_ac_mfa!$C:$C,Data_mfa!$A$54,env_ac_mfa!$D:$D,Data_mfa!$B$50,env_ac_mfa!$E:$E,Data_mfa!$C$54)</f>
        <v>14.5</v>
      </c>
      <c r="M54" s="190">
        <f>SUMIFS(env_ac_mfa!$F:$F,env_ac_mfa!$A:$A,M53,env_ac_mfa!$B:$B,Data_mfa!$B$51,env_ac_mfa!$C:$C,Data_mfa!$A$54,env_ac_mfa!$D:$D,Data_mfa!$B$50,env_ac_mfa!$E:$E,Data_mfa!$C$54)</f>
        <v>14.21</v>
      </c>
      <c r="N54" s="190">
        <f>SUMIFS(env_ac_mfa!$F:$F,env_ac_mfa!$A:$A,N53,env_ac_mfa!$B:$B,Data_mfa!$B$51,env_ac_mfa!$C:$C,Data_mfa!$A$54,env_ac_mfa!$D:$D,Data_mfa!$B$50,env_ac_mfa!$E:$E,Data_mfa!$C$54)</f>
        <v>12.661</v>
      </c>
      <c r="O54" s="190">
        <f>SUMIFS(env_ac_mfa!$F:$F,env_ac_mfa!$A:$A,O53,env_ac_mfa!$B:$B,Data_mfa!$B$51,env_ac_mfa!$C:$C,Data_mfa!$A$54,env_ac_mfa!$D:$D,Data_mfa!$B$50,env_ac_mfa!$E:$E,Data_mfa!$C$54)</f>
        <v>12.082000000000001</v>
      </c>
      <c r="P54" s="190">
        <f>SUMIFS(env_ac_mfa!$F:$F,env_ac_mfa!$A:$A,P53,env_ac_mfa!$B:$B,Data_mfa!$B$51,env_ac_mfa!$C:$C,Data_mfa!$A$54,env_ac_mfa!$D:$D,Data_mfa!$B$50,env_ac_mfa!$E:$E,Data_mfa!$C$54)</f>
        <v>12.846</v>
      </c>
      <c r="Q54" s="190">
        <f>SUMIFS(env_ac_mfa!$F:$F,env_ac_mfa!$A:$A,Q53,env_ac_mfa!$B:$B,Data_mfa!$B$51,env_ac_mfa!$C:$C,Data_mfa!$A$54,env_ac_mfa!$D:$D,Data_mfa!$B$50,env_ac_mfa!$E:$E,Data_mfa!$C$54)</f>
        <v>11.864000000000001</v>
      </c>
      <c r="R54" s="190">
        <f>SUMIFS(env_ac_mfa!$F:$F,env_ac_mfa!$A:$A,R53,env_ac_mfa!$B:$B,Data_mfa!$B$51,env_ac_mfa!$C:$C,Data_mfa!$A$54,env_ac_mfa!$D:$D,Data_mfa!$B$50,env_ac_mfa!$E:$E,Data_mfa!$C$54)</f>
        <v>11.590999999999999</v>
      </c>
      <c r="S54" s="190">
        <f>SUMIFS(env_ac_mfa!$F:$F,env_ac_mfa!$A:$A,S53,env_ac_mfa!$B:$B,Data_mfa!$B$51,env_ac_mfa!$C:$C,Data_mfa!$A$54,env_ac_mfa!$D:$D,Data_mfa!$B$50,env_ac_mfa!$E:$E,Data_mfa!$C$54)</f>
        <v>11.678000000000001</v>
      </c>
      <c r="T54" s="190">
        <f>SUMIFS(env_ac_mfa!$F:$F,env_ac_mfa!$A:$A,T53,env_ac_mfa!$B:$B,Data_mfa!$B$51,env_ac_mfa!$C:$C,Data_mfa!$A$54,env_ac_mfa!$D:$D,Data_mfa!$B$50,env_ac_mfa!$E:$E,Data_mfa!$C$54)</f>
        <v>11.581</v>
      </c>
      <c r="U54" s="190">
        <f>SUMIFS(env_ac_mfa!$F:$F,env_ac_mfa!$A:$A,U53,env_ac_mfa!$B:$B,Data_mfa!$B$51,env_ac_mfa!$C:$C,Data_mfa!$A$54,env_ac_mfa!$D:$D,Data_mfa!$B$50,env_ac_mfa!$E:$E,Data_mfa!$C$54)</f>
        <v>11.53</v>
      </c>
      <c r="V54" s="190">
        <f>SUMIFS(env_ac_mfa!$F:$F,env_ac_mfa!$A:$A,V53,env_ac_mfa!$B:$B,Data_mfa!$B$51,env_ac_mfa!$C:$C,Data_mfa!$A$54,env_ac_mfa!$D:$D,Data_mfa!$B$50,env_ac_mfa!$E:$E,Data_mfa!$C$54)</f>
        <v>11.835000000000001</v>
      </c>
      <c r="W54" s="190">
        <f>SUMIFS(env_ac_mfa!$F:$F,env_ac_mfa!$A:$A,W53,env_ac_mfa!$B:$B,Data_mfa!$B$51,env_ac_mfa!$C:$C,Data_mfa!$A$54,env_ac_mfa!$D:$D,Data_mfa!$B$50,env_ac_mfa!$E:$E,Data_mfa!$C$54)</f>
        <v>11.974</v>
      </c>
      <c r="X54" s="190">
        <f>SUMIFS(env_ac_mfa!$F:$F,env_ac_mfa!$A:$A,X53,env_ac_mfa!$B:$B,Data_mfa!$B$51,env_ac_mfa!$C:$C,Data_mfa!$A$54,env_ac_mfa!$D:$D,Data_mfa!$B$50,env_ac_mfa!$E:$E,Data_mfa!$C$54)</f>
        <v>12.05</v>
      </c>
      <c r="Y54" s="190">
        <f>SUMIFS(env_ac_mfa!$F:$F,env_ac_mfa!$A:$A,Y53,env_ac_mfa!$B:$B,Data_mfa!$B$51,env_ac_mfa!$C:$C,Data_mfa!$A$54,env_ac_mfa!$D:$D,Data_mfa!$B$50,env_ac_mfa!$E:$E,Data_mfa!$C$54)</f>
        <v>11.654999999999999</v>
      </c>
    </row>
    <row r="55" spans="1:25" x14ac:dyDescent="0.2">
      <c r="A55" s="94" t="s">
        <v>74</v>
      </c>
      <c r="B55" s="94" t="s">
        <v>11</v>
      </c>
      <c r="C55" s="94" t="s">
        <v>63</v>
      </c>
      <c r="D55" s="94" t="s">
        <v>1</v>
      </c>
      <c r="E55" s="190">
        <f>SUMIFS(env_ac_mfa!$F:$F,env_ac_mfa!$A:$A,E53,env_ac_mfa!$B:$B,Data_mfa!$B$51,env_ac_mfa!$C:$C,Data_mfa!$A$55,env_ac_mfa!$D:$D,Data_mfa!$B$50,env_ac_mfa!$E:$E,Data_mfa!$C$55)</f>
        <v>3.46</v>
      </c>
      <c r="F55" s="190">
        <f>SUMIFS(env_ac_mfa!$F:$F,env_ac_mfa!$A:$A,F53,env_ac_mfa!$B:$B,Data_mfa!$B$51,env_ac_mfa!$C:$C,Data_mfa!$A$55,env_ac_mfa!$D:$D,Data_mfa!$B$50,env_ac_mfa!$E:$E,Data_mfa!$C$55)</f>
        <v>3.4049999999999998</v>
      </c>
      <c r="G55" s="190">
        <f>SUMIFS(env_ac_mfa!$F:$F,env_ac_mfa!$A:$A,G53,env_ac_mfa!$B:$B,Data_mfa!$B$51,env_ac_mfa!$C:$C,Data_mfa!$A$55,env_ac_mfa!$D:$D,Data_mfa!$B$50,env_ac_mfa!$E:$E,Data_mfa!$C$55)</f>
        <v>3.5569999999999999</v>
      </c>
      <c r="H55" s="190">
        <f>SUMIFS(env_ac_mfa!$F:$F,env_ac_mfa!$A:$A,H53,env_ac_mfa!$B:$B,Data_mfa!$B$51,env_ac_mfa!$C:$C,Data_mfa!$A$55,env_ac_mfa!$D:$D,Data_mfa!$B$50,env_ac_mfa!$E:$E,Data_mfa!$C$55)</f>
        <v>3.74</v>
      </c>
      <c r="I55" s="190">
        <f>SUMIFS(env_ac_mfa!$F:$F,env_ac_mfa!$A:$A,I53,env_ac_mfa!$B:$B,Data_mfa!$B$51,env_ac_mfa!$C:$C,Data_mfa!$A$55,env_ac_mfa!$D:$D,Data_mfa!$B$50,env_ac_mfa!$E:$E,Data_mfa!$C$55)</f>
        <v>3.85</v>
      </c>
      <c r="J55" s="190">
        <f>SUMIFS(env_ac_mfa!$F:$F,env_ac_mfa!$A:$A,J53,env_ac_mfa!$B:$B,Data_mfa!$B$51,env_ac_mfa!$C:$C,Data_mfa!$A$55,env_ac_mfa!$D:$D,Data_mfa!$B$50,env_ac_mfa!$E:$E,Data_mfa!$C$55)</f>
        <v>3.895</v>
      </c>
      <c r="K55" s="190">
        <f>SUMIFS(env_ac_mfa!$F:$F,env_ac_mfa!$A:$A,K53,env_ac_mfa!$B:$B,Data_mfa!$B$51,env_ac_mfa!$C:$C,Data_mfa!$A$55,env_ac_mfa!$D:$D,Data_mfa!$B$50,env_ac_mfa!$E:$E,Data_mfa!$C$55)</f>
        <v>3.984</v>
      </c>
      <c r="L55" s="190">
        <f>SUMIFS(env_ac_mfa!$F:$F,env_ac_mfa!$A:$A,L53,env_ac_mfa!$B:$B,Data_mfa!$B$51,env_ac_mfa!$C:$C,Data_mfa!$A$55,env_ac_mfa!$D:$D,Data_mfa!$B$50,env_ac_mfa!$E:$E,Data_mfa!$C$55)</f>
        <v>4.04</v>
      </c>
      <c r="M55" s="190">
        <f>SUMIFS(env_ac_mfa!$F:$F,env_ac_mfa!$A:$A,M53,env_ac_mfa!$B:$B,Data_mfa!$B$51,env_ac_mfa!$C:$C,Data_mfa!$A$55,env_ac_mfa!$D:$D,Data_mfa!$B$50,env_ac_mfa!$E:$E,Data_mfa!$C$55)</f>
        <v>3.984</v>
      </c>
      <c r="N55" s="190">
        <f>SUMIFS(env_ac_mfa!$F:$F,env_ac_mfa!$A:$A,N53,env_ac_mfa!$B:$B,Data_mfa!$B$51,env_ac_mfa!$C:$C,Data_mfa!$A$55,env_ac_mfa!$D:$D,Data_mfa!$B$50,env_ac_mfa!$E:$E,Data_mfa!$C$55)</f>
        <v>3.36</v>
      </c>
      <c r="O55" s="190">
        <f>SUMIFS(env_ac_mfa!$F:$F,env_ac_mfa!$A:$A,O53,env_ac_mfa!$B:$B,Data_mfa!$B$51,env_ac_mfa!$C:$C,Data_mfa!$A$55,env_ac_mfa!$D:$D,Data_mfa!$B$50,env_ac_mfa!$E:$E,Data_mfa!$C$55)</f>
        <v>3.6030000000000002</v>
      </c>
      <c r="P55" s="190">
        <f>SUMIFS(env_ac_mfa!$F:$F,env_ac_mfa!$A:$A,P53,env_ac_mfa!$B:$B,Data_mfa!$B$51,env_ac_mfa!$C:$C,Data_mfa!$A$55,env_ac_mfa!$D:$D,Data_mfa!$B$50,env_ac_mfa!$E:$E,Data_mfa!$C$55)</f>
        <v>3.669</v>
      </c>
      <c r="Q55" s="190">
        <f>SUMIFS(env_ac_mfa!$F:$F,env_ac_mfa!$A:$A,Q53,env_ac_mfa!$B:$B,Data_mfa!$B$51,env_ac_mfa!$C:$C,Data_mfa!$A$55,env_ac_mfa!$D:$D,Data_mfa!$B$50,env_ac_mfa!$E:$E,Data_mfa!$C$55)</f>
        <v>3.5489999999999999</v>
      </c>
      <c r="R55" s="190">
        <f>SUMIFS(env_ac_mfa!$F:$F,env_ac_mfa!$A:$A,R53,env_ac_mfa!$B:$B,Data_mfa!$B$51,env_ac_mfa!$C:$C,Data_mfa!$A$55,env_ac_mfa!$D:$D,Data_mfa!$B$50,env_ac_mfa!$E:$E,Data_mfa!$C$55)</f>
        <v>3.5089999999999999</v>
      </c>
      <c r="S55" s="190">
        <f>SUMIFS(env_ac_mfa!$F:$F,env_ac_mfa!$A:$A,S53,env_ac_mfa!$B:$B,Data_mfa!$B$51,env_ac_mfa!$C:$C,Data_mfa!$A$55,env_ac_mfa!$D:$D,Data_mfa!$B$50,env_ac_mfa!$E:$E,Data_mfa!$C$55)</f>
        <v>3.5419999999999998</v>
      </c>
      <c r="T55" s="190">
        <f>SUMIFS(env_ac_mfa!$F:$F,env_ac_mfa!$A:$A,T53,env_ac_mfa!$B:$B,Data_mfa!$B$51,env_ac_mfa!$C:$C,Data_mfa!$A$55,env_ac_mfa!$D:$D,Data_mfa!$B$50,env_ac_mfa!$E:$E,Data_mfa!$C$55)</f>
        <v>3.6840000000000002</v>
      </c>
      <c r="U55" s="190">
        <f>SUMIFS(env_ac_mfa!$F:$F,env_ac_mfa!$A:$A,U53,env_ac_mfa!$B:$B,Data_mfa!$B$51,env_ac_mfa!$C:$C,Data_mfa!$A$55,env_ac_mfa!$D:$D,Data_mfa!$B$50,env_ac_mfa!$E:$E,Data_mfa!$C$55)</f>
        <v>3.7170000000000001</v>
      </c>
      <c r="V55" s="190">
        <f>SUMIFS(env_ac_mfa!$F:$F,env_ac_mfa!$A:$A,V53,env_ac_mfa!$B:$B,Data_mfa!$B$51,env_ac_mfa!$C:$C,Data_mfa!$A$55,env_ac_mfa!$D:$D,Data_mfa!$B$50,env_ac_mfa!$E:$E,Data_mfa!$C$55)</f>
        <v>3.806</v>
      </c>
      <c r="W55" s="190">
        <f>SUMIFS(env_ac_mfa!$F:$F,env_ac_mfa!$A:$A,W53,env_ac_mfa!$B:$B,Data_mfa!$B$51,env_ac_mfa!$C:$C,Data_mfa!$A$55,env_ac_mfa!$D:$D,Data_mfa!$B$50,env_ac_mfa!$E:$E,Data_mfa!$C$55)</f>
        <v>3.879</v>
      </c>
      <c r="X55" s="190">
        <f>SUMIFS(env_ac_mfa!$F:$F,env_ac_mfa!$A:$A,X53,env_ac_mfa!$B:$B,Data_mfa!$B$51,env_ac_mfa!$C:$C,Data_mfa!$A$55,env_ac_mfa!$D:$D,Data_mfa!$B$50,env_ac_mfa!$E:$E,Data_mfa!$C$55)</f>
        <v>3.8010000000000002</v>
      </c>
      <c r="Y55" s="190">
        <f>SUMIFS(env_ac_mfa!$F:$F,env_ac_mfa!$A:$A,Y53,env_ac_mfa!$B:$B,Data_mfa!$B$51,env_ac_mfa!$C:$C,Data_mfa!$A$55,env_ac_mfa!$D:$D,Data_mfa!$B$50,env_ac_mfa!$E:$E,Data_mfa!$C$55)</f>
        <v>3.4119999999999999</v>
      </c>
    </row>
    <row r="56" spans="1:25" x14ac:dyDescent="0.2">
      <c r="A56" s="94" t="s">
        <v>74</v>
      </c>
      <c r="B56" s="94" t="s">
        <v>11</v>
      </c>
      <c r="C56" s="94" t="s">
        <v>62</v>
      </c>
      <c r="D56" s="94" t="s">
        <v>2</v>
      </c>
      <c r="E56" s="190">
        <f>SUMIFS(env_ac_mfa!$F:$F,env_ac_mfa!$A:$A,E53,env_ac_mfa!$B:$B,Data_mfa!$B$51,env_ac_mfa!$C:$C,Data_mfa!$A$56,env_ac_mfa!$D:$D,Data_mfa!$B$50,env_ac_mfa!$E:$E,Data_mfa!$C$56)</f>
        <v>1.0309999999999999</v>
      </c>
      <c r="F56" s="190">
        <f>SUMIFS(env_ac_mfa!$F:$F,env_ac_mfa!$A:$A,F53,env_ac_mfa!$B:$B,Data_mfa!$B$51,env_ac_mfa!$C:$C,Data_mfa!$A$56,env_ac_mfa!$D:$D,Data_mfa!$B$50,env_ac_mfa!$E:$E,Data_mfa!$C$56)</f>
        <v>1.0269999999999999</v>
      </c>
      <c r="G56" s="190">
        <f>SUMIFS(env_ac_mfa!$F:$F,env_ac_mfa!$A:$A,G53,env_ac_mfa!$B:$B,Data_mfa!$B$51,env_ac_mfa!$C:$C,Data_mfa!$A$56,env_ac_mfa!$D:$D,Data_mfa!$B$50,env_ac_mfa!$E:$E,Data_mfa!$C$56)</f>
        <v>1.087</v>
      </c>
      <c r="H56" s="190">
        <f>SUMIFS(env_ac_mfa!$F:$F,env_ac_mfa!$A:$A,H53,env_ac_mfa!$B:$B,Data_mfa!$B$51,env_ac_mfa!$C:$C,Data_mfa!$A$56,env_ac_mfa!$D:$D,Data_mfa!$B$50,env_ac_mfa!$E:$E,Data_mfa!$C$56)</f>
        <v>1.1100000000000001</v>
      </c>
      <c r="I56" s="190">
        <f>SUMIFS(env_ac_mfa!$F:$F,env_ac_mfa!$A:$A,I53,env_ac_mfa!$B:$B,Data_mfa!$B$51,env_ac_mfa!$C:$C,Data_mfa!$A$56,env_ac_mfa!$D:$D,Data_mfa!$B$50,env_ac_mfa!$E:$E,Data_mfa!$C$56)</f>
        <v>1.165</v>
      </c>
      <c r="J56" s="190">
        <f>SUMIFS(env_ac_mfa!$F:$F,env_ac_mfa!$A:$A,J53,env_ac_mfa!$B:$B,Data_mfa!$B$51,env_ac_mfa!$C:$C,Data_mfa!$A$56,env_ac_mfa!$D:$D,Data_mfa!$B$50,env_ac_mfa!$E:$E,Data_mfa!$C$56)</f>
        <v>1.2230000000000001</v>
      </c>
      <c r="K56" s="190">
        <f>SUMIFS(env_ac_mfa!$F:$F,env_ac_mfa!$A:$A,K53,env_ac_mfa!$B:$B,Data_mfa!$B$51,env_ac_mfa!$C:$C,Data_mfa!$A$56,env_ac_mfa!$D:$D,Data_mfa!$B$50,env_ac_mfa!$E:$E,Data_mfa!$C$56)</f>
        <v>1.2729999999999999</v>
      </c>
      <c r="L56" s="190">
        <f>SUMIFS(env_ac_mfa!$F:$F,env_ac_mfa!$A:$A,L53,env_ac_mfa!$B:$B,Data_mfa!$B$51,env_ac_mfa!$C:$C,Data_mfa!$A$56,env_ac_mfa!$D:$D,Data_mfa!$B$50,env_ac_mfa!$E:$E,Data_mfa!$C$56)</f>
        <v>1.3009999999999999</v>
      </c>
      <c r="M56" s="190">
        <f>SUMIFS(env_ac_mfa!$F:$F,env_ac_mfa!$A:$A,M53,env_ac_mfa!$B:$B,Data_mfa!$B$51,env_ac_mfa!$C:$C,Data_mfa!$A$56,env_ac_mfa!$D:$D,Data_mfa!$B$50,env_ac_mfa!$E:$E,Data_mfa!$C$56)</f>
        <v>1.3240000000000001</v>
      </c>
      <c r="N56" s="190">
        <f>SUMIFS(env_ac_mfa!$F:$F,env_ac_mfa!$A:$A,N53,env_ac_mfa!$B:$B,Data_mfa!$B$51,env_ac_mfa!$C:$C,Data_mfa!$A$56,env_ac_mfa!$D:$D,Data_mfa!$B$50,env_ac_mfa!$E:$E,Data_mfa!$C$56)</f>
        <v>1.242</v>
      </c>
      <c r="O56" s="190">
        <f>SUMIFS(env_ac_mfa!$F:$F,env_ac_mfa!$A:$A,O53,env_ac_mfa!$B:$B,Data_mfa!$B$51,env_ac_mfa!$C:$C,Data_mfa!$A$56,env_ac_mfa!$D:$D,Data_mfa!$B$50,env_ac_mfa!$E:$E,Data_mfa!$C$56)</f>
        <v>1.37</v>
      </c>
      <c r="P56" s="190">
        <f>SUMIFS(env_ac_mfa!$F:$F,env_ac_mfa!$A:$A,P53,env_ac_mfa!$B:$B,Data_mfa!$B$51,env_ac_mfa!$C:$C,Data_mfa!$A$56,env_ac_mfa!$D:$D,Data_mfa!$B$50,env_ac_mfa!$E:$E,Data_mfa!$C$56)</f>
        <v>1.419</v>
      </c>
      <c r="Q56" s="190">
        <f>SUMIFS(env_ac_mfa!$F:$F,env_ac_mfa!$A:$A,Q53,env_ac_mfa!$B:$B,Data_mfa!$B$51,env_ac_mfa!$C:$C,Data_mfa!$A$56,env_ac_mfa!$D:$D,Data_mfa!$B$50,env_ac_mfa!$E:$E,Data_mfa!$C$56)</f>
        <v>1.5189999999999999</v>
      </c>
      <c r="R56" s="190">
        <f>SUMIFS(env_ac_mfa!$F:$F,env_ac_mfa!$A:$A,R53,env_ac_mfa!$B:$B,Data_mfa!$B$51,env_ac_mfa!$C:$C,Data_mfa!$A$56,env_ac_mfa!$D:$D,Data_mfa!$B$50,env_ac_mfa!$E:$E,Data_mfa!$C$56)</f>
        <v>1.585</v>
      </c>
      <c r="S56" s="190">
        <f>SUMIFS(env_ac_mfa!$F:$F,env_ac_mfa!$A:$A,S53,env_ac_mfa!$B:$B,Data_mfa!$B$51,env_ac_mfa!$C:$C,Data_mfa!$A$56,env_ac_mfa!$D:$D,Data_mfa!$B$50,env_ac_mfa!$E:$E,Data_mfa!$C$56)</f>
        <v>1.603</v>
      </c>
      <c r="T56" s="190">
        <f>SUMIFS(env_ac_mfa!$F:$F,env_ac_mfa!$A:$A,T53,env_ac_mfa!$B:$B,Data_mfa!$B$51,env_ac_mfa!$C:$C,Data_mfa!$A$56,env_ac_mfa!$D:$D,Data_mfa!$B$50,env_ac_mfa!$E:$E,Data_mfa!$C$56)</f>
        <v>1.613</v>
      </c>
      <c r="U56" s="190">
        <f>SUMIFS(env_ac_mfa!$F:$F,env_ac_mfa!$A:$A,U53,env_ac_mfa!$B:$B,Data_mfa!$B$51,env_ac_mfa!$C:$C,Data_mfa!$A$56,env_ac_mfa!$D:$D,Data_mfa!$B$50,env_ac_mfa!$E:$E,Data_mfa!$C$56)</f>
        <v>1.66</v>
      </c>
      <c r="V56" s="190">
        <f>SUMIFS(env_ac_mfa!$F:$F,env_ac_mfa!$A:$A,V53,env_ac_mfa!$B:$B,Data_mfa!$B$51,env_ac_mfa!$C:$C,Data_mfa!$A$56,env_ac_mfa!$D:$D,Data_mfa!$B$50,env_ac_mfa!$E:$E,Data_mfa!$C$56)</f>
        <v>1.716</v>
      </c>
      <c r="W56" s="190">
        <f>SUMIFS(env_ac_mfa!$F:$F,env_ac_mfa!$A:$A,W53,env_ac_mfa!$B:$B,Data_mfa!$B$51,env_ac_mfa!$C:$C,Data_mfa!$A$56,env_ac_mfa!$D:$D,Data_mfa!$B$50,env_ac_mfa!$E:$E,Data_mfa!$C$56)</f>
        <v>1.67</v>
      </c>
      <c r="X56" s="190">
        <f>SUMIFS(env_ac_mfa!$F:$F,env_ac_mfa!$A:$A,X53,env_ac_mfa!$B:$B,Data_mfa!$B$51,env_ac_mfa!$C:$C,Data_mfa!$A$56,env_ac_mfa!$D:$D,Data_mfa!$B$50,env_ac_mfa!$E:$E,Data_mfa!$C$56)</f>
        <v>1.6659999999999999</v>
      </c>
      <c r="Y56" s="190">
        <f>SUMIFS(env_ac_mfa!$F:$F,env_ac_mfa!$A:$A,Y53,env_ac_mfa!$B:$B,Data_mfa!$B$51,env_ac_mfa!$C:$C,Data_mfa!$A$56,env_ac_mfa!$D:$D,Data_mfa!$B$50,env_ac_mfa!$E:$E,Data_mfa!$C$56)</f>
        <v>1.6040000000000001</v>
      </c>
    </row>
    <row r="57" spans="1:25" x14ac:dyDescent="0.2">
      <c r="A57" s="94" t="s">
        <v>74</v>
      </c>
      <c r="B57" s="94" t="s">
        <v>11</v>
      </c>
      <c r="C57" s="94" t="s">
        <v>61</v>
      </c>
      <c r="D57" s="94" t="s">
        <v>60</v>
      </c>
      <c r="E57" s="190">
        <f>SUMIFS(env_ac_mfa!$F:$F,env_ac_mfa!$A:$A,E53,env_ac_mfa!$B:$B,Data_mfa!$B$51,env_ac_mfa!$C:$C,Data_mfa!$A$57,env_ac_mfa!$D:$D,Data_mfa!$B$50,env_ac_mfa!$E:$E,Data_mfa!$C$57)</f>
        <v>15.37</v>
      </c>
      <c r="F57" s="190">
        <f>SUMIFS(env_ac_mfa!$F:$F,env_ac_mfa!$A:$A,F53,env_ac_mfa!$B:$B,Data_mfa!$B$51,env_ac_mfa!$C:$C,Data_mfa!$A$57,env_ac_mfa!$D:$D,Data_mfa!$B$50,env_ac_mfa!$E:$E,Data_mfa!$C$57)</f>
        <v>15.401999999999999</v>
      </c>
      <c r="G57" s="190">
        <f>SUMIFS(env_ac_mfa!$F:$F,env_ac_mfa!$A:$A,G53,env_ac_mfa!$B:$B,Data_mfa!$B$51,env_ac_mfa!$C:$C,Data_mfa!$A$57,env_ac_mfa!$D:$D,Data_mfa!$B$50,env_ac_mfa!$E:$E,Data_mfa!$C$57)</f>
        <v>15.513</v>
      </c>
      <c r="H57" s="190">
        <f>SUMIFS(env_ac_mfa!$F:$F,env_ac_mfa!$A:$A,H53,env_ac_mfa!$B:$B,Data_mfa!$B$51,env_ac_mfa!$C:$C,Data_mfa!$A$57,env_ac_mfa!$D:$D,Data_mfa!$B$50,env_ac_mfa!$E:$E,Data_mfa!$C$57)</f>
        <v>15.603999999999999</v>
      </c>
      <c r="I57" s="190">
        <f>SUMIFS(env_ac_mfa!$F:$F,env_ac_mfa!$A:$A,I53,env_ac_mfa!$B:$B,Data_mfa!$B$51,env_ac_mfa!$C:$C,Data_mfa!$A$57,env_ac_mfa!$D:$D,Data_mfa!$B$50,env_ac_mfa!$E:$E,Data_mfa!$C$57)</f>
        <v>16.254999999999999</v>
      </c>
      <c r="J57" s="190">
        <f>SUMIFS(env_ac_mfa!$F:$F,env_ac_mfa!$A:$A,J53,env_ac_mfa!$B:$B,Data_mfa!$B$51,env_ac_mfa!$C:$C,Data_mfa!$A$57,env_ac_mfa!$D:$D,Data_mfa!$B$50,env_ac_mfa!$E:$E,Data_mfa!$C$57)</f>
        <v>16.338999999999999</v>
      </c>
      <c r="K57" s="190">
        <f>SUMIFS(env_ac_mfa!$F:$F,env_ac_mfa!$A:$A,K53,env_ac_mfa!$B:$B,Data_mfa!$B$51,env_ac_mfa!$C:$C,Data_mfa!$A$57,env_ac_mfa!$D:$D,Data_mfa!$B$50,env_ac_mfa!$E:$E,Data_mfa!$C$57)</f>
        <v>16.684999999999999</v>
      </c>
      <c r="L57" s="190">
        <f>SUMIFS(env_ac_mfa!$F:$F,env_ac_mfa!$A:$A,L53,env_ac_mfa!$B:$B,Data_mfa!$B$51,env_ac_mfa!$C:$C,Data_mfa!$A$57,env_ac_mfa!$D:$D,Data_mfa!$B$50,env_ac_mfa!$E:$E,Data_mfa!$C$57)</f>
        <v>17.239000000000001</v>
      </c>
      <c r="M57" s="190">
        <f>SUMIFS(env_ac_mfa!$F:$F,env_ac_mfa!$A:$A,M53,env_ac_mfa!$B:$B,Data_mfa!$B$51,env_ac_mfa!$C:$C,Data_mfa!$A$57,env_ac_mfa!$D:$D,Data_mfa!$B$50,env_ac_mfa!$E:$E,Data_mfa!$C$57)</f>
        <v>16.87</v>
      </c>
      <c r="N57" s="190">
        <f>SUMIFS(env_ac_mfa!$F:$F,env_ac_mfa!$A:$A,N53,env_ac_mfa!$B:$B,Data_mfa!$B$51,env_ac_mfa!$C:$C,Data_mfa!$A$57,env_ac_mfa!$D:$D,Data_mfa!$B$50,env_ac_mfa!$E:$E,Data_mfa!$C$57)</f>
        <v>14.779</v>
      </c>
      <c r="O57" s="190">
        <f>SUMIFS(env_ac_mfa!$F:$F,env_ac_mfa!$A:$A,O53,env_ac_mfa!$B:$B,Data_mfa!$B$51,env_ac_mfa!$C:$C,Data_mfa!$A$57,env_ac_mfa!$D:$D,Data_mfa!$B$50,env_ac_mfa!$E:$E,Data_mfa!$C$57)</f>
        <v>14.315</v>
      </c>
      <c r="P57" s="190">
        <f>SUMIFS(env_ac_mfa!$F:$F,env_ac_mfa!$A:$A,P53,env_ac_mfa!$B:$B,Data_mfa!$B$51,env_ac_mfa!$C:$C,Data_mfa!$A$57,env_ac_mfa!$D:$D,Data_mfa!$B$50,env_ac_mfa!$E:$E,Data_mfa!$C$57)</f>
        <v>15.096</v>
      </c>
      <c r="Q57" s="190">
        <f>SUMIFS(env_ac_mfa!$F:$F,env_ac_mfa!$A:$A,Q53,env_ac_mfa!$B:$B,Data_mfa!$B$51,env_ac_mfa!$C:$C,Data_mfa!$A$57,env_ac_mfa!$D:$D,Data_mfa!$B$50,env_ac_mfa!$E:$E,Data_mfa!$C$57)</f>
        <v>13.893000000000001</v>
      </c>
      <c r="R57" s="190">
        <f>SUMIFS(env_ac_mfa!$F:$F,env_ac_mfa!$A:$A,R53,env_ac_mfa!$B:$B,Data_mfa!$B$51,env_ac_mfa!$C:$C,Data_mfa!$A$57,env_ac_mfa!$D:$D,Data_mfa!$B$50,env_ac_mfa!$E:$E,Data_mfa!$C$57)</f>
        <v>13.515000000000001</v>
      </c>
      <c r="S57" s="190">
        <f>SUMIFS(env_ac_mfa!$F:$F,env_ac_mfa!$A:$A,S53,env_ac_mfa!$B:$B,Data_mfa!$B$51,env_ac_mfa!$C:$C,Data_mfa!$A$57,env_ac_mfa!$D:$D,Data_mfa!$B$50,env_ac_mfa!$E:$E,Data_mfa!$C$57)</f>
        <v>13.617000000000001</v>
      </c>
      <c r="T57" s="190">
        <f>SUMIFS(env_ac_mfa!$F:$F,env_ac_mfa!$A:$A,T53,env_ac_mfa!$B:$B,Data_mfa!$B$51,env_ac_mfa!$C:$C,Data_mfa!$A$57,env_ac_mfa!$D:$D,Data_mfa!$B$50,env_ac_mfa!$E:$E,Data_mfa!$C$57)</f>
        <v>13.651</v>
      </c>
      <c r="U57" s="190">
        <f>SUMIFS(env_ac_mfa!$F:$F,env_ac_mfa!$A:$A,U53,env_ac_mfa!$B:$B,Data_mfa!$B$51,env_ac_mfa!$C:$C,Data_mfa!$A$57,env_ac_mfa!$D:$D,Data_mfa!$B$50,env_ac_mfa!$E:$E,Data_mfa!$C$57)</f>
        <v>13.587</v>
      </c>
      <c r="V57" s="190">
        <f>SUMIFS(env_ac_mfa!$F:$F,env_ac_mfa!$A:$A,V53,env_ac_mfa!$B:$B,Data_mfa!$B$51,env_ac_mfa!$C:$C,Data_mfa!$A$57,env_ac_mfa!$D:$D,Data_mfa!$B$50,env_ac_mfa!$E:$E,Data_mfa!$C$57)</f>
        <v>13.926</v>
      </c>
      <c r="W57" s="190">
        <f>SUMIFS(env_ac_mfa!$F:$F,env_ac_mfa!$A:$A,W53,env_ac_mfa!$B:$B,Data_mfa!$B$51,env_ac_mfa!$C:$C,Data_mfa!$A$57,env_ac_mfa!$D:$D,Data_mfa!$B$50,env_ac_mfa!$E:$E,Data_mfa!$C$57)</f>
        <v>14.183999999999999</v>
      </c>
      <c r="X57" s="190">
        <f>SUMIFS(env_ac_mfa!$F:$F,env_ac_mfa!$A:$A,X53,env_ac_mfa!$B:$B,Data_mfa!$B$51,env_ac_mfa!$C:$C,Data_mfa!$A$57,env_ac_mfa!$D:$D,Data_mfa!$B$50,env_ac_mfa!$E:$E,Data_mfa!$C$57)</f>
        <v>14.185</v>
      </c>
      <c r="Y57" s="190">
        <f>SUMIFS(env_ac_mfa!$F:$F,env_ac_mfa!$A:$A,Y53,env_ac_mfa!$B:$B,Data_mfa!$B$51,env_ac_mfa!$C:$C,Data_mfa!$A$57,env_ac_mfa!$D:$D,Data_mfa!$B$50,env_ac_mfa!$E:$E,Data_mfa!$C$57)</f>
        <v>13.462</v>
      </c>
    </row>
    <row r="58" spans="1:25" x14ac:dyDescent="0.2">
      <c r="A58" s="94" t="s">
        <v>74</v>
      </c>
      <c r="B58" s="94" t="s">
        <v>11</v>
      </c>
      <c r="C58" s="94" t="s">
        <v>57</v>
      </c>
      <c r="D58" s="94" t="s">
        <v>56</v>
      </c>
      <c r="E58" s="190">
        <f>SUMIFS(env_ac_mfa!$F:$F,env_ac_mfa!$A:$A,E53,env_ac_mfa!$B:$B,Data_mfa!$B$51,env_ac_mfa!$C:$C,Data_mfa!$A$58,env_ac_mfa!$D:$D,Data_mfa!$B$50,env_ac_mfa!$E:$E,Data_mfa!$C$58)</f>
        <v>2.4289999999999998</v>
      </c>
      <c r="F58" s="190">
        <f>SUMIFS(env_ac_mfa!$F:$F,env_ac_mfa!$A:$A,F53,env_ac_mfa!$B:$B,Data_mfa!$B$51,env_ac_mfa!$C:$C,Data_mfa!$A$58,env_ac_mfa!$D:$D,Data_mfa!$B$50,env_ac_mfa!$E:$E,Data_mfa!$C$58)</f>
        <v>2.3780000000000001</v>
      </c>
      <c r="G58" s="190">
        <f>SUMIFS(env_ac_mfa!$F:$F,env_ac_mfa!$A:$A,G53,env_ac_mfa!$B:$B,Data_mfa!$B$51,env_ac_mfa!$C:$C,Data_mfa!$A$58,env_ac_mfa!$D:$D,Data_mfa!$B$50,env_ac_mfa!$E:$E,Data_mfa!$C$58)</f>
        <v>2.4710000000000001</v>
      </c>
      <c r="H58" s="190">
        <f>SUMIFS(env_ac_mfa!$F:$F,env_ac_mfa!$A:$A,H53,env_ac_mfa!$B:$B,Data_mfa!$B$51,env_ac_mfa!$C:$C,Data_mfa!$A$58,env_ac_mfa!$D:$D,Data_mfa!$B$50,env_ac_mfa!$E:$E,Data_mfa!$C$58)</f>
        <v>2.63</v>
      </c>
      <c r="I58" s="190">
        <f>SUMIFS(env_ac_mfa!$F:$F,env_ac_mfa!$A:$A,I53,env_ac_mfa!$B:$B,Data_mfa!$B$51,env_ac_mfa!$C:$C,Data_mfa!$A$58,env_ac_mfa!$D:$D,Data_mfa!$B$50,env_ac_mfa!$E:$E,Data_mfa!$C$58)</f>
        <v>2.6850000000000001</v>
      </c>
      <c r="J58" s="190">
        <f>SUMIFS(env_ac_mfa!$F:$F,env_ac_mfa!$A:$A,J53,env_ac_mfa!$B:$B,Data_mfa!$B$51,env_ac_mfa!$C:$C,Data_mfa!$A$58,env_ac_mfa!$D:$D,Data_mfa!$B$50,env_ac_mfa!$E:$E,Data_mfa!$C$58)</f>
        <v>2.6720000000000002</v>
      </c>
      <c r="K58" s="190">
        <f>SUMIFS(env_ac_mfa!$F:$F,env_ac_mfa!$A:$A,K53,env_ac_mfa!$B:$B,Data_mfa!$B$51,env_ac_mfa!$C:$C,Data_mfa!$A$58,env_ac_mfa!$D:$D,Data_mfa!$B$50,env_ac_mfa!$E:$E,Data_mfa!$C$58)</f>
        <v>2.7109999999999999</v>
      </c>
      <c r="L58" s="190">
        <f>SUMIFS(env_ac_mfa!$F:$F,env_ac_mfa!$A:$A,L53,env_ac_mfa!$B:$B,Data_mfa!$B$51,env_ac_mfa!$C:$C,Data_mfa!$A$58,env_ac_mfa!$D:$D,Data_mfa!$B$50,env_ac_mfa!$E:$E,Data_mfa!$C$58)</f>
        <v>2.7389999999999999</v>
      </c>
      <c r="M58" s="190">
        <f>SUMIFS(env_ac_mfa!$F:$F,env_ac_mfa!$A:$A,M53,env_ac_mfa!$B:$B,Data_mfa!$B$51,env_ac_mfa!$C:$C,Data_mfa!$A$58,env_ac_mfa!$D:$D,Data_mfa!$B$50,env_ac_mfa!$E:$E,Data_mfa!$C$58)</f>
        <v>2.66</v>
      </c>
      <c r="N58" s="190">
        <f>SUMIFS(env_ac_mfa!$F:$F,env_ac_mfa!$A:$A,N53,env_ac_mfa!$B:$B,Data_mfa!$B$51,env_ac_mfa!$C:$C,Data_mfa!$A$58,env_ac_mfa!$D:$D,Data_mfa!$B$50,env_ac_mfa!$E:$E,Data_mfa!$C$58)</f>
        <v>2.1179999999999999</v>
      </c>
      <c r="O58" s="190">
        <f>SUMIFS(env_ac_mfa!$F:$F,env_ac_mfa!$A:$A,O53,env_ac_mfa!$B:$B,Data_mfa!$B$51,env_ac_mfa!$C:$C,Data_mfa!$A$58,env_ac_mfa!$D:$D,Data_mfa!$B$50,env_ac_mfa!$E:$E,Data_mfa!$C$58)</f>
        <v>2.2330000000000001</v>
      </c>
      <c r="P58" s="190">
        <f>SUMIFS(env_ac_mfa!$F:$F,env_ac_mfa!$A:$A,P53,env_ac_mfa!$B:$B,Data_mfa!$B$51,env_ac_mfa!$C:$C,Data_mfa!$A$58,env_ac_mfa!$D:$D,Data_mfa!$B$50,env_ac_mfa!$E:$E,Data_mfa!$C$58)</f>
        <v>2.25</v>
      </c>
      <c r="Q58" s="190">
        <f>SUMIFS(env_ac_mfa!$F:$F,env_ac_mfa!$A:$A,Q53,env_ac_mfa!$B:$B,Data_mfa!$B$51,env_ac_mfa!$C:$C,Data_mfa!$A$58,env_ac_mfa!$D:$D,Data_mfa!$B$50,env_ac_mfa!$E:$E,Data_mfa!$C$58)</f>
        <v>2.0289999999999999</v>
      </c>
      <c r="R58" s="190">
        <f>SUMIFS(env_ac_mfa!$F:$F,env_ac_mfa!$A:$A,R53,env_ac_mfa!$B:$B,Data_mfa!$B$51,env_ac_mfa!$C:$C,Data_mfa!$A$58,env_ac_mfa!$D:$D,Data_mfa!$B$50,env_ac_mfa!$E:$E,Data_mfa!$C$58)</f>
        <v>1.9239999999999999</v>
      </c>
      <c r="S58" s="190">
        <f>SUMIFS(env_ac_mfa!$F:$F,env_ac_mfa!$A:$A,S53,env_ac_mfa!$B:$B,Data_mfa!$B$51,env_ac_mfa!$C:$C,Data_mfa!$A$58,env_ac_mfa!$D:$D,Data_mfa!$B$50,env_ac_mfa!$E:$E,Data_mfa!$C$58)</f>
        <v>1.9390000000000001</v>
      </c>
      <c r="T58" s="190">
        <f>SUMIFS(env_ac_mfa!$F:$F,env_ac_mfa!$A:$A,T53,env_ac_mfa!$B:$B,Data_mfa!$B$51,env_ac_mfa!$C:$C,Data_mfa!$A$58,env_ac_mfa!$D:$D,Data_mfa!$B$50,env_ac_mfa!$E:$E,Data_mfa!$C$58)</f>
        <v>2.0699999999999998</v>
      </c>
      <c r="U58" s="190">
        <f>SUMIFS(env_ac_mfa!$F:$F,env_ac_mfa!$A:$A,U53,env_ac_mfa!$B:$B,Data_mfa!$B$51,env_ac_mfa!$C:$C,Data_mfa!$A$58,env_ac_mfa!$D:$D,Data_mfa!$B$50,env_ac_mfa!$E:$E,Data_mfa!$C$58)</f>
        <v>2.0569999999999999</v>
      </c>
      <c r="V58" s="190">
        <f>SUMIFS(env_ac_mfa!$F:$F,env_ac_mfa!$A:$A,V53,env_ac_mfa!$B:$B,Data_mfa!$B$51,env_ac_mfa!$C:$C,Data_mfa!$A$58,env_ac_mfa!$D:$D,Data_mfa!$B$50,env_ac_mfa!$E:$E,Data_mfa!$C$58)</f>
        <v>2.0910000000000002</v>
      </c>
      <c r="W58" s="190">
        <f>SUMIFS(env_ac_mfa!$F:$F,env_ac_mfa!$A:$A,W53,env_ac_mfa!$B:$B,Data_mfa!$B$51,env_ac_mfa!$C:$C,Data_mfa!$A$58,env_ac_mfa!$D:$D,Data_mfa!$B$50,env_ac_mfa!$E:$E,Data_mfa!$C$58)</f>
        <v>2.21</v>
      </c>
      <c r="X58" s="190">
        <f>SUMIFS(env_ac_mfa!$F:$F,env_ac_mfa!$A:$A,X53,env_ac_mfa!$B:$B,Data_mfa!$B$51,env_ac_mfa!$C:$C,Data_mfa!$A$58,env_ac_mfa!$D:$D,Data_mfa!$B$50,env_ac_mfa!$E:$E,Data_mfa!$C$58)</f>
        <v>2.1349999999999998</v>
      </c>
      <c r="Y58" s="190">
        <f>SUMIFS(env_ac_mfa!$F:$F,env_ac_mfa!$A:$A,Y53,env_ac_mfa!$B:$B,Data_mfa!$B$51,env_ac_mfa!$C:$C,Data_mfa!$A$58,env_ac_mfa!$D:$D,Data_mfa!$B$50,env_ac_mfa!$E:$E,Data_mfa!$C$58)</f>
        <v>1.8069999999999999</v>
      </c>
    </row>
    <row r="59" spans="1:25" x14ac:dyDescent="0.2">
      <c r="A59" s="94" t="s">
        <v>73</v>
      </c>
      <c r="B59" s="94" t="s">
        <v>3</v>
      </c>
      <c r="C59" s="94" t="s">
        <v>65</v>
      </c>
      <c r="D59" s="94" t="s">
        <v>64</v>
      </c>
      <c r="E59" s="190">
        <f>SUMIFS(env_ac_mfa!$F:$F,env_ac_mfa!$A:$A,E53,env_ac_mfa!$B:$B,Data_mfa!$B$51,env_ac_mfa!$C:$C,Data_mfa!$A$59,env_ac_mfa!$D:$D,Data_mfa!$B$50,env_ac_mfa!$E:$E,Data_mfa!$C$59)</f>
        <v>3.4140000000000001</v>
      </c>
      <c r="F59" s="190">
        <f>SUMIFS(env_ac_mfa!$F:$F,env_ac_mfa!$A:$A,F53,env_ac_mfa!$B:$B,Data_mfa!$B$51,env_ac_mfa!$C:$C,Data_mfa!$A$59,env_ac_mfa!$D:$D,Data_mfa!$B$50,env_ac_mfa!$E:$E,Data_mfa!$C$59)</f>
        <v>3.3559999999999999</v>
      </c>
      <c r="G59" s="190">
        <f>SUMIFS(env_ac_mfa!$F:$F,env_ac_mfa!$A:$A,G53,env_ac_mfa!$B:$B,Data_mfa!$B$51,env_ac_mfa!$C:$C,Data_mfa!$A$59,env_ac_mfa!$D:$D,Data_mfa!$B$50,env_ac_mfa!$E:$E,Data_mfa!$C$59)</f>
        <v>3.3570000000000002</v>
      </c>
      <c r="H59" s="190">
        <f>SUMIFS(env_ac_mfa!$F:$F,env_ac_mfa!$A:$A,H53,env_ac_mfa!$B:$B,Data_mfa!$B$51,env_ac_mfa!$C:$C,Data_mfa!$A$59,env_ac_mfa!$D:$D,Data_mfa!$B$50,env_ac_mfa!$E:$E,Data_mfa!$C$59)</f>
        <v>3.0910000000000002</v>
      </c>
      <c r="I59" s="190">
        <f>SUMIFS(env_ac_mfa!$F:$F,env_ac_mfa!$A:$A,I53,env_ac_mfa!$B:$B,Data_mfa!$B$51,env_ac_mfa!$C:$C,Data_mfa!$A$59,env_ac_mfa!$D:$D,Data_mfa!$B$50,env_ac_mfa!$E:$E,Data_mfa!$C$59)</f>
        <v>3.5139999999999998</v>
      </c>
      <c r="J59" s="190">
        <f>SUMIFS(env_ac_mfa!$F:$F,env_ac_mfa!$A:$A,J53,env_ac_mfa!$B:$B,Data_mfa!$B$51,env_ac_mfa!$C:$C,Data_mfa!$A$59,env_ac_mfa!$D:$D,Data_mfa!$B$50,env_ac_mfa!$E:$E,Data_mfa!$C$59)</f>
        <v>3.3610000000000002</v>
      </c>
      <c r="K59" s="190">
        <f>SUMIFS(env_ac_mfa!$F:$F,env_ac_mfa!$A:$A,K53,env_ac_mfa!$B:$B,Data_mfa!$B$51,env_ac_mfa!$C:$C,Data_mfa!$A$59,env_ac_mfa!$D:$D,Data_mfa!$B$50,env_ac_mfa!$E:$E,Data_mfa!$C$59)</f>
        <v>3.177</v>
      </c>
      <c r="L59" s="190">
        <f>SUMIFS(env_ac_mfa!$F:$F,env_ac_mfa!$A:$A,L53,env_ac_mfa!$B:$B,Data_mfa!$B$51,env_ac_mfa!$C:$C,Data_mfa!$A$59,env_ac_mfa!$D:$D,Data_mfa!$B$50,env_ac_mfa!$E:$E,Data_mfa!$C$59)</f>
        <v>3.2589999999999999</v>
      </c>
      <c r="M59" s="190">
        <f>SUMIFS(env_ac_mfa!$F:$F,env_ac_mfa!$A:$A,M53,env_ac_mfa!$B:$B,Data_mfa!$B$51,env_ac_mfa!$C:$C,Data_mfa!$A$59,env_ac_mfa!$D:$D,Data_mfa!$B$50,env_ac_mfa!$E:$E,Data_mfa!$C$59)</f>
        <v>3.3519999999999999</v>
      </c>
      <c r="N59" s="190">
        <f>SUMIFS(env_ac_mfa!$F:$F,env_ac_mfa!$A:$A,N53,env_ac_mfa!$B:$B,Data_mfa!$B$51,env_ac_mfa!$C:$C,Data_mfa!$A$59,env_ac_mfa!$D:$D,Data_mfa!$B$50,env_ac_mfa!$E:$E,Data_mfa!$C$59)</f>
        <v>3.282</v>
      </c>
      <c r="O59" s="190">
        <f>SUMIFS(env_ac_mfa!$F:$F,env_ac_mfa!$A:$A,O53,env_ac_mfa!$B:$B,Data_mfa!$B$51,env_ac_mfa!$C:$C,Data_mfa!$A$59,env_ac_mfa!$D:$D,Data_mfa!$B$50,env_ac_mfa!$E:$E,Data_mfa!$C$59)</f>
        <v>3.2010000000000001</v>
      </c>
      <c r="P59" s="190">
        <f>SUMIFS(env_ac_mfa!$F:$F,env_ac_mfa!$A:$A,P53,env_ac_mfa!$B:$B,Data_mfa!$B$51,env_ac_mfa!$C:$C,Data_mfa!$A$59,env_ac_mfa!$D:$D,Data_mfa!$B$50,env_ac_mfa!$E:$E,Data_mfa!$C$59)</f>
        <v>3.3540000000000001</v>
      </c>
      <c r="Q59" s="190">
        <f>SUMIFS(env_ac_mfa!$F:$F,env_ac_mfa!$A:$A,Q53,env_ac_mfa!$B:$B,Data_mfa!$B$51,env_ac_mfa!$C:$C,Data_mfa!$A$59,env_ac_mfa!$D:$D,Data_mfa!$B$50,env_ac_mfa!$E:$E,Data_mfa!$C$59)</f>
        <v>3.2</v>
      </c>
      <c r="R59" s="190">
        <f>SUMIFS(env_ac_mfa!$F:$F,env_ac_mfa!$A:$A,R53,env_ac_mfa!$B:$B,Data_mfa!$B$51,env_ac_mfa!$C:$C,Data_mfa!$A$59,env_ac_mfa!$D:$D,Data_mfa!$B$50,env_ac_mfa!$E:$E,Data_mfa!$C$59)</f>
        <v>3.31</v>
      </c>
      <c r="S59" s="190">
        <f>SUMIFS(env_ac_mfa!$F:$F,env_ac_mfa!$A:$A,S53,env_ac_mfa!$B:$B,Data_mfa!$B$51,env_ac_mfa!$C:$C,Data_mfa!$A$59,env_ac_mfa!$D:$D,Data_mfa!$B$50,env_ac_mfa!$E:$E,Data_mfa!$C$59)</f>
        <v>3.5209999999999999</v>
      </c>
      <c r="T59" s="190">
        <f>SUMIFS(env_ac_mfa!$F:$F,env_ac_mfa!$A:$A,T53,env_ac_mfa!$B:$B,Data_mfa!$B$51,env_ac_mfa!$C:$C,Data_mfa!$A$59,env_ac_mfa!$D:$D,Data_mfa!$B$50,env_ac_mfa!$E:$E,Data_mfa!$C$59)</f>
        <v>3.282</v>
      </c>
      <c r="U59" s="190">
        <f>SUMIFS(env_ac_mfa!$F:$F,env_ac_mfa!$A:$A,U53,env_ac_mfa!$B:$B,Data_mfa!$B$51,env_ac_mfa!$C:$C,Data_mfa!$A$59,env_ac_mfa!$D:$D,Data_mfa!$B$50,env_ac_mfa!$E:$E,Data_mfa!$C$59)</f>
        <v>3.3149999999999999</v>
      </c>
      <c r="V59" s="190">
        <f>SUMIFS(env_ac_mfa!$F:$F,env_ac_mfa!$A:$A,V53,env_ac_mfa!$B:$B,Data_mfa!$B$51,env_ac_mfa!$C:$C,Data_mfa!$A$59,env_ac_mfa!$D:$D,Data_mfa!$B$50,env_ac_mfa!$E:$E,Data_mfa!$C$59)</f>
        <v>3.4119999999999999</v>
      </c>
      <c r="W59" s="190">
        <f>SUMIFS(env_ac_mfa!$F:$F,env_ac_mfa!$A:$A,W53,env_ac_mfa!$B:$B,Data_mfa!$B$51,env_ac_mfa!$C:$C,Data_mfa!$A$59,env_ac_mfa!$D:$D,Data_mfa!$B$50,env_ac_mfa!$E:$E,Data_mfa!$C$59)</f>
        <v>3.2669999999999999</v>
      </c>
      <c r="X59" s="190">
        <f>SUMIFS(env_ac_mfa!$F:$F,env_ac_mfa!$A:$A,X53,env_ac_mfa!$B:$B,Data_mfa!$B$51,env_ac_mfa!$C:$C,Data_mfa!$A$59,env_ac_mfa!$D:$D,Data_mfa!$B$50,env_ac_mfa!$E:$E,Data_mfa!$C$59)</f>
        <v>3.339</v>
      </c>
      <c r="Y59" s="190">
        <f>SUMIFS(env_ac_mfa!$F:$F,env_ac_mfa!$A:$A,Y53,env_ac_mfa!$B:$B,Data_mfa!$B$51,env_ac_mfa!$C:$C,Data_mfa!$A$59,env_ac_mfa!$D:$D,Data_mfa!$B$50,env_ac_mfa!$E:$E,Data_mfa!$C$59)</f>
        <v>3.2850000000000001</v>
      </c>
    </row>
    <row r="60" spans="1:25" x14ac:dyDescent="0.2">
      <c r="A60" s="94" t="s">
        <v>73</v>
      </c>
      <c r="B60" s="94" t="s">
        <v>3</v>
      </c>
      <c r="C60" s="94" t="s">
        <v>63</v>
      </c>
      <c r="D60" s="94" t="s">
        <v>1</v>
      </c>
      <c r="E60" s="190">
        <f>SUMIFS(env_ac_mfa!$F:$F,env_ac_mfa!$A:$A,E53,env_ac_mfa!$B:$B,Data_mfa!$B$51,env_ac_mfa!$C:$C,Data_mfa!$A$60,env_ac_mfa!$D:$D,Data_mfa!$B$50,env_ac_mfa!$E:$E,Data_mfa!$C$60)</f>
        <v>0.35799999999999998</v>
      </c>
      <c r="F60" s="190">
        <f>SUMIFS(env_ac_mfa!$F:$F,env_ac_mfa!$A:$A,F53,env_ac_mfa!$B:$B,Data_mfa!$B$51,env_ac_mfa!$C:$C,Data_mfa!$A$60,env_ac_mfa!$D:$D,Data_mfa!$B$50,env_ac_mfa!$E:$E,Data_mfa!$C$60)</f>
        <v>0.36699999999999999</v>
      </c>
      <c r="G60" s="190">
        <f>SUMIFS(env_ac_mfa!$F:$F,env_ac_mfa!$A:$A,G53,env_ac_mfa!$B:$B,Data_mfa!$B$51,env_ac_mfa!$C:$C,Data_mfa!$A$60,env_ac_mfa!$D:$D,Data_mfa!$B$50,env_ac_mfa!$E:$E,Data_mfa!$C$60)</f>
        <v>0.38800000000000001</v>
      </c>
      <c r="H60" s="190">
        <f>SUMIFS(env_ac_mfa!$F:$F,env_ac_mfa!$A:$A,H53,env_ac_mfa!$B:$B,Data_mfa!$B$51,env_ac_mfa!$C:$C,Data_mfa!$A$60,env_ac_mfa!$D:$D,Data_mfa!$B$50,env_ac_mfa!$E:$E,Data_mfa!$C$60)</f>
        <v>0.38500000000000001</v>
      </c>
      <c r="I60" s="190">
        <f>SUMIFS(env_ac_mfa!$F:$F,env_ac_mfa!$A:$A,I53,env_ac_mfa!$B:$B,Data_mfa!$B$51,env_ac_mfa!$C:$C,Data_mfa!$A$60,env_ac_mfa!$D:$D,Data_mfa!$B$50,env_ac_mfa!$E:$E,Data_mfa!$C$60)</f>
        <v>0.38900000000000001</v>
      </c>
      <c r="J60" s="190">
        <f>SUMIFS(env_ac_mfa!$F:$F,env_ac_mfa!$A:$A,J53,env_ac_mfa!$B:$B,Data_mfa!$B$51,env_ac_mfa!$C:$C,Data_mfa!$A$60,env_ac_mfa!$D:$D,Data_mfa!$B$50,env_ac_mfa!$E:$E,Data_mfa!$C$60)</f>
        <v>0.39200000000000002</v>
      </c>
      <c r="K60" s="190">
        <f>SUMIFS(env_ac_mfa!$F:$F,env_ac_mfa!$A:$A,K53,env_ac_mfa!$B:$B,Data_mfa!$B$51,env_ac_mfa!$C:$C,Data_mfa!$A$60,env_ac_mfa!$D:$D,Data_mfa!$B$50,env_ac_mfa!$E:$E,Data_mfa!$C$60)</f>
        <v>0.39500000000000002</v>
      </c>
      <c r="L60" s="190">
        <f>SUMIFS(env_ac_mfa!$F:$F,env_ac_mfa!$A:$A,L53,env_ac_mfa!$B:$B,Data_mfa!$B$51,env_ac_mfa!$C:$C,Data_mfa!$A$60,env_ac_mfa!$D:$D,Data_mfa!$B$50,env_ac_mfa!$E:$E,Data_mfa!$C$60)</f>
        <v>0.42399999999999999</v>
      </c>
      <c r="M60" s="190">
        <f>SUMIFS(env_ac_mfa!$F:$F,env_ac_mfa!$A:$A,M53,env_ac_mfa!$B:$B,Data_mfa!$B$51,env_ac_mfa!$C:$C,Data_mfa!$A$60,env_ac_mfa!$D:$D,Data_mfa!$B$50,env_ac_mfa!$E:$E,Data_mfa!$C$60)</f>
        <v>0.41199999999999998</v>
      </c>
      <c r="N60" s="190">
        <f>SUMIFS(env_ac_mfa!$F:$F,env_ac_mfa!$A:$A,N53,env_ac_mfa!$B:$B,Data_mfa!$B$51,env_ac_mfa!$C:$C,Data_mfa!$A$60,env_ac_mfa!$D:$D,Data_mfa!$B$50,env_ac_mfa!$E:$E,Data_mfa!$C$60)</f>
        <v>0.34599999999999997</v>
      </c>
      <c r="O60" s="190">
        <f>SUMIFS(env_ac_mfa!$F:$F,env_ac_mfa!$A:$A,O53,env_ac_mfa!$B:$B,Data_mfa!$B$51,env_ac_mfa!$C:$C,Data_mfa!$A$60,env_ac_mfa!$D:$D,Data_mfa!$B$50,env_ac_mfa!$E:$E,Data_mfa!$C$60)</f>
        <v>0.36499999999999999</v>
      </c>
      <c r="P60" s="190">
        <f>SUMIFS(env_ac_mfa!$F:$F,env_ac_mfa!$A:$A,P53,env_ac_mfa!$B:$B,Data_mfa!$B$51,env_ac_mfa!$C:$C,Data_mfa!$A$60,env_ac_mfa!$D:$D,Data_mfa!$B$50,env_ac_mfa!$E:$E,Data_mfa!$C$60)</f>
        <v>0.38300000000000001</v>
      </c>
      <c r="Q60" s="190">
        <f>SUMIFS(env_ac_mfa!$F:$F,env_ac_mfa!$A:$A,Q53,env_ac_mfa!$B:$B,Data_mfa!$B$51,env_ac_mfa!$C:$C,Data_mfa!$A$60,env_ac_mfa!$D:$D,Data_mfa!$B$50,env_ac_mfa!$E:$E,Data_mfa!$C$60)</f>
        <v>0.378</v>
      </c>
      <c r="R60" s="190">
        <f>SUMIFS(env_ac_mfa!$F:$F,env_ac_mfa!$A:$A,R53,env_ac_mfa!$B:$B,Data_mfa!$B$51,env_ac_mfa!$C:$C,Data_mfa!$A$60,env_ac_mfa!$D:$D,Data_mfa!$B$50,env_ac_mfa!$E:$E,Data_mfa!$C$60)</f>
        <v>0.38700000000000001</v>
      </c>
      <c r="S60" s="190">
        <f>SUMIFS(env_ac_mfa!$F:$F,env_ac_mfa!$A:$A,S53,env_ac_mfa!$B:$B,Data_mfa!$B$51,env_ac_mfa!$C:$C,Data_mfa!$A$60,env_ac_mfa!$D:$D,Data_mfa!$B$50,env_ac_mfa!$E:$E,Data_mfa!$C$60)</f>
        <v>0.41699999999999998</v>
      </c>
      <c r="T60" s="190">
        <f>SUMIFS(env_ac_mfa!$F:$F,env_ac_mfa!$A:$A,T53,env_ac_mfa!$B:$B,Data_mfa!$B$51,env_ac_mfa!$C:$C,Data_mfa!$A$60,env_ac_mfa!$D:$D,Data_mfa!$B$50,env_ac_mfa!$E:$E,Data_mfa!$C$60)</f>
        <v>0.41499999999999998</v>
      </c>
      <c r="U60" s="190">
        <f>SUMIFS(env_ac_mfa!$F:$F,env_ac_mfa!$A:$A,U53,env_ac_mfa!$B:$B,Data_mfa!$B$51,env_ac_mfa!$C:$C,Data_mfa!$A$60,env_ac_mfa!$D:$D,Data_mfa!$B$50,env_ac_mfa!$E:$E,Data_mfa!$C$60)</f>
        <v>0.42699999999999999</v>
      </c>
      <c r="V60" s="190">
        <f>SUMIFS(env_ac_mfa!$F:$F,env_ac_mfa!$A:$A,V53,env_ac_mfa!$B:$B,Data_mfa!$B$51,env_ac_mfa!$C:$C,Data_mfa!$A$60,env_ac_mfa!$D:$D,Data_mfa!$B$50,env_ac_mfa!$E:$E,Data_mfa!$C$60)</f>
        <v>0.438</v>
      </c>
      <c r="W60" s="190">
        <f>SUMIFS(env_ac_mfa!$F:$F,env_ac_mfa!$A:$A,W53,env_ac_mfa!$B:$B,Data_mfa!$B$51,env_ac_mfa!$C:$C,Data_mfa!$A$60,env_ac_mfa!$D:$D,Data_mfa!$B$50,env_ac_mfa!$E:$E,Data_mfa!$C$60)</f>
        <v>0.46500000000000002</v>
      </c>
      <c r="X60" s="190">
        <f>SUMIFS(env_ac_mfa!$F:$F,env_ac_mfa!$A:$A,X53,env_ac_mfa!$B:$B,Data_mfa!$B$51,env_ac_mfa!$C:$C,Data_mfa!$A$60,env_ac_mfa!$D:$D,Data_mfa!$B$50,env_ac_mfa!$E:$E,Data_mfa!$C$60)</f>
        <v>0.47399999999999998</v>
      </c>
      <c r="Y60" s="190">
        <f>SUMIFS(env_ac_mfa!$F:$F,env_ac_mfa!$A:$A,Y53,env_ac_mfa!$B:$B,Data_mfa!$B$51,env_ac_mfa!$C:$C,Data_mfa!$A$60,env_ac_mfa!$D:$D,Data_mfa!$B$50,env_ac_mfa!$E:$E,Data_mfa!$C$60)</f>
        <v>0.44900000000000001</v>
      </c>
    </row>
    <row r="61" spans="1:25" x14ac:dyDescent="0.2">
      <c r="A61" s="94" t="s">
        <v>73</v>
      </c>
      <c r="B61" s="94" t="s">
        <v>3</v>
      </c>
      <c r="C61" s="94" t="s">
        <v>62</v>
      </c>
      <c r="D61" s="94" t="s">
        <v>2</v>
      </c>
      <c r="E61" s="190">
        <f>SUMIFS(env_ac_mfa!$F:$F,env_ac_mfa!$A:$A,E53,env_ac_mfa!$B:$B,Data_mfa!$B$51,env_ac_mfa!$C:$C,Data_mfa!$A$61,env_ac_mfa!$D:$D,Data_mfa!$B$50,env_ac_mfa!$E:$E,Data_mfa!$C$61)</f>
        <v>0.29099999999999998</v>
      </c>
      <c r="F61" s="190">
        <f>SUMIFS(env_ac_mfa!$F:$F,env_ac_mfa!$A:$A,F53,env_ac_mfa!$B:$B,Data_mfa!$B$51,env_ac_mfa!$C:$C,Data_mfa!$A$61,env_ac_mfa!$D:$D,Data_mfa!$B$50,env_ac_mfa!$E:$E,Data_mfa!$C$61)</f>
        <v>0.28000000000000003</v>
      </c>
      <c r="G61" s="190">
        <f>SUMIFS(env_ac_mfa!$F:$F,env_ac_mfa!$A:$A,G53,env_ac_mfa!$B:$B,Data_mfa!$B$51,env_ac_mfa!$C:$C,Data_mfa!$A$61,env_ac_mfa!$D:$D,Data_mfa!$B$50,env_ac_mfa!$E:$E,Data_mfa!$C$61)</f>
        <v>0.29199999999999998</v>
      </c>
      <c r="H61" s="190">
        <f>SUMIFS(env_ac_mfa!$F:$F,env_ac_mfa!$A:$A,H53,env_ac_mfa!$B:$B,Data_mfa!$B$51,env_ac_mfa!$C:$C,Data_mfa!$A$61,env_ac_mfa!$D:$D,Data_mfa!$B$50,env_ac_mfa!$E:$E,Data_mfa!$C$61)</f>
        <v>0.30099999999999999</v>
      </c>
      <c r="I61" s="190">
        <f>SUMIFS(env_ac_mfa!$F:$F,env_ac_mfa!$A:$A,I53,env_ac_mfa!$B:$B,Data_mfa!$B$51,env_ac_mfa!$C:$C,Data_mfa!$A$61,env_ac_mfa!$D:$D,Data_mfa!$B$50,env_ac_mfa!$E:$E,Data_mfa!$C$61)</f>
        <v>0.29499999999999998</v>
      </c>
      <c r="J61" s="190">
        <f>SUMIFS(env_ac_mfa!$F:$F,env_ac_mfa!$A:$A,J53,env_ac_mfa!$B:$B,Data_mfa!$B$51,env_ac_mfa!$C:$C,Data_mfa!$A$61,env_ac_mfa!$D:$D,Data_mfa!$B$50,env_ac_mfa!$E:$E,Data_mfa!$C$61)</f>
        <v>0.32700000000000001</v>
      </c>
      <c r="K61" s="190">
        <f>SUMIFS(env_ac_mfa!$F:$F,env_ac_mfa!$A:$A,K53,env_ac_mfa!$B:$B,Data_mfa!$B$51,env_ac_mfa!$C:$C,Data_mfa!$A$61,env_ac_mfa!$D:$D,Data_mfa!$B$50,env_ac_mfa!$E:$E,Data_mfa!$C$61)</f>
        <v>0.34</v>
      </c>
      <c r="L61" s="190">
        <f>SUMIFS(env_ac_mfa!$F:$F,env_ac_mfa!$A:$A,L53,env_ac_mfa!$B:$B,Data_mfa!$B$51,env_ac_mfa!$C:$C,Data_mfa!$A$61,env_ac_mfa!$D:$D,Data_mfa!$B$50,env_ac_mfa!$E:$E,Data_mfa!$C$61)</f>
        <v>0.315</v>
      </c>
      <c r="M61" s="190">
        <f>SUMIFS(env_ac_mfa!$F:$F,env_ac_mfa!$A:$A,M53,env_ac_mfa!$B:$B,Data_mfa!$B$51,env_ac_mfa!$C:$C,Data_mfa!$A$61,env_ac_mfa!$D:$D,Data_mfa!$B$50,env_ac_mfa!$E:$E,Data_mfa!$C$61)</f>
        <v>0.33700000000000002</v>
      </c>
      <c r="N61" s="190">
        <f>SUMIFS(env_ac_mfa!$F:$F,env_ac_mfa!$A:$A,N53,env_ac_mfa!$B:$B,Data_mfa!$B$51,env_ac_mfa!$C:$C,Data_mfa!$A$61,env_ac_mfa!$D:$D,Data_mfa!$B$50,env_ac_mfa!$E:$E,Data_mfa!$C$61)</f>
        <v>0.32800000000000001</v>
      </c>
      <c r="O61" s="190">
        <f>SUMIFS(env_ac_mfa!$F:$F,env_ac_mfa!$A:$A,O53,env_ac_mfa!$B:$B,Data_mfa!$B$51,env_ac_mfa!$C:$C,Data_mfa!$A$61,env_ac_mfa!$D:$D,Data_mfa!$B$50,env_ac_mfa!$E:$E,Data_mfa!$C$61)</f>
        <v>0.36299999999999999</v>
      </c>
      <c r="P61" s="190">
        <f>SUMIFS(env_ac_mfa!$F:$F,env_ac_mfa!$A:$A,P53,env_ac_mfa!$B:$B,Data_mfa!$B$51,env_ac_mfa!$C:$C,Data_mfa!$A$61,env_ac_mfa!$D:$D,Data_mfa!$B$50,env_ac_mfa!$E:$E,Data_mfa!$C$61)</f>
        <v>0.36699999999999999</v>
      </c>
      <c r="Q61" s="190">
        <f>SUMIFS(env_ac_mfa!$F:$F,env_ac_mfa!$A:$A,Q53,env_ac_mfa!$B:$B,Data_mfa!$B$51,env_ac_mfa!$C:$C,Data_mfa!$A$61,env_ac_mfa!$D:$D,Data_mfa!$B$50,env_ac_mfa!$E:$E,Data_mfa!$C$61)</f>
        <v>0.377</v>
      </c>
      <c r="R61" s="190">
        <f>SUMIFS(env_ac_mfa!$F:$F,env_ac_mfa!$A:$A,R53,env_ac_mfa!$B:$B,Data_mfa!$B$51,env_ac_mfa!$C:$C,Data_mfa!$A$61,env_ac_mfa!$D:$D,Data_mfa!$B$50,env_ac_mfa!$E:$E,Data_mfa!$C$61)</f>
        <v>0.41799999999999998</v>
      </c>
      <c r="S61" s="190">
        <f>SUMIFS(env_ac_mfa!$F:$F,env_ac_mfa!$A:$A,S53,env_ac_mfa!$B:$B,Data_mfa!$B$51,env_ac_mfa!$C:$C,Data_mfa!$A$61,env_ac_mfa!$D:$D,Data_mfa!$B$50,env_ac_mfa!$E:$E,Data_mfa!$C$61)</f>
        <v>0.434</v>
      </c>
      <c r="T61" s="190">
        <f>SUMIFS(env_ac_mfa!$F:$F,env_ac_mfa!$A:$A,T53,env_ac_mfa!$B:$B,Data_mfa!$B$51,env_ac_mfa!$C:$C,Data_mfa!$A$61,env_ac_mfa!$D:$D,Data_mfa!$B$50,env_ac_mfa!$E:$E,Data_mfa!$C$61)</f>
        <v>0.45500000000000002</v>
      </c>
      <c r="U61" s="190">
        <f>SUMIFS(env_ac_mfa!$F:$F,env_ac_mfa!$A:$A,U53,env_ac_mfa!$B:$B,Data_mfa!$B$51,env_ac_mfa!$C:$C,Data_mfa!$A$61,env_ac_mfa!$D:$D,Data_mfa!$B$50,env_ac_mfa!$E:$E,Data_mfa!$C$61)</f>
        <v>0.45700000000000002</v>
      </c>
      <c r="V61" s="190">
        <f>SUMIFS(env_ac_mfa!$F:$F,env_ac_mfa!$A:$A,V53,env_ac_mfa!$B:$B,Data_mfa!$B$51,env_ac_mfa!$C:$C,Data_mfa!$A$61,env_ac_mfa!$D:$D,Data_mfa!$B$50,env_ac_mfa!$E:$E,Data_mfa!$C$61)</f>
        <v>0.44800000000000001</v>
      </c>
      <c r="W61" s="190">
        <f>SUMIFS(env_ac_mfa!$F:$F,env_ac_mfa!$A:$A,W53,env_ac_mfa!$B:$B,Data_mfa!$B$51,env_ac_mfa!$C:$C,Data_mfa!$A$61,env_ac_mfa!$D:$D,Data_mfa!$B$50,env_ac_mfa!$E:$E,Data_mfa!$C$61)</f>
        <v>0.438</v>
      </c>
      <c r="X61" s="190">
        <f>SUMIFS(env_ac_mfa!$F:$F,env_ac_mfa!$A:$A,X53,env_ac_mfa!$B:$B,Data_mfa!$B$51,env_ac_mfa!$C:$C,Data_mfa!$A$61,env_ac_mfa!$D:$D,Data_mfa!$B$50,env_ac_mfa!$E:$E,Data_mfa!$C$61)</f>
        <v>0.48099999999999998</v>
      </c>
      <c r="Y61" s="190">
        <f>SUMIFS(env_ac_mfa!$F:$F,env_ac_mfa!$A:$A,Y53,env_ac_mfa!$B:$B,Data_mfa!$B$51,env_ac_mfa!$C:$C,Data_mfa!$A$61,env_ac_mfa!$D:$D,Data_mfa!$B$50,env_ac_mfa!$E:$E,Data_mfa!$C$61)</f>
        <v>0.50700000000000001</v>
      </c>
    </row>
    <row r="62" spans="1:25" x14ac:dyDescent="0.2">
      <c r="A62" s="94" t="s">
        <v>73</v>
      </c>
      <c r="B62" s="94" t="s">
        <v>3</v>
      </c>
      <c r="C62" s="94" t="s">
        <v>61</v>
      </c>
      <c r="D62" s="94" t="s">
        <v>60</v>
      </c>
      <c r="E62" s="190">
        <f>SUMIFS(env_ac_mfa!$F:$F,env_ac_mfa!$A:$A,E53,env_ac_mfa!$B:$B,Data_mfa!$B$51,env_ac_mfa!$C:$C,Data_mfa!$A$62,env_ac_mfa!$D:$D,Data_mfa!$B$50,env_ac_mfa!$E:$E,Data_mfa!$C$62)</f>
        <v>3.4809999999999999</v>
      </c>
      <c r="F62" s="190">
        <f>SUMIFS(env_ac_mfa!$F:$F,env_ac_mfa!$A:$A,F53,env_ac_mfa!$B:$B,Data_mfa!$B$51,env_ac_mfa!$C:$C,Data_mfa!$A$62,env_ac_mfa!$D:$D,Data_mfa!$B$50,env_ac_mfa!$E:$E,Data_mfa!$C$62)</f>
        <v>3.444</v>
      </c>
      <c r="G62" s="190">
        <f>SUMIFS(env_ac_mfa!$F:$F,env_ac_mfa!$A:$A,G53,env_ac_mfa!$B:$B,Data_mfa!$B$51,env_ac_mfa!$C:$C,Data_mfa!$A$62,env_ac_mfa!$D:$D,Data_mfa!$B$50,env_ac_mfa!$E:$E,Data_mfa!$C$62)</f>
        <v>3.4529999999999998</v>
      </c>
      <c r="H62" s="190">
        <f>SUMIFS(env_ac_mfa!$F:$F,env_ac_mfa!$A:$A,H53,env_ac_mfa!$B:$B,Data_mfa!$B$51,env_ac_mfa!$C:$C,Data_mfa!$A$62,env_ac_mfa!$D:$D,Data_mfa!$B$50,env_ac_mfa!$E:$E,Data_mfa!$C$62)</f>
        <v>3.1760000000000002</v>
      </c>
      <c r="I62" s="190">
        <f>SUMIFS(env_ac_mfa!$F:$F,env_ac_mfa!$A:$A,I53,env_ac_mfa!$B:$B,Data_mfa!$B$51,env_ac_mfa!$C:$C,Data_mfa!$A$62,env_ac_mfa!$D:$D,Data_mfa!$B$50,env_ac_mfa!$E:$E,Data_mfa!$C$62)</f>
        <v>3.6080000000000001</v>
      </c>
      <c r="J62" s="190">
        <f>SUMIFS(env_ac_mfa!$F:$F,env_ac_mfa!$A:$A,J53,env_ac_mfa!$B:$B,Data_mfa!$B$51,env_ac_mfa!$C:$C,Data_mfa!$A$62,env_ac_mfa!$D:$D,Data_mfa!$B$50,env_ac_mfa!$E:$E,Data_mfa!$C$62)</f>
        <v>3.427</v>
      </c>
      <c r="K62" s="190">
        <f>SUMIFS(env_ac_mfa!$F:$F,env_ac_mfa!$A:$A,K53,env_ac_mfa!$B:$B,Data_mfa!$B$51,env_ac_mfa!$C:$C,Data_mfa!$A$62,env_ac_mfa!$D:$D,Data_mfa!$B$50,env_ac_mfa!$E:$E,Data_mfa!$C$62)</f>
        <v>3.2309999999999999</v>
      </c>
      <c r="L62" s="190">
        <f>SUMIFS(env_ac_mfa!$F:$F,env_ac_mfa!$A:$A,L53,env_ac_mfa!$B:$B,Data_mfa!$B$51,env_ac_mfa!$C:$C,Data_mfa!$A$62,env_ac_mfa!$D:$D,Data_mfa!$B$50,env_ac_mfa!$E:$E,Data_mfa!$C$62)</f>
        <v>3.3679999999999999</v>
      </c>
      <c r="M62" s="190">
        <f>SUMIFS(env_ac_mfa!$F:$F,env_ac_mfa!$A:$A,M53,env_ac_mfa!$B:$B,Data_mfa!$B$51,env_ac_mfa!$C:$C,Data_mfa!$A$62,env_ac_mfa!$D:$D,Data_mfa!$B$50,env_ac_mfa!$E:$E,Data_mfa!$C$62)</f>
        <v>3.427</v>
      </c>
      <c r="N62" s="190">
        <f>SUMIFS(env_ac_mfa!$F:$F,env_ac_mfa!$A:$A,N53,env_ac_mfa!$B:$B,Data_mfa!$B$51,env_ac_mfa!$C:$C,Data_mfa!$A$62,env_ac_mfa!$D:$D,Data_mfa!$B$50,env_ac_mfa!$E:$E,Data_mfa!$C$62)</f>
        <v>3.2989999999999999</v>
      </c>
      <c r="O62" s="190">
        <f>SUMIFS(env_ac_mfa!$F:$F,env_ac_mfa!$A:$A,O53,env_ac_mfa!$B:$B,Data_mfa!$B$51,env_ac_mfa!$C:$C,Data_mfa!$A$62,env_ac_mfa!$D:$D,Data_mfa!$B$50,env_ac_mfa!$E:$E,Data_mfa!$C$62)</f>
        <v>3.202</v>
      </c>
      <c r="P62" s="190">
        <f>SUMIFS(env_ac_mfa!$F:$F,env_ac_mfa!$A:$A,P53,env_ac_mfa!$B:$B,Data_mfa!$B$51,env_ac_mfa!$C:$C,Data_mfa!$A$62,env_ac_mfa!$D:$D,Data_mfa!$B$50,env_ac_mfa!$E:$E,Data_mfa!$C$62)</f>
        <v>3.37</v>
      </c>
      <c r="Q62" s="190">
        <f>SUMIFS(env_ac_mfa!$F:$F,env_ac_mfa!$A:$A,Q53,env_ac_mfa!$B:$B,Data_mfa!$B$51,env_ac_mfa!$C:$C,Data_mfa!$A$62,env_ac_mfa!$D:$D,Data_mfa!$B$50,env_ac_mfa!$E:$E,Data_mfa!$C$62)</f>
        <v>3.202</v>
      </c>
      <c r="R62" s="190">
        <f>SUMIFS(env_ac_mfa!$F:$F,env_ac_mfa!$A:$A,R53,env_ac_mfa!$B:$B,Data_mfa!$B$51,env_ac_mfa!$C:$C,Data_mfa!$A$62,env_ac_mfa!$D:$D,Data_mfa!$B$50,env_ac_mfa!$E:$E,Data_mfa!$C$62)</f>
        <v>3.2789999999999999</v>
      </c>
      <c r="S62" s="190">
        <f>SUMIFS(env_ac_mfa!$F:$F,env_ac_mfa!$A:$A,S53,env_ac_mfa!$B:$B,Data_mfa!$B$51,env_ac_mfa!$C:$C,Data_mfa!$A$62,env_ac_mfa!$D:$D,Data_mfa!$B$50,env_ac_mfa!$E:$E,Data_mfa!$C$62)</f>
        <v>3.5049999999999999</v>
      </c>
      <c r="T62" s="190">
        <f>SUMIFS(env_ac_mfa!$F:$F,env_ac_mfa!$A:$A,T53,env_ac_mfa!$B:$B,Data_mfa!$B$51,env_ac_mfa!$C:$C,Data_mfa!$A$62,env_ac_mfa!$D:$D,Data_mfa!$B$50,env_ac_mfa!$E:$E,Data_mfa!$C$62)</f>
        <v>3.242</v>
      </c>
      <c r="U62" s="190">
        <f>SUMIFS(env_ac_mfa!$F:$F,env_ac_mfa!$A:$A,U53,env_ac_mfa!$B:$B,Data_mfa!$B$51,env_ac_mfa!$C:$C,Data_mfa!$A$62,env_ac_mfa!$D:$D,Data_mfa!$B$50,env_ac_mfa!$E:$E,Data_mfa!$C$62)</f>
        <v>3.2850000000000001</v>
      </c>
      <c r="V62" s="190">
        <f>SUMIFS(env_ac_mfa!$F:$F,env_ac_mfa!$A:$A,V53,env_ac_mfa!$B:$B,Data_mfa!$B$51,env_ac_mfa!$C:$C,Data_mfa!$A$62,env_ac_mfa!$D:$D,Data_mfa!$B$50,env_ac_mfa!$E:$E,Data_mfa!$C$62)</f>
        <v>3.4020000000000001</v>
      </c>
      <c r="W62" s="190">
        <f>SUMIFS(env_ac_mfa!$F:$F,env_ac_mfa!$A:$A,W53,env_ac_mfa!$B:$B,Data_mfa!$B$51,env_ac_mfa!$C:$C,Data_mfa!$A$62,env_ac_mfa!$D:$D,Data_mfa!$B$50,env_ac_mfa!$E:$E,Data_mfa!$C$62)</f>
        <v>3.294</v>
      </c>
      <c r="X62" s="190">
        <f>SUMIFS(env_ac_mfa!$F:$F,env_ac_mfa!$A:$A,X53,env_ac_mfa!$B:$B,Data_mfa!$B$51,env_ac_mfa!$C:$C,Data_mfa!$A$62,env_ac_mfa!$D:$D,Data_mfa!$B$50,env_ac_mfa!$E:$E,Data_mfa!$C$62)</f>
        <v>3.331</v>
      </c>
      <c r="Y62" s="190">
        <f>SUMIFS(env_ac_mfa!$F:$F,env_ac_mfa!$A:$A,Y53,env_ac_mfa!$B:$B,Data_mfa!$B$51,env_ac_mfa!$C:$C,Data_mfa!$A$62,env_ac_mfa!$D:$D,Data_mfa!$B$50,env_ac_mfa!$E:$E,Data_mfa!$C$62)</f>
        <v>3.2269999999999999</v>
      </c>
    </row>
    <row r="63" spans="1:25" x14ac:dyDescent="0.2">
      <c r="A63" s="94" t="s">
        <v>73</v>
      </c>
      <c r="B63" s="94" t="s">
        <v>3</v>
      </c>
      <c r="C63" s="94" t="s">
        <v>57</v>
      </c>
      <c r="D63" s="94" t="s">
        <v>56</v>
      </c>
      <c r="E63" s="190">
        <f>SUMIFS(env_ac_mfa!$F:$F,env_ac_mfa!$A:$A,E53,env_ac_mfa!$B:$B,Data_mfa!$B$51,env_ac_mfa!$C:$C,Data_mfa!$A$63,env_ac_mfa!$D:$D,Data_mfa!$B$50,env_ac_mfa!$E:$E,Data_mfa!$C$63)</f>
        <v>6.7000000000000004E-2</v>
      </c>
      <c r="F63" s="190">
        <f>SUMIFS(env_ac_mfa!$F:$F,env_ac_mfa!$A:$A,F53,env_ac_mfa!$B:$B,Data_mfa!$B$51,env_ac_mfa!$C:$C,Data_mfa!$A$63,env_ac_mfa!$D:$D,Data_mfa!$B$50,env_ac_mfa!$E:$E,Data_mfa!$C$63)</f>
        <v>8.6999999999999994E-2</v>
      </c>
      <c r="G63" s="190">
        <f>SUMIFS(env_ac_mfa!$F:$F,env_ac_mfa!$A:$A,G53,env_ac_mfa!$B:$B,Data_mfa!$B$51,env_ac_mfa!$C:$C,Data_mfa!$A$63,env_ac_mfa!$D:$D,Data_mfa!$B$50,env_ac_mfa!$E:$E,Data_mfa!$C$63)</f>
        <v>9.5000000000000001E-2</v>
      </c>
      <c r="H63" s="190">
        <f>SUMIFS(env_ac_mfa!$F:$F,env_ac_mfa!$A:$A,H53,env_ac_mfa!$B:$B,Data_mfa!$B$51,env_ac_mfa!$C:$C,Data_mfa!$A$63,env_ac_mfa!$D:$D,Data_mfa!$B$50,env_ac_mfa!$E:$E,Data_mfa!$C$63)</f>
        <v>8.5000000000000006E-2</v>
      </c>
      <c r="I63" s="190">
        <f>SUMIFS(env_ac_mfa!$F:$F,env_ac_mfa!$A:$A,I53,env_ac_mfa!$B:$B,Data_mfa!$B$51,env_ac_mfa!$C:$C,Data_mfa!$A$63,env_ac_mfa!$D:$D,Data_mfa!$B$50,env_ac_mfa!$E:$E,Data_mfa!$C$63)</f>
        <v>9.4E-2</v>
      </c>
      <c r="J63" s="190">
        <f>SUMIFS(env_ac_mfa!$F:$F,env_ac_mfa!$A:$A,J53,env_ac_mfa!$B:$B,Data_mfa!$B$51,env_ac_mfa!$C:$C,Data_mfa!$A$63,env_ac_mfa!$D:$D,Data_mfa!$B$50,env_ac_mfa!$E:$E,Data_mfa!$C$63)</f>
        <v>6.5000000000000002E-2</v>
      </c>
      <c r="K63" s="190">
        <f>SUMIFS(env_ac_mfa!$F:$F,env_ac_mfa!$A:$A,K53,env_ac_mfa!$B:$B,Data_mfa!$B$51,env_ac_mfa!$C:$C,Data_mfa!$A$63,env_ac_mfa!$D:$D,Data_mfa!$B$50,env_ac_mfa!$E:$E,Data_mfa!$C$63)</f>
        <v>5.5E-2</v>
      </c>
      <c r="L63" s="190">
        <f>SUMIFS(env_ac_mfa!$F:$F,env_ac_mfa!$A:$A,L53,env_ac_mfa!$B:$B,Data_mfa!$B$51,env_ac_mfa!$C:$C,Data_mfa!$A$63,env_ac_mfa!$D:$D,Data_mfa!$B$50,env_ac_mfa!$E:$E,Data_mfa!$C$63)</f>
        <v>0.109</v>
      </c>
      <c r="M63" s="190">
        <f>SUMIFS(env_ac_mfa!$F:$F,env_ac_mfa!$A:$A,M53,env_ac_mfa!$B:$B,Data_mfa!$B$51,env_ac_mfa!$C:$C,Data_mfa!$A$63,env_ac_mfa!$D:$D,Data_mfa!$B$50,env_ac_mfa!$E:$E,Data_mfa!$C$63)</f>
        <v>7.5999999999999998E-2</v>
      </c>
      <c r="N63" s="190">
        <f>SUMIFS(env_ac_mfa!$F:$F,env_ac_mfa!$A:$A,N53,env_ac_mfa!$B:$B,Data_mfa!$B$51,env_ac_mfa!$C:$C,Data_mfa!$A$63,env_ac_mfa!$D:$D,Data_mfa!$B$50,env_ac_mfa!$E:$E,Data_mfa!$C$63)</f>
        <v>1.7999999999999999E-2</v>
      </c>
      <c r="O63" s="190">
        <f>SUMIFS(env_ac_mfa!$F:$F,env_ac_mfa!$A:$A,O53,env_ac_mfa!$B:$B,Data_mfa!$B$51,env_ac_mfa!$C:$C,Data_mfa!$A$63,env_ac_mfa!$D:$D,Data_mfa!$B$50,env_ac_mfa!$E:$E,Data_mfa!$C$63)</f>
        <v>1E-3</v>
      </c>
      <c r="P63" s="190">
        <f>SUMIFS(env_ac_mfa!$F:$F,env_ac_mfa!$A:$A,P53,env_ac_mfa!$B:$B,Data_mfa!$B$51,env_ac_mfa!$C:$C,Data_mfa!$A$63,env_ac_mfa!$D:$D,Data_mfa!$B$50,env_ac_mfa!$E:$E,Data_mfa!$C$63)</f>
        <v>1.6E-2</v>
      </c>
      <c r="Q63" s="190">
        <f>SUMIFS(env_ac_mfa!$F:$F,env_ac_mfa!$A:$A,Q53,env_ac_mfa!$B:$B,Data_mfa!$B$51,env_ac_mfa!$C:$C,Data_mfa!$A$63,env_ac_mfa!$D:$D,Data_mfa!$B$50,env_ac_mfa!$E:$E,Data_mfa!$C$63)</f>
        <v>2E-3</v>
      </c>
      <c r="R63" s="190">
        <f>SUMIFS(env_ac_mfa!$F:$F,env_ac_mfa!$A:$A,R53,env_ac_mfa!$B:$B,Data_mfa!$B$51,env_ac_mfa!$C:$C,Data_mfa!$A$63,env_ac_mfa!$D:$D,Data_mfa!$B$50,env_ac_mfa!$E:$E,Data_mfa!$C$63)</f>
        <v>-3.1E-2</v>
      </c>
      <c r="S63" s="190">
        <f>SUMIFS(env_ac_mfa!$F:$F,env_ac_mfa!$A:$A,S53,env_ac_mfa!$B:$B,Data_mfa!$B$51,env_ac_mfa!$C:$C,Data_mfa!$A$63,env_ac_mfa!$D:$D,Data_mfa!$B$50,env_ac_mfa!$E:$E,Data_mfa!$C$63)</f>
        <v>-1.6E-2</v>
      </c>
      <c r="T63" s="190">
        <f>SUMIFS(env_ac_mfa!$F:$F,env_ac_mfa!$A:$A,T53,env_ac_mfa!$B:$B,Data_mfa!$B$51,env_ac_mfa!$C:$C,Data_mfa!$A$63,env_ac_mfa!$D:$D,Data_mfa!$B$50,env_ac_mfa!$E:$E,Data_mfa!$C$63)</f>
        <v>-3.9E-2</v>
      </c>
      <c r="U63" s="190">
        <f>SUMIFS(env_ac_mfa!$F:$F,env_ac_mfa!$A:$A,U53,env_ac_mfa!$B:$B,Data_mfa!$B$51,env_ac_mfa!$C:$C,Data_mfa!$A$63,env_ac_mfa!$D:$D,Data_mfa!$B$50,env_ac_mfa!$E:$E,Data_mfa!$C$63)</f>
        <v>-0.03</v>
      </c>
      <c r="V63" s="190">
        <f>SUMIFS(env_ac_mfa!$F:$F,env_ac_mfa!$A:$A,V53,env_ac_mfa!$B:$B,Data_mfa!$B$51,env_ac_mfa!$C:$C,Data_mfa!$A$63,env_ac_mfa!$D:$D,Data_mfa!$B$50,env_ac_mfa!$E:$E,Data_mfa!$C$63)</f>
        <v>-0.01</v>
      </c>
      <c r="W63" s="190">
        <f>SUMIFS(env_ac_mfa!$F:$F,env_ac_mfa!$A:$A,W53,env_ac_mfa!$B:$B,Data_mfa!$B$51,env_ac_mfa!$C:$C,Data_mfa!$A$63,env_ac_mfa!$D:$D,Data_mfa!$B$50,env_ac_mfa!$E:$E,Data_mfa!$C$63)</f>
        <v>2.7E-2</v>
      </c>
      <c r="X63" s="190">
        <f>SUMIFS(env_ac_mfa!$F:$F,env_ac_mfa!$A:$A,X53,env_ac_mfa!$B:$B,Data_mfa!$B$51,env_ac_mfa!$C:$C,Data_mfa!$A$63,env_ac_mfa!$D:$D,Data_mfa!$B$50,env_ac_mfa!$E:$E,Data_mfa!$C$63)</f>
        <v>-8.0000000000000002E-3</v>
      </c>
      <c r="Y63" s="190">
        <f>SUMIFS(env_ac_mfa!$F:$F,env_ac_mfa!$A:$A,Y53,env_ac_mfa!$B:$B,Data_mfa!$B$51,env_ac_mfa!$C:$C,Data_mfa!$A$63,env_ac_mfa!$D:$D,Data_mfa!$B$50,env_ac_mfa!$E:$E,Data_mfa!$C$63)</f>
        <v>-5.8999999999999997E-2</v>
      </c>
    </row>
    <row r="64" spans="1:25" x14ac:dyDescent="0.2">
      <c r="A64" s="94" t="s">
        <v>72</v>
      </c>
      <c r="B64" s="94" t="s">
        <v>71</v>
      </c>
      <c r="C64" s="94" t="s">
        <v>65</v>
      </c>
      <c r="D64" s="94" t="s">
        <v>64</v>
      </c>
      <c r="E64" s="190">
        <f>SUMIFS(env_ac_mfa!$F:$F,env_ac_mfa!$A:$A,E53,env_ac_mfa!$B:$B,Data_mfa!$B$51,env_ac_mfa!$C:$C,Data_mfa!$A$64,env_ac_mfa!$D:$D,Data_mfa!$B$50,env_ac_mfa!$E:$E,Data_mfa!$C$64)</f>
        <v>0.35099999999999998</v>
      </c>
      <c r="F64" s="190">
        <f>SUMIFS(env_ac_mfa!$F:$F,env_ac_mfa!$A:$A,F53,env_ac_mfa!$B:$B,Data_mfa!$B$51,env_ac_mfa!$C:$C,Data_mfa!$A$64,env_ac_mfa!$D:$D,Data_mfa!$B$50,env_ac_mfa!$E:$E,Data_mfa!$C$64)</f>
        <v>0.33700000000000002</v>
      </c>
      <c r="G64" s="190">
        <f>SUMIFS(env_ac_mfa!$F:$F,env_ac_mfa!$A:$A,G53,env_ac_mfa!$B:$B,Data_mfa!$B$51,env_ac_mfa!$C:$C,Data_mfa!$A$64,env_ac_mfa!$D:$D,Data_mfa!$B$50,env_ac_mfa!$E:$E,Data_mfa!$C$64)</f>
        <v>0.32500000000000001</v>
      </c>
      <c r="H64" s="190">
        <f>SUMIFS(env_ac_mfa!$F:$F,env_ac_mfa!$A:$A,H53,env_ac_mfa!$B:$B,Data_mfa!$B$51,env_ac_mfa!$C:$C,Data_mfa!$A$64,env_ac_mfa!$D:$D,Data_mfa!$B$50,env_ac_mfa!$E:$E,Data_mfa!$C$64)</f>
        <v>0.31900000000000001</v>
      </c>
      <c r="I64" s="190">
        <f>SUMIFS(env_ac_mfa!$F:$F,env_ac_mfa!$A:$A,I53,env_ac_mfa!$B:$B,Data_mfa!$B$51,env_ac_mfa!$C:$C,Data_mfa!$A$64,env_ac_mfa!$D:$D,Data_mfa!$B$50,env_ac_mfa!$E:$E,Data_mfa!$C$64)</f>
        <v>0.32200000000000001</v>
      </c>
      <c r="J64" s="190">
        <f>SUMIFS(env_ac_mfa!$F:$F,env_ac_mfa!$A:$A,J53,env_ac_mfa!$B:$B,Data_mfa!$B$51,env_ac_mfa!$C:$C,Data_mfa!$A$64,env_ac_mfa!$D:$D,Data_mfa!$B$50,env_ac_mfa!$E:$E,Data_mfa!$C$64)</f>
        <v>0.32</v>
      </c>
      <c r="K64" s="190">
        <f>SUMIFS(env_ac_mfa!$F:$F,env_ac_mfa!$A:$A,K53,env_ac_mfa!$B:$B,Data_mfa!$B$51,env_ac_mfa!$C:$C,Data_mfa!$A$64,env_ac_mfa!$D:$D,Data_mfa!$B$50,env_ac_mfa!$E:$E,Data_mfa!$C$64)</f>
        <v>0.32700000000000001</v>
      </c>
      <c r="L64" s="190">
        <f>SUMIFS(env_ac_mfa!$F:$F,env_ac_mfa!$A:$A,L53,env_ac_mfa!$B:$B,Data_mfa!$B$51,env_ac_mfa!$C:$C,Data_mfa!$A$64,env_ac_mfa!$D:$D,Data_mfa!$B$50,env_ac_mfa!$E:$E,Data_mfa!$C$64)</f>
        <v>0.31900000000000001</v>
      </c>
      <c r="M64" s="190">
        <f>SUMIFS(env_ac_mfa!$F:$F,env_ac_mfa!$A:$A,M53,env_ac_mfa!$B:$B,Data_mfa!$B$51,env_ac_mfa!$C:$C,Data_mfa!$A$64,env_ac_mfa!$D:$D,Data_mfa!$B$50,env_ac_mfa!$E:$E,Data_mfa!$C$64)</f>
        <v>0.31900000000000001</v>
      </c>
      <c r="N64" s="190">
        <f>SUMIFS(env_ac_mfa!$F:$F,env_ac_mfa!$A:$A,N53,env_ac_mfa!$B:$B,Data_mfa!$B$51,env_ac_mfa!$C:$C,Data_mfa!$A$64,env_ac_mfa!$D:$D,Data_mfa!$B$50,env_ac_mfa!$E:$E,Data_mfa!$C$64)</f>
        <v>0.31</v>
      </c>
      <c r="O64" s="190">
        <f>SUMIFS(env_ac_mfa!$F:$F,env_ac_mfa!$A:$A,O53,env_ac_mfa!$B:$B,Data_mfa!$B$51,env_ac_mfa!$C:$C,Data_mfa!$A$64,env_ac_mfa!$D:$D,Data_mfa!$B$50,env_ac_mfa!$E:$E,Data_mfa!$C$64)</f>
        <v>0.372</v>
      </c>
      <c r="P64" s="190">
        <f>SUMIFS(env_ac_mfa!$F:$F,env_ac_mfa!$A:$A,P53,env_ac_mfa!$B:$B,Data_mfa!$B$51,env_ac_mfa!$C:$C,Data_mfa!$A$64,env_ac_mfa!$D:$D,Data_mfa!$B$50,env_ac_mfa!$E:$E,Data_mfa!$C$64)</f>
        <v>0.38800000000000001</v>
      </c>
      <c r="Q64" s="190">
        <f>SUMIFS(env_ac_mfa!$F:$F,env_ac_mfa!$A:$A,Q53,env_ac_mfa!$B:$B,Data_mfa!$B$51,env_ac_mfa!$C:$C,Data_mfa!$A$64,env_ac_mfa!$D:$D,Data_mfa!$B$50,env_ac_mfa!$E:$E,Data_mfa!$C$64)</f>
        <v>0.41799999999999998</v>
      </c>
      <c r="R64" s="190">
        <f>SUMIFS(env_ac_mfa!$F:$F,env_ac_mfa!$A:$A,R53,env_ac_mfa!$B:$B,Data_mfa!$B$51,env_ac_mfa!$C:$C,Data_mfa!$A$64,env_ac_mfa!$D:$D,Data_mfa!$B$50,env_ac_mfa!$E:$E,Data_mfa!$C$64)</f>
        <v>0.48299999999999998</v>
      </c>
      <c r="S64" s="190">
        <f>SUMIFS(env_ac_mfa!$F:$F,env_ac_mfa!$A:$A,S53,env_ac_mfa!$B:$B,Data_mfa!$B$51,env_ac_mfa!$C:$C,Data_mfa!$A$64,env_ac_mfa!$D:$D,Data_mfa!$B$50,env_ac_mfa!$E:$E,Data_mfa!$C$64)</f>
        <v>0.42699999999999999</v>
      </c>
      <c r="T64" s="190">
        <f>SUMIFS(env_ac_mfa!$F:$F,env_ac_mfa!$A:$A,T53,env_ac_mfa!$B:$B,Data_mfa!$B$51,env_ac_mfa!$C:$C,Data_mfa!$A$64,env_ac_mfa!$D:$D,Data_mfa!$B$50,env_ac_mfa!$E:$E,Data_mfa!$C$64)</f>
        <v>0.42599999999999999</v>
      </c>
      <c r="U64" s="190">
        <f>SUMIFS(env_ac_mfa!$F:$F,env_ac_mfa!$A:$A,U53,env_ac_mfa!$B:$B,Data_mfa!$B$51,env_ac_mfa!$C:$C,Data_mfa!$A$64,env_ac_mfa!$D:$D,Data_mfa!$B$50,env_ac_mfa!$E:$E,Data_mfa!$C$64)</f>
        <v>0.46400000000000002</v>
      </c>
      <c r="V64" s="190">
        <f>SUMIFS(env_ac_mfa!$F:$F,env_ac_mfa!$A:$A,V53,env_ac_mfa!$B:$B,Data_mfa!$B$51,env_ac_mfa!$C:$C,Data_mfa!$A$64,env_ac_mfa!$D:$D,Data_mfa!$B$50,env_ac_mfa!$E:$E,Data_mfa!$C$64)</f>
        <v>0.47399999999999998</v>
      </c>
      <c r="W64" s="190">
        <f>SUMIFS(env_ac_mfa!$F:$F,env_ac_mfa!$A:$A,W53,env_ac_mfa!$B:$B,Data_mfa!$B$51,env_ac_mfa!$C:$C,Data_mfa!$A$64,env_ac_mfa!$D:$D,Data_mfa!$B$50,env_ac_mfa!$E:$E,Data_mfa!$C$64)</f>
        <v>0.48899999999999999</v>
      </c>
      <c r="X64" s="190">
        <f>SUMIFS(env_ac_mfa!$F:$F,env_ac_mfa!$A:$A,X53,env_ac_mfa!$B:$B,Data_mfa!$B$51,env_ac_mfa!$C:$C,Data_mfa!$A$64,env_ac_mfa!$D:$D,Data_mfa!$B$50,env_ac_mfa!$E:$E,Data_mfa!$C$64)</f>
        <v>0.49299999999999999</v>
      </c>
      <c r="Y64" s="190">
        <f>SUMIFS(env_ac_mfa!$F:$F,env_ac_mfa!$A:$A,Y53,env_ac_mfa!$B:$B,Data_mfa!$B$51,env_ac_mfa!$C:$C,Data_mfa!$A$64,env_ac_mfa!$D:$D,Data_mfa!$B$50,env_ac_mfa!$E:$E,Data_mfa!$C$64)</f>
        <v>0.50800000000000001</v>
      </c>
    </row>
    <row r="65" spans="1:25" x14ac:dyDescent="0.2">
      <c r="A65" s="94" t="s">
        <v>72</v>
      </c>
      <c r="B65" s="94" t="s">
        <v>71</v>
      </c>
      <c r="C65" s="94" t="s">
        <v>63</v>
      </c>
      <c r="D65" s="94" t="s">
        <v>1</v>
      </c>
      <c r="E65" s="190">
        <f>SUMIFS(env_ac_mfa!$F:$F,env_ac_mfa!$A:$A,E53,env_ac_mfa!$B:$B,Data_mfa!$B$51,env_ac_mfa!$C:$C,Data_mfa!$A$65,env_ac_mfa!$D:$D,Data_mfa!$B$50,env_ac_mfa!$E:$E,Data_mfa!$C$65)</f>
        <v>0.55600000000000005</v>
      </c>
      <c r="F65" s="190">
        <f>SUMIFS(env_ac_mfa!$F:$F,env_ac_mfa!$A:$A,F53,env_ac_mfa!$B:$B,Data_mfa!$B$51,env_ac_mfa!$C:$C,Data_mfa!$A$65,env_ac_mfa!$D:$D,Data_mfa!$B$50,env_ac_mfa!$E:$E,Data_mfa!$C$65)</f>
        <v>0.52600000000000002</v>
      </c>
      <c r="G65" s="190">
        <f>SUMIFS(env_ac_mfa!$F:$F,env_ac_mfa!$A:$A,G53,env_ac_mfa!$B:$B,Data_mfa!$B$51,env_ac_mfa!$C:$C,Data_mfa!$A$65,env_ac_mfa!$D:$D,Data_mfa!$B$50,env_ac_mfa!$E:$E,Data_mfa!$C$65)</f>
        <v>0.52900000000000003</v>
      </c>
      <c r="H65" s="190">
        <f>SUMIFS(env_ac_mfa!$F:$F,env_ac_mfa!$A:$A,H53,env_ac_mfa!$B:$B,Data_mfa!$B$51,env_ac_mfa!$C:$C,Data_mfa!$A$65,env_ac_mfa!$D:$D,Data_mfa!$B$50,env_ac_mfa!$E:$E,Data_mfa!$C$65)</f>
        <v>0.56699999999999995</v>
      </c>
      <c r="I65" s="190">
        <f>SUMIFS(env_ac_mfa!$F:$F,env_ac_mfa!$A:$A,I53,env_ac_mfa!$B:$B,Data_mfa!$B$51,env_ac_mfa!$C:$C,Data_mfa!$A$65,env_ac_mfa!$D:$D,Data_mfa!$B$50,env_ac_mfa!$E:$E,Data_mfa!$C$65)</f>
        <v>0.62</v>
      </c>
      <c r="J65" s="190">
        <f>SUMIFS(env_ac_mfa!$F:$F,env_ac_mfa!$A:$A,J53,env_ac_mfa!$B:$B,Data_mfa!$B$51,env_ac_mfa!$C:$C,Data_mfa!$A$65,env_ac_mfa!$D:$D,Data_mfa!$B$50,env_ac_mfa!$E:$E,Data_mfa!$C$65)</f>
        <v>0.64</v>
      </c>
      <c r="K65" s="190">
        <f>SUMIFS(env_ac_mfa!$F:$F,env_ac_mfa!$A:$A,K53,env_ac_mfa!$B:$B,Data_mfa!$B$51,env_ac_mfa!$C:$C,Data_mfa!$A$65,env_ac_mfa!$D:$D,Data_mfa!$B$50,env_ac_mfa!$E:$E,Data_mfa!$C$65)</f>
        <v>0.65300000000000002</v>
      </c>
      <c r="L65" s="190">
        <f>SUMIFS(env_ac_mfa!$F:$F,env_ac_mfa!$A:$A,L53,env_ac_mfa!$B:$B,Data_mfa!$B$51,env_ac_mfa!$C:$C,Data_mfa!$A$65,env_ac_mfa!$D:$D,Data_mfa!$B$50,env_ac_mfa!$E:$E,Data_mfa!$C$65)</f>
        <v>0.66700000000000004</v>
      </c>
      <c r="M65" s="190">
        <f>SUMIFS(env_ac_mfa!$F:$F,env_ac_mfa!$A:$A,M53,env_ac_mfa!$B:$B,Data_mfa!$B$51,env_ac_mfa!$C:$C,Data_mfa!$A$65,env_ac_mfa!$D:$D,Data_mfa!$B$50,env_ac_mfa!$E:$E,Data_mfa!$C$65)</f>
        <v>0.64200000000000002</v>
      </c>
      <c r="N65" s="190">
        <f>SUMIFS(env_ac_mfa!$F:$F,env_ac_mfa!$A:$A,N53,env_ac_mfa!$B:$B,Data_mfa!$B$51,env_ac_mfa!$C:$C,Data_mfa!$A$65,env_ac_mfa!$D:$D,Data_mfa!$B$50,env_ac_mfa!$E:$E,Data_mfa!$C$65)</f>
        <v>0.38100000000000001</v>
      </c>
      <c r="O65" s="190">
        <f>SUMIFS(env_ac_mfa!$F:$F,env_ac_mfa!$A:$A,O53,env_ac_mfa!$B:$B,Data_mfa!$B$51,env_ac_mfa!$C:$C,Data_mfa!$A$65,env_ac_mfa!$D:$D,Data_mfa!$B$50,env_ac_mfa!$E:$E,Data_mfa!$C$65)</f>
        <v>0.51700000000000002</v>
      </c>
      <c r="P65" s="190">
        <f>SUMIFS(env_ac_mfa!$F:$F,env_ac_mfa!$A:$A,P53,env_ac_mfa!$B:$B,Data_mfa!$B$51,env_ac_mfa!$C:$C,Data_mfa!$A$65,env_ac_mfa!$D:$D,Data_mfa!$B$50,env_ac_mfa!$E:$E,Data_mfa!$C$65)</f>
        <v>0.54400000000000004</v>
      </c>
      <c r="Q65" s="190">
        <f>SUMIFS(env_ac_mfa!$F:$F,env_ac_mfa!$A:$A,Q53,env_ac_mfa!$B:$B,Data_mfa!$B$51,env_ac_mfa!$C:$C,Data_mfa!$A$65,env_ac_mfa!$D:$D,Data_mfa!$B$50,env_ac_mfa!$E:$E,Data_mfa!$C$65)</f>
        <v>0.48599999999999999</v>
      </c>
      <c r="R65" s="190">
        <f>SUMIFS(env_ac_mfa!$F:$F,env_ac_mfa!$A:$A,R53,env_ac_mfa!$B:$B,Data_mfa!$B$51,env_ac_mfa!$C:$C,Data_mfa!$A$65,env_ac_mfa!$D:$D,Data_mfa!$B$50,env_ac_mfa!$E:$E,Data_mfa!$C$65)</f>
        <v>0.51200000000000001</v>
      </c>
      <c r="S65" s="190">
        <f>SUMIFS(env_ac_mfa!$F:$F,env_ac_mfa!$A:$A,S53,env_ac_mfa!$B:$B,Data_mfa!$B$51,env_ac_mfa!$C:$C,Data_mfa!$A$65,env_ac_mfa!$D:$D,Data_mfa!$B$50,env_ac_mfa!$E:$E,Data_mfa!$C$65)</f>
        <v>0.52700000000000002</v>
      </c>
      <c r="T65" s="190">
        <f>SUMIFS(env_ac_mfa!$F:$F,env_ac_mfa!$A:$A,T53,env_ac_mfa!$B:$B,Data_mfa!$B$51,env_ac_mfa!$C:$C,Data_mfa!$A$65,env_ac_mfa!$D:$D,Data_mfa!$B$50,env_ac_mfa!$E:$E,Data_mfa!$C$65)</f>
        <v>0.55300000000000005</v>
      </c>
      <c r="U65" s="190">
        <f>SUMIFS(env_ac_mfa!$F:$F,env_ac_mfa!$A:$A,U53,env_ac_mfa!$B:$B,Data_mfa!$B$51,env_ac_mfa!$C:$C,Data_mfa!$A$65,env_ac_mfa!$D:$D,Data_mfa!$B$50,env_ac_mfa!$E:$E,Data_mfa!$C$65)</f>
        <v>0.53900000000000003</v>
      </c>
      <c r="V65" s="190">
        <f>SUMIFS(env_ac_mfa!$F:$F,env_ac_mfa!$A:$A,V53,env_ac_mfa!$B:$B,Data_mfa!$B$51,env_ac_mfa!$C:$C,Data_mfa!$A$65,env_ac_mfa!$D:$D,Data_mfa!$B$50,env_ac_mfa!$E:$E,Data_mfa!$C$65)</f>
        <v>0.55100000000000005</v>
      </c>
      <c r="W65" s="190">
        <f>SUMIFS(env_ac_mfa!$F:$F,env_ac_mfa!$A:$A,W53,env_ac_mfa!$B:$B,Data_mfa!$B$51,env_ac_mfa!$C:$C,Data_mfa!$A$65,env_ac_mfa!$D:$D,Data_mfa!$B$50,env_ac_mfa!$E:$E,Data_mfa!$C$65)</f>
        <v>0.58099999999999996</v>
      </c>
      <c r="X65" s="190">
        <f>SUMIFS(env_ac_mfa!$F:$F,env_ac_mfa!$A:$A,X53,env_ac_mfa!$B:$B,Data_mfa!$B$51,env_ac_mfa!$C:$C,Data_mfa!$A$65,env_ac_mfa!$D:$D,Data_mfa!$B$50,env_ac_mfa!$E:$E,Data_mfa!$C$65)</f>
        <v>0.54500000000000004</v>
      </c>
      <c r="Y65" s="190">
        <f>SUMIFS(env_ac_mfa!$F:$F,env_ac_mfa!$A:$A,Y53,env_ac_mfa!$B:$B,Data_mfa!$B$51,env_ac_mfa!$C:$C,Data_mfa!$A$65,env_ac_mfa!$D:$D,Data_mfa!$B$50,env_ac_mfa!$E:$E,Data_mfa!$C$65)</f>
        <v>0.47399999999999998</v>
      </c>
    </row>
    <row r="66" spans="1:25" x14ac:dyDescent="0.2">
      <c r="A66" s="94" t="s">
        <v>72</v>
      </c>
      <c r="B66" s="94" t="s">
        <v>71</v>
      </c>
      <c r="C66" s="94" t="s">
        <v>62</v>
      </c>
      <c r="D66" s="94" t="s">
        <v>2</v>
      </c>
      <c r="E66" s="190">
        <f>SUMIFS(env_ac_mfa!$F:$F,env_ac_mfa!$A:$A,E53,env_ac_mfa!$B:$B,Data_mfa!$B$51,env_ac_mfa!$C:$C,Data_mfa!$A$66,env_ac_mfa!$D:$D,Data_mfa!$B$50,env_ac_mfa!$E:$E,Data_mfa!$C$66)</f>
        <v>0.19800000000000001</v>
      </c>
      <c r="F66" s="190">
        <f>SUMIFS(env_ac_mfa!$F:$F,env_ac_mfa!$A:$A,F53,env_ac_mfa!$B:$B,Data_mfa!$B$51,env_ac_mfa!$C:$C,Data_mfa!$A$66,env_ac_mfa!$D:$D,Data_mfa!$B$50,env_ac_mfa!$E:$E,Data_mfa!$C$66)</f>
        <v>0.19500000000000001</v>
      </c>
      <c r="G66" s="190">
        <f>SUMIFS(env_ac_mfa!$F:$F,env_ac_mfa!$A:$A,G53,env_ac_mfa!$B:$B,Data_mfa!$B$51,env_ac_mfa!$C:$C,Data_mfa!$A$66,env_ac_mfa!$D:$D,Data_mfa!$B$50,env_ac_mfa!$E:$E,Data_mfa!$C$66)</f>
        <v>0.218</v>
      </c>
      <c r="H66" s="190">
        <f>SUMIFS(env_ac_mfa!$F:$F,env_ac_mfa!$A:$A,H53,env_ac_mfa!$B:$B,Data_mfa!$B$51,env_ac_mfa!$C:$C,Data_mfa!$A$66,env_ac_mfa!$D:$D,Data_mfa!$B$50,env_ac_mfa!$E:$E,Data_mfa!$C$66)</f>
        <v>0.224</v>
      </c>
      <c r="I66" s="190">
        <f>SUMIFS(env_ac_mfa!$F:$F,env_ac_mfa!$A:$A,I53,env_ac_mfa!$B:$B,Data_mfa!$B$51,env_ac_mfa!$C:$C,Data_mfa!$A$66,env_ac_mfa!$D:$D,Data_mfa!$B$50,env_ac_mfa!$E:$E,Data_mfa!$C$66)</f>
        <v>0.24399999999999999</v>
      </c>
      <c r="J66" s="190">
        <f>SUMIFS(env_ac_mfa!$F:$F,env_ac_mfa!$A:$A,J53,env_ac_mfa!$B:$B,Data_mfa!$B$51,env_ac_mfa!$C:$C,Data_mfa!$A$66,env_ac_mfa!$D:$D,Data_mfa!$B$50,env_ac_mfa!$E:$E,Data_mfa!$C$66)</f>
        <v>0.249</v>
      </c>
      <c r="K66" s="190">
        <f>SUMIFS(env_ac_mfa!$F:$F,env_ac_mfa!$A:$A,K53,env_ac_mfa!$B:$B,Data_mfa!$B$51,env_ac_mfa!$C:$C,Data_mfa!$A$66,env_ac_mfa!$D:$D,Data_mfa!$B$50,env_ac_mfa!$E:$E,Data_mfa!$C$66)</f>
        <v>0.255</v>
      </c>
      <c r="L66" s="190">
        <f>SUMIFS(env_ac_mfa!$F:$F,env_ac_mfa!$A:$A,L53,env_ac_mfa!$B:$B,Data_mfa!$B$51,env_ac_mfa!$C:$C,Data_mfa!$A$66,env_ac_mfa!$D:$D,Data_mfa!$B$50,env_ac_mfa!$E:$E,Data_mfa!$C$66)</f>
        <v>0.26300000000000001</v>
      </c>
      <c r="M66" s="190">
        <f>SUMIFS(env_ac_mfa!$F:$F,env_ac_mfa!$A:$A,M53,env_ac_mfa!$B:$B,Data_mfa!$B$51,env_ac_mfa!$C:$C,Data_mfa!$A$66,env_ac_mfa!$D:$D,Data_mfa!$B$50,env_ac_mfa!$E:$E,Data_mfa!$C$66)</f>
        <v>0.27</v>
      </c>
      <c r="N66" s="190">
        <f>SUMIFS(env_ac_mfa!$F:$F,env_ac_mfa!$A:$A,N53,env_ac_mfa!$B:$B,Data_mfa!$B$51,env_ac_mfa!$C:$C,Data_mfa!$A$66,env_ac_mfa!$D:$D,Data_mfa!$B$50,env_ac_mfa!$E:$E,Data_mfa!$C$66)</f>
        <v>0.23799999999999999</v>
      </c>
      <c r="O66" s="190">
        <f>SUMIFS(env_ac_mfa!$F:$F,env_ac_mfa!$A:$A,O53,env_ac_mfa!$B:$B,Data_mfa!$B$51,env_ac_mfa!$C:$C,Data_mfa!$A$66,env_ac_mfa!$D:$D,Data_mfa!$B$50,env_ac_mfa!$E:$E,Data_mfa!$C$66)</f>
        <v>0.27200000000000002</v>
      </c>
      <c r="P66" s="190">
        <f>SUMIFS(env_ac_mfa!$F:$F,env_ac_mfa!$A:$A,P53,env_ac_mfa!$B:$B,Data_mfa!$B$51,env_ac_mfa!$C:$C,Data_mfa!$A$66,env_ac_mfa!$D:$D,Data_mfa!$B$50,env_ac_mfa!$E:$E,Data_mfa!$C$66)</f>
        <v>0.30299999999999999</v>
      </c>
      <c r="Q66" s="190">
        <f>SUMIFS(env_ac_mfa!$F:$F,env_ac_mfa!$A:$A,Q53,env_ac_mfa!$B:$B,Data_mfa!$B$51,env_ac_mfa!$C:$C,Data_mfa!$A$66,env_ac_mfa!$D:$D,Data_mfa!$B$50,env_ac_mfa!$E:$E,Data_mfa!$C$66)</f>
        <v>0.316</v>
      </c>
      <c r="R66" s="190">
        <f>SUMIFS(env_ac_mfa!$F:$F,env_ac_mfa!$A:$A,R53,env_ac_mfa!$B:$B,Data_mfa!$B$51,env_ac_mfa!$C:$C,Data_mfa!$A$66,env_ac_mfa!$D:$D,Data_mfa!$B$50,env_ac_mfa!$E:$E,Data_mfa!$C$66)</f>
        <v>0.30499999999999999</v>
      </c>
      <c r="S66" s="190">
        <f>SUMIFS(env_ac_mfa!$F:$F,env_ac_mfa!$A:$A,S53,env_ac_mfa!$B:$B,Data_mfa!$B$51,env_ac_mfa!$C:$C,Data_mfa!$A$66,env_ac_mfa!$D:$D,Data_mfa!$B$50,env_ac_mfa!$E:$E,Data_mfa!$C$66)</f>
        <v>0.30199999999999999</v>
      </c>
      <c r="T66" s="190">
        <f>SUMIFS(env_ac_mfa!$F:$F,env_ac_mfa!$A:$A,T53,env_ac_mfa!$B:$B,Data_mfa!$B$51,env_ac_mfa!$C:$C,Data_mfa!$A$66,env_ac_mfa!$D:$D,Data_mfa!$B$50,env_ac_mfa!$E:$E,Data_mfa!$C$66)</f>
        <v>0.27500000000000002</v>
      </c>
      <c r="U66" s="190">
        <f>SUMIFS(env_ac_mfa!$F:$F,env_ac_mfa!$A:$A,U53,env_ac_mfa!$B:$B,Data_mfa!$B$51,env_ac_mfa!$C:$C,Data_mfa!$A$66,env_ac_mfa!$D:$D,Data_mfa!$B$50,env_ac_mfa!$E:$E,Data_mfa!$C$66)</f>
        <v>0.27800000000000002</v>
      </c>
      <c r="V66" s="190">
        <f>SUMIFS(env_ac_mfa!$F:$F,env_ac_mfa!$A:$A,V53,env_ac_mfa!$B:$B,Data_mfa!$B$51,env_ac_mfa!$C:$C,Data_mfa!$A$66,env_ac_mfa!$D:$D,Data_mfa!$B$50,env_ac_mfa!$E:$E,Data_mfa!$C$66)</f>
        <v>0.29299999999999998</v>
      </c>
      <c r="W66" s="190">
        <f>SUMIFS(env_ac_mfa!$F:$F,env_ac_mfa!$A:$A,W53,env_ac_mfa!$B:$B,Data_mfa!$B$51,env_ac_mfa!$C:$C,Data_mfa!$A$66,env_ac_mfa!$D:$D,Data_mfa!$B$50,env_ac_mfa!$E:$E,Data_mfa!$C$66)</f>
        <v>0.28599999999999998</v>
      </c>
      <c r="X66" s="190">
        <f>SUMIFS(env_ac_mfa!$F:$F,env_ac_mfa!$A:$A,X53,env_ac_mfa!$B:$B,Data_mfa!$B$51,env_ac_mfa!$C:$C,Data_mfa!$A$66,env_ac_mfa!$D:$D,Data_mfa!$B$50,env_ac_mfa!$E:$E,Data_mfa!$C$66)</f>
        <v>0.29099999999999998</v>
      </c>
      <c r="Y66" s="190">
        <f>SUMIFS(env_ac_mfa!$F:$F,env_ac_mfa!$A:$A,Y53,env_ac_mfa!$B:$B,Data_mfa!$B$51,env_ac_mfa!$C:$C,Data_mfa!$A$66,env_ac_mfa!$D:$D,Data_mfa!$B$50,env_ac_mfa!$E:$E,Data_mfa!$C$66)</f>
        <v>0.27</v>
      </c>
    </row>
    <row r="67" spans="1:25" x14ac:dyDescent="0.2">
      <c r="A67" s="94" t="s">
        <v>72</v>
      </c>
      <c r="B67" s="94" t="s">
        <v>71</v>
      </c>
      <c r="C67" s="94" t="s">
        <v>61</v>
      </c>
      <c r="D67" s="94" t="s">
        <v>60</v>
      </c>
      <c r="E67" s="190">
        <f>SUMIFS(env_ac_mfa!$F:$F,env_ac_mfa!$A:$A,E53,env_ac_mfa!$B:$B,Data_mfa!$B$51,env_ac_mfa!$C:$C,Data_mfa!$A$67,env_ac_mfa!$D:$D,Data_mfa!$B$50,env_ac_mfa!$E:$E,Data_mfa!$C$67)</f>
        <v>0.70899999999999996</v>
      </c>
      <c r="F67" s="190">
        <f>SUMIFS(env_ac_mfa!$F:$F,env_ac_mfa!$A:$A,F53,env_ac_mfa!$B:$B,Data_mfa!$B$51,env_ac_mfa!$C:$C,Data_mfa!$A$67,env_ac_mfa!$D:$D,Data_mfa!$B$50,env_ac_mfa!$E:$E,Data_mfa!$C$67)</f>
        <v>0.66800000000000004</v>
      </c>
      <c r="G67" s="190">
        <f>SUMIFS(env_ac_mfa!$F:$F,env_ac_mfa!$A:$A,G53,env_ac_mfa!$B:$B,Data_mfa!$B$51,env_ac_mfa!$C:$C,Data_mfa!$A$67,env_ac_mfa!$D:$D,Data_mfa!$B$50,env_ac_mfa!$E:$E,Data_mfa!$C$67)</f>
        <v>0.63600000000000001</v>
      </c>
      <c r="H67" s="190">
        <f>SUMIFS(env_ac_mfa!$F:$F,env_ac_mfa!$A:$A,H53,env_ac_mfa!$B:$B,Data_mfa!$B$51,env_ac_mfa!$C:$C,Data_mfa!$A$67,env_ac_mfa!$D:$D,Data_mfa!$B$50,env_ac_mfa!$E:$E,Data_mfa!$C$67)</f>
        <v>0.66200000000000003</v>
      </c>
      <c r="I67" s="190">
        <f>SUMIFS(env_ac_mfa!$F:$F,env_ac_mfa!$A:$A,I53,env_ac_mfa!$B:$B,Data_mfa!$B$51,env_ac_mfa!$C:$C,Data_mfa!$A$67,env_ac_mfa!$D:$D,Data_mfa!$B$50,env_ac_mfa!$E:$E,Data_mfa!$C$67)</f>
        <v>0.69799999999999995</v>
      </c>
      <c r="J67" s="190">
        <f>SUMIFS(env_ac_mfa!$F:$F,env_ac_mfa!$A:$A,J53,env_ac_mfa!$B:$B,Data_mfa!$B$51,env_ac_mfa!$C:$C,Data_mfa!$A$67,env_ac_mfa!$D:$D,Data_mfa!$B$50,env_ac_mfa!$E:$E,Data_mfa!$C$67)</f>
        <v>0.71199999999999997</v>
      </c>
      <c r="K67" s="190">
        <f>SUMIFS(env_ac_mfa!$F:$F,env_ac_mfa!$A:$A,K53,env_ac_mfa!$B:$B,Data_mfa!$B$51,env_ac_mfa!$C:$C,Data_mfa!$A$67,env_ac_mfa!$D:$D,Data_mfa!$B$50,env_ac_mfa!$E:$E,Data_mfa!$C$67)</f>
        <v>0.72499999999999998</v>
      </c>
      <c r="L67" s="190">
        <f>SUMIFS(env_ac_mfa!$F:$F,env_ac_mfa!$A:$A,L53,env_ac_mfa!$B:$B,Data_mfa!$B$51,env_ac_mfa!$C:$C,Data_mfa!$A$67,env_ac_mfa!$D:$D,Data_mfa!$B$50,env_ac_mfa!$E:$E,Data_mfa!$C$67)</f>
        <v>0.72199999999999998</v>
      </c>
      <c r="M67" s="190">
        <f>SUMIFS(env_ac_mfa!$F:$F,env_ac_mfa!$A:$A,M53,env_ac_mfa!$B:$B,Data_mfa!$B$51,env_ac_mfa!$C:$C,Data_mfa!$A$67,env_ac_mfa!$D:$D,Data_mfa!$B$50,env_ac_mfa!$E:$E,Data_mfa!$C$67)</f>
        <v>0.69</v>
      </c>
      <c r="N67" s="190">
        <f>SUMIFS(env_ac_mfa!$F:$F,env_ac_mfa!$A:$A,N53,env_ac_mfa!$B:$B,Data_mfa!$B$51,env_ac_mfa!$C:$C,Data_mfa!$A$67,env_ac_mfa!$D:$D,Data_mfa!$B$50,env_ac_mfa!$E:$E,Data_mfa!$C$67)</f>
        <v>0.45300000000000001</v>
      </c>
      <c r="O67" s="190">
        <f>SUMIFS(env_ac_mfa!$F:$F,env_ac_mfa!$A:$A,O53,env_ac_mfa!$B:$B,Data_mfa!$B$51,env_ac_mfa!$C:$C,Data_mfa!$A$67,env_ac_mfa!$D:$D,Data_mfa!$B$50,env_ac_mfa!$E:$E,Data_mfa!$C$67)</f>
        <v>0.61699999999999999</v>
      </c>
      <c r="P67" s="190">
        <f>SUMIFS(env_ac_mfa!$F:$F,env_ac_mfa!$A:$A,P53,env_ac_mfa!$B:$B,Data_mfa!$B$51,env_ac_mfa!$C:$C,Data_mfa!$A$67,env_ac_mfa!$D:$D,Data_mfa!$B$50,env_ac_mfa!$E:$E,Data_mfa!$C$67)</f>
        <v>0.629</v>
      </c>
      <c r="Q67" s="190">
        <f>SUMIFS(env_ac_mfa!$F:$F,env_ac_mfa!$A:$A,Q53,env_ac_mfa!$B:$B,Data_mfa!$B$51,env_ac_mfa!$C:$C,Data_mfa!$A$67,env_ac_mfa!$D:$D,Data_mfa!$B$50,env_ac_mfa!$E:$E,Data_mfa!$C$67)</f>
        <v>0.58899999999999997</v>
      </c>
      <c r="R67" s="190">
        <f>SUMIFS(env_ac_mfa!$F:$F,env_ac_mfa!$A:$A,R53,env_ac_mfa!$B:$B,Data_mfa!$B$51,env_ac_mfa!$C:$C,Data_mfa!$A$67,env_ac_mfa!$D:$D,Data_mfa!$B$50,env_ac_mfa!$E:$E,Data_mfa!$C$67)</f>
        <v>0.69099999999999995</v>
      </c>
      <c r="S67" s="190">
        <f>SUMIFS(env_ac_mfa!$F:$F,env_ac_mfa!$A:$A,S53,env_ac_mfa!$B:$B,Data_mfa!$B$51,env_ac_mfa!$C:$C,Data_mfa!$A$67,env_ac_mfa!$D:$D,Data_mfa!$B$50,env_ac_mfa!$E:$E,Data_mfa!$C$67)</f>
        <v>0.65200000000000002</v>
      </c>
      <c r="T67" s="190">
        <f>SUMIFS(env_ac_mfa!$F:$F,env_ac_mfa!$A:$A,T53,env_ac_mfa!$B:$B,Data_mfa!$B$51,env_ac_mfa!$C:$C,Data_mfa!$A$67,env_ac_mfa!$D:$D,Data_mfa!$B$50,env_ac_mfa!$E:$E,Data_mfa!$C$67)</f>
        <v>0.70399999999999996</v>
      </c>
      <c r="U67" s="190">
        <f>SUMIFS(env_ac_mfa!$F:$F,env_ac_mfa!$A:$A,U53,env_ac_mfa!$B:$B,Data_mfa!$B$51,env_ac_mfa!$C:$C,Data_mfa!$A$67,env_ac_mfa!$D:$D,Data_mfa!$B$50,env_ac_mfa!$E:$E,Data_mfa!$C$67)</f>
        <v>0.72499999999999998</v>
      </c>
      <c r="V67" s="190">
        <f>SUMIFS(env_ac_mfa!$F:$F,env_ac_mfa!$A:$A,V53,env_ac_mfa!$B:$B,Data_mfa!$B$51,env_ac_mfa!$C:$C,Data_mfa!$A$67,env_ac_mfa!$D:$D,Data_mfa!$B$50,env_ac_mfa!$E:$E,Data_mfa!$C$67)</f>
        <v>0.73199999999999998</v>
      </c>
      <c r="W67" s="190">
        <f>SUMIFS(env_ac_mfa!$F:$F,env_ac_mfa!$A:$A,W53,env_ac_mfa!$B:$B,Data_mfa!$B$51,env_ac_mfa!$C:$C,Data_mfa!$A$67,env_ac_mfa!$D:$D,Data_mfa!$B$50,env_ac_mfa!$E:$E,Data_mfa!$C$67)</f>
        <v>0.78400000000000003</v>
      </c>
      <c r="X67" s="190">
        <f>SUMIFS(env_ac_mfa!$F:$F,env_ac_mfa!$A:$A,X53,env_ac_mfa!$B:$B,Data_mfa!$B$51,env_ac_mfa!$C:$C,Data_mfa!$A$67,env_ac_mfa!$D:$D,Data_mfa!$B$50,env_ac_mfa!$E:$E,Data_mfa!$C$67)</f>
        <v>0.748</v>
      </c>
      <c r="Y67" s="190">
        <f>SUMIFS(env_ac_mfa!$F:$F,env_ac_mfa!$A:$A,Y53,env_ac_mfa!$B:$B,Data_mfa!$B$51,env_ac_mfa!$C:$C,Data_mfa!$A$67,env_ac_mfa!$D:$D,Data_mfa!$B$50,env_ac_mfa!$E:$E,Data_mfa!$C$67)</f>
        <v>0.71199999999999997</v>
      </c>
    </row>
    <row r="68" spans="1:25" x14ac:dyDescent="0.2">
      <c r="A68" s="94" t="s">
        <v>72</v>
      </c>
      <c r="B68" s="94" t="s">
        <v>71</v>
      </c>
      <c r="C68" s="94" t="s">
        <v>57</v>
      </c>
      <c r="D68" s="94" t="s">
        <v>56</v>
      </c>
      <c r="E68" s="190">
        <f>SUMIFS(env_ac_mfa!$F:$F,env_ac_mfa!$A:$A,E53,env_ac_mfa!$B:$B,Data_mfa!$B$51,env_ac_mfa!$C:$C,Data_mfa!$A$68,env_ac_mfa!$D:$D,Data_mfa!$B$50,env_ac_mfa!$E:$E,Data_mfa!$C$68)</f>
        <v>0.35899999999999999</v>
      </c>
      <c r="F68" s="190">
        <f>SUMIFS(env_ac_mfa!$F:$F,env_ac_mfa!$A:$A,F53,env_ac_mfa!$B:$B,Data_mfa!$B$51,env_ac_mfa!$C:$C,Data_mfa!$A$68,env_ac_mfa!$D:$D,Data_mfa!$B$50,env_ac_mfa!$E:$E,Data_mfa!$C$68)</f>
        <v>0.33100000000000002</v>
      </c>
      <c r="G68" s="190">
        <f>SUMIFS(env_ac_mfa!$F:$F,env_ac_mfa!$A:$A,G53,env_ac_mfa!$B:$B,Data_mfa!$B$51,env_ac_mfa!$C:$C,Data_mfa!$A$68,env_ac_mfa!$D:$D,Data_mfa!$B$50,env_ac_mfa!$E:$E,Data_mfa!$C$68)</f>
        <v>0.311</v>
      </c>
      <c r="H68" s="190">
        <f>SUMIFS(env_ac_mfa!$F:$F,env_ac_mfa!$A:$A,H53,env_ac_mfa!$B:$B,Data_mfa!$B$51,env_ac_mfa!$C:$C,Data_mfa!$A$68,env_ac_mfa!$D:$D,Data_mfa!$B$50,env_ac_mfa!$E:$E,Data_mfa!$C$68)</f>
        <v>0.34300000000000003</v>
      </c>
      <c r="I68" s="190">
        <f>SUMIFS(env_ac_mfa!$F:$F,env_ac_mfa!$A:$A,I53,env_ac_mfa!$B:$B,Data_mfa!$B$51,env_ac_mfa!$C:$C,Data_mfa!$A$68,env_ac_mfa!$D:$D,Data_mfa!$B$50,env_ac_mfa!$E:$E,Data_mfa!$C$68)</f>
        <v>0.376</v>
      </c>
      <c r="J68" s="190">
        <f>SUMIFS(env_ac_mfa!$F:$F,env_ac_mfa!$A:$A,J53,env_ac_mfa!$B:$B,Data_mfa!$B$51,env_ac_mfa!$C:$C,Data_mfa!$A$68,env_ac_mfa!$D:$D,Data_mfa!$B$50,env_ac_mfa!$E:$E,Data_mfa!$C$68)</f>
        <v>0.39200000000000002</v>
      </c>
      <c r="K68" s="190">
        <f>SUMIFS(env_ac_mfa!$F:$F,env_ac_mfa!$A:$A,K53,env_ac_mfa!$B:$B,Data_mfa!$B$51,env_ac_mfa!$C:$C,Data_mfa!$A$68,env_ac_mfa!$D:$D,Data_mfa!$B$50,env_ac_mfa!$E:$E,Data_mfa!$C$68)</f>
        <v>0.39800000000000002</v>
      </c>
      <c r="L68" s="190">
        <f>SUMIFS(env_ac_mfa!$F:$F,env_ac_mfa!$A:$A,L53,env_ac_mfa!$B:$B,Data_mfa!$B$51,env_ac_mfa!$C:$C,Data_mfa!$A$68,env_ac_mfa!$D:$D,Data_mfa!$B$50,env_ac_mfa!$E:$E,Data_mfa!$C$68)</f>
        <v>0.40300000000000002</v>
      </c>
      <c r="M68" s="190">
        <f>SUMIFS(env_ac_mfa!$F:$F,env_ac_mfa!$A:$A,M53,env_ac_mfa!$B:$B,Data_mfa!$B$51,env_ac_mfa!$C:$C,Data_mfa!$A$68,env_ac_mfa!$D:$D,Data_mfa!$B$50,env_ac_mfa!$E:$E,Data_mfa!$C$68)</f>
        <v>0.371</v>
      </c>
      <c r="N68" s="190">
        <f>SUMIFS(env_ac_mfa!$F:$F,env_ac_mfa!$A:$A,N53,env_ac_mfa!$B:$B,Data_mfa!$B$51,env_ac_mfa!$C:$C,Data_mfa!$A$68,env_ac_mfa!$D:$D,Data_mfa!$B$50,env_ac_mfa!$E:$E,Data_mfa!$C$68)</f>
        <v>0.14299999999999999</v>
      </c>
      <c r="O68" s="190">
        <f>SUMIFS(env_ac_mfa!$F:$F,env_ac_mfa!$A:$A,O53,env_ac_mfa!$B:$B,Data_mfa!$B$51,env_ac_mfa!$C:$C,Data_mfa!$A$68,env_ac_mfa!$D:$D,Data_mfa!$B$50,env_ac_mfa!$E:$E,Data_mfa!$C$68)</f>
        <v>0.245</v>
      </c>
      <c r="P68" s="190">
        <f>SUMIFS(env_ac_mfa!$F:$F,env_ac_mfa!$A:$A,P53,env_ac_mfa!$B:$B,Data_mfa!$B$51,env_ac_mfa!$C:$C,Data_mfa!$A$68,env_ac_mfa!$D:$D,Data_mfa!$B$50,env_ac_mfa!$E:$E,Data_mfa!$C$68)</f>
        <v>0.24199999999999999</v>
      </c>
      <c r="Q68" s="190">
        <f>SUMIFS(env_ac_mfa!$F:$F,env_ac_mfa!$A:$A,Q53,env_ac_mfa!$B:$B,Data_mfa!$B$51,env_ac_mfa!$C:$C,Data_mfa!$A$68,env_ac_mfa!$D:$D,Data_mfa!$B$50,env_ac_mfa!$E:$E,Data_mfa!$C$68)</f>
        <v>0.17</v>
      </c>
      <c r="R68" s="190">
        <f>SUMIFS(env_ac_mfa!$F:$F,env_ac_mfa!$A:$A,R53,env_ac_mfa!$B:$B,Data_mfa!$B$51,env_ac_mfa!$C:$C,Data_mfa!$A$68,env_ac_mfa!$D:$D,Data_mfa!$B$50,env_ac_mfa!$E:$E,Data_mfa!$C$68)</f>
        <v>0.20699999999999999</v>
      </c>
      <c r="S68" s="190">
        <f>SUMIFS(env_ac_mfa!$F:$F,env_ac_mfa!$A:$A,S53,env_ac_mfa!$B:$B,Data_mfa!$B$51,env_ac_mfa!$C:$C,Data_mfa!$A$68,env_ac_mfa!$D:$D,Data_mfa!$B$50,env_ac_mfa!$E:$E,Data_mfa!$C$68)</f>
        <v>0.22500000000000001</v>
      </c>
      <c r="T68" s="190">
        <f>SUMIFS(env_ac_mfa!$F:$F,env_ac_mfa!$A:$A,T53,env_ac_mfa!$B:$B,Data_mfa!$B$51,env_ac_mfa!$C:$C,Data_mfa!$A$68,env_ac_mfa!$D:$D,Data_mfa!$B$50,env_ac_mfa!$E:$E,Data_mfa!$C$68)</f>
        <v>0.27800000000000002</v>
      </c>
      <c r="U68" s="190">
        <f>SUMIFS(env_ac_mfa!$F:$F,env_ac_mfa!$A:$A,U53,env_ac_mfa!$B:$B,Data_mfa!$B$51,env_ac_mfa!$C:$C,Data_mfa!$A$68,env_ac_mfa!$D:$D,Data_mfa!$B$50,env_ac_mfa!$E:$E,Data_mfa!$C$68)</f>
        <v>0.26100000000000001</v>
      </c>
      <c r="V68" s="190">
        <f>SUMIFS(env_ac_mfa!$F:$F,env_ac_mfa!$A:$A,V53,env_ac_mfa!$B:$B,Data_mfa!$B$51,env_ac_mfa!$C:$C,Data_mfa!$A$68,env_ac_mfa!$D:$D,Data_mfa!$B$50,env_ac_mfa!$E:$E,Data_mfa!$C$68)</f>
        <v>0.25800000000000001</v>
      </c>
      <c r="W68" s="190">
        <f>SUMIFS(env_ac_mfa!$F:$F,env_ac_mfa!$A:$A,W53,env_ac_mfa!$B:$B,Data_mfa!$B$51,env_ac_mfa!$C:$C,Data_mfa!$A$68,env_ac_mfa!$D:$D,Data_mfa!$B$50,env_ac_mfa!$E:$E,Data_mfa!$C$68)</f>
        <v>0.29499999999999998</v>
      </c>
      <c r="X68" s="190">
        <f>SUMIFS(env_ac_mfa!$F:$F,env_ac_mfa!$A:$A,X53,env_ac_mfa!$B:$B,Data_mfa!$B$51,env_ac_mfa!$C:$C,Data_mfa!$A$68,env_ac_mfa!$D:$D,Data_mfa!$B$50,env_ac_mfa!$E:$E,Data_mfa!$C$68)</f>
        <v>0.255</v>
      </c>
      <c r="Y68" s="190">
        <f>SUMIFS(env_ac_mfa!$F:$F,env_ac_mfa!$A:$A,Y53,env_ac_mfa!$B:$B,Data_mfa!$B$51,env_ac_mfa!$C:$C,Data_mfa!$A$68,env_ac_mfa!$D:$D,Data_mfa!$B$50,env_ac_mfa!$E:$E,Data_mfa!$C$68)</f>
        <v>0.20399999999999999</v>
      </c>
    </row>
    <row r="69" spans="1:25" x14ac:dyDescent="0.2">
      <c r="A69" s="94" t="s">
        <v>70</v>
      </c>
      <c r="B69" s="94" t="s">
        <v>24</v>
      </c>
      <c r="C69" s="94" t="s">
        <v>65</v>
      </c>
      <c r="D69" s="94" t="s">
        <v>64</v>
      </c>
      <c r="E69" s="190">
        <f>SUMIFS(env_ac_mfa!$F:$F,env_ac_mfa!$A:$A,E53,env_ac_mfa!$B:$B,Data_mfa!$B$51,env_ac_mfa!$C:$C,Data_mfa!$A$69,env_ac_mfa!$D:$D,Data_mfa!$B$50,env_ac_mfa!$E:$E,Data_mfa!$C$69)</f>
        <v>7.3559999999999999</v>
      </c>
      <c r="F69" s="190">
        <f>SUMIFS(env_ac_mfa!$F:$F,env_ac_mfa!$A:$A,F53,env_ac_mfa!$B:$B,Data_mfa!$B$51,env_ac_mfa!$C:$C,Data_mfa!$A$69,env_ac_mfa!$D:$D,Data_mfa!$B$50,env_ac_mfa!$E:$E,Data_mfa!$C$69)</f>
        <v>7.492</v>
      </c>
      <c r="G69" s="190">
        <f>SUMIFS(env_ac_mfa!$F:$F,env_ac_mfa!$A:$A,G53,env_ac_mfa!$B:$B,Data_mfa!$B$51,env_ac_mfa!$C:$C,Data_mfa!$A$69,env_ac_mfa!$D:$D,Data_mfa!$B$50,env_ac_mfa!$E:$E,Data_mfa!$C$69)</f>
        <v>7.532</v>
      </c>
      <c r="H69" s="190">
        <f>SUMIFS(env_ac_mfa!$F:$F,env_ac_mfa!$A:$A,H53,env_ac_mfa!$B:$B,Data_mfa!$B$51,env_ac_mfa!$C:$C,Data_mfa!$A$69,env_ac_mfa!$D:$D,Data_mfa!$B$50,env_ac_mfa!$E:$E,Data_mfa!$C$69)</f>
        <v>7.7389999999999999</v>
      </c>
      <c r="I69" s="190">
        <f>SUMIFS(env_ac_mfa!$F:$F,env_ac_mfa!$A:$A,I53,env_ac_mfa!$B:$B,Data_mfa!$B$51,env_ac_mfa!$C:$C,Data_mfa!$A$69,env_ac_mfa!$D:$D,Data_mfa!$B$50,env_ac_mfa!$E:$E,Data_mfa!$C$69)</f>
        <v>7.9169999999999998</v>
      </c>
      <c r="J69" s="190">
        <f>SUMIFS(env_ac_mfa!$F:$F,env_ac_mfa!$A:$A,J53,env_ac_mfa!$B:$B,Data_mfa!$B$51,env_ac_mfa!$C:$C,Data_mfa!$A$69,env_ac_mfa!$D:$D,Data_mfa!$B$50,env_ac_mfa!$E:$E,Data_mfa!$C$69)</f>
        <v>8.2159999999999993</v>
      </c>
      <c r="K69" s="190">
        <f>SUMIFS(env_ac_mfa!$F:$F,env_ac_mfa!$A:$A,K53,env_ac_mfa!$B:$B,Data_mfa!$B$51,env_ac_mfa!$C:$C,Data_mfa!$A$69,env_ac_mfa!$D:$D,Data_mfa!$B$50,env_ac_mfa!$E:$E,Data_mfa!$C$69)</f>
        <v>8.7309999999999999</v>
      </c>
      <c r="L69" s="190">
        <f>SUMIFS(env_ac_mfa!$F:$F,env_ac_mfa!$A:$A,L53,env_ac_mfa!$B:$B,Data_mfa!$B$51,env_ac_mfa!$C:$C,Data_mfa!$A$69,env_ac_mfa!$D:$D,Data_mfa!$B$50,env_ac_mfa!$E:$E,Data_mfa!$C$69)</f>
        <v>9.2289999999999992</v>
      </c>
      <c r="M69" s="190">
        <f>SUMIFS(env_ac_mfa!$F:$F,env_ac_mfa!$A:$A,M53,env_ac_mfa!$B:$B,Data_mfa!$B$51,env_ac_mfa!$C:$C,Data_mfa!$A$69,env_ac_mfa!$D:$D,Data_mfa!$B$50,env_ac_mfa!$E:$E,Data_mfa!$C$69)</f>
        <v>8.89</v>
      </c>
      <c r="N69" s="190">
        <f>SUMIFS(env_ac_mfa!$F:$F,env_ac_mfa!$A:$A,N53,env_ac_mfa!$B:$B,Data_mfa!$B$51,env_ac_mfa!$C:$C,Data_mfa!$A$69,env_ac_mfa!$D:$D,Data_mfa!$B$50,env_ac_mfa!$E:$E,Data_mfa!$C$69)</f>
        <v>7.5049999999999999</v>
      </c>
      <c r="O69" s="190">
        <f>SUMIFS(env_ac_mfa!$F:$F,env_ac_mfa!$A:$A,O53,env_ac_mfa!$B:$B,Data_mfa!$B$51,env_ac_mfa!$C:$C,Data_mfa!$A$69,env_ac_mfa!$D:$D,Data_mfa!$B$50,env_ac_mfa!$E:$E,Data_mfa!$C$69)</f>
        <v>6.9560000000000004</v>
      </c>
      <c r="P69" s="190">
        <f>SUMIFS(env_ac_mfa!$F:$F,env_ac_mfa!$A:$A,P53,env_ac_mfa!$B:$B,Data_mfa!$B$51,env_ac_mfa!$C:$C,Data_mfa!$A$69,env_ac_mfa!$D:$D,Data_mfa!$B$50,env_ac_mfa!$E:$E,Data_mfa!$C$69)</f>
        <v>7.5060000000000002</v>
      </c>
      <c r="Q69" s="190">
        <f>SUMIFS(env_ac_mfa!$F:$F,env_ac_mfa!$A:$A,Q53,env_ac_mfa!$B:$B,Data_mfa!$B$51,env_ac_mfa!$C:$C,Data_mfa!$A$69,env_ac_mfa!$D:$D,Data_mfa!$B$50,env_ac_mfa!$E:$E,Data_mfa!$C$69)</f>
        <v>6.6580000000000004</v>
      </c>
      <c r="R69" s="190">
        <f>SUMIFS(env_ac_mfa!$F:$F,env_ac_mfa!$A:$A,R53,env_ac_mfa!$B:$B,Data_mfa!$B$51,env_ac_mfa!$C:$C,Data_mfa!$A$69,env_ac_mfa!$D:$D,Data_mfa!$B$50,env_ac_mfa!$E:$E,Data_mfa!$C$69)</f>
        <v>6.2759999999999998</v>
      </c>
      <c r="S69" s="190">
        <f>SUMIFS(env_ac_mfa!$F:$F,env_ac_mfa!$A:$A,S53,env_ac_mfa!$B:$B,Data_mfa!$B$51,env_ac_mfa!$C:$C,Data_mfa!$A$69,env_ac_mfa!$D:$D,Data_mfa!$B$50,env_ac_mfa!$E:$E,Data_mfa!$C$69)</f>
        <v>6.2859999999999996</v>
      </c>
      <c r="T69" s="190">
        <f>SUMIFS(env_ac_mfa!$F:$F,env_ac_mfa!$A:$A,T53,env_ac_mfa!$B:$B,Data_mfa!$B$51,env_ac_mfa!$C:$C,Data_mfa!$A$69,env_ac_mfa!$D:$D,Data_mfa!$B$50,env_ac_mfa!$E:$E,Data_mfa!$C$69)</f>
        <v>6.4859999999999998</v>
      </c>
      <c r="U69" s="190">
        <f>SUMIFS(env_ac_mfa!$F:$F,env_ac_mfa!$A:$A,U53,env_ac_mfa!$B:$B,Data_mfa!$B$51,env_ac_mfa!$C:$C,Data_mfa!$A$69,env_ac_mfa!$D:$D,Data_mfa!$B$50,env_ac_mfa!$E:$E,Data_mfa!$C$69)</f>
        <v>6.4619999999999997</v>
      </c>
      <c r="V69" s="190">
        <f>SUMIFS(env_ac_mfa!$F:$F,env_ac_mfa!$A:$A,V53,env_ac_mfa!$B:$B,Data_mfa!$B$51,env_ac_mfa!$C:$C,Data_mfa!$A$69,env_ac_mfa!$D:$D,Data_mfa!$B$50,env_ac_mfa!$E:$E,Data_mfa!$C$69)</f>
        <v>6.66</v>
      </c>
      <c r="W69" s="190">
        <f>SUMIFS(env_ac_mfa!$F:$F,env_ac_mfa!$A:$A,W53,env_ac_mfa!$B:$B,Data_mfa!$B$51,env_ac_mfa!$C:$C,Data_mfa!$A$69,env_ac_mfa!$D:$D,Data_mfa!$B$50,env_ac_mfa!$E:$E,Data_mfa!$C$69)</f>
        <v>6.9610000000000003</v>
      </c>
      <c r="X69" s="190">
        <f>SUMIFS(env_ac_mfa!$F:$F,env_ac_mfa!$A:$A,X53,env_ac_mfa!$B:$B,Data_mfa!$B$51,env_ac_mfa!$C:$C,Data_mfa!$A$69,env_ac_mfa!$D:$D,Data_mfa!$B$50,env_ac_mfa!$E:$E,Data_mfa!$C$69)</f>
        <v>7.1470000000000002</v>
      </c>
      <c r="Y69" s="190">
        <f>SUMIFS(env_ac_mfa!$F:$F,env_ac_mfa!$A:$A,Y53,env_ac_mfa!$B:$B,Data_mfa!$B$51,env_ac_mfa!$C:$C,Data_mfa!$A$69,env_ac_mfa!$D:$D,Data_mfa!$B$50,env_ac_mfa!$E:$E,Data_mfa!$C$69)</f>
        <v>7.0170000000000003</v>
      </c>
    </row>
    <row r="70" spans="1:25" x14ac:dyDescent="0.2">
      <c r="A70" s="94" t="s">
        <v>70</v>
      </c>
      <c r="B70" s="94" t="s">
        <v>24</v>
      </c>
      <c r="C70" s="94" t="s">
        <v>63</v>
      </c>
      <c r="D70" s="94" t="s">
        <v>1</v>
      </c>
      <c r="E70" s="190">
        <f>SUMIFS(env_ac_mfa!$F:$F,env_ac_mfa!$A:$A,E53,env_ac_mfa!$B:$B,Data_mfa!$B$51,env_ac_mfa!$C:$C,Data_mfa!$A$70,env_ac_mfa!$D:$D,Data_mfa!$B$50,env_ac_mfa!$E:$E,Data_mfa!$C$70)</f>
        <v>0.20300000000000001</v>
      </c>
      <c r="F70" s="190">
        <f>SUMIFS(env_ac_mfa!$F:$F,env_ac_mfa!$A:$A,F53,env_ac_mfa!$B:$B,Data_mfa!$B$51,env_ac_mfa!$C:$C,Data_mfa!$A$70,env_ac_mfa!$D:$D,Data_mfa!$B$50,env_ac_mfa!$E:$E,Data_mfa!$C$70)</f>
        <v>0.20899999999999999</v>
      </c>
      <c r="G70" s="190">
        <f>SUMIFS(env_ac_mfa!$F:$F,env_ac_mfa!$A:$A,G53,env_ac_mfa!$B:$B,Data_mfa!$B$51,env_ac_mfa!$C:$C,Data_mfa!$A$70,env_ac_mfa!$D:$D,Data_mfa!$B$50,env_ac_mfa!$E:$E,Data_mfa!$C$70)</f>
        <v>0.216</v>
      </c>
      <c r="H70" s="190">
        <f>SUMIFS(env_ac_mfa!$F:$F,env_ac_mfa!$A:$A,H53,env_ac_mfa!$B:$B,Data_mfa!$B$51,env_ac_mfa!$C:$C,Data_mfa!$A$70,env_ac_mfa!$D:$D,Data_mfa!$B$50,env_ac_mfa!$E:$E,Data_mfa!$C$70)</f>
        <v>0.23100000000000001</v>
      </c>
      <c r="I70" s="190">
        <f>SUMIFS(env_ac_mfa!$F:$F,env_ac_mfa!$A:$A,I53,env_ac_mfa!$B:$B,Data_mfa!$B$51,env_ac_mfa!$C:$C,Data_mfa!$A$70,env_ac_mfa!$D:$D,Data_mfa!$B$50,env_ac_mfa!$E:$E,Data_mfa!$C$70)</f>
        <v>0.24099999999999999</v>
      </c>
      <c r="J70" s="190">
        <f>SUMIFS(env_ac_mfa!$F:$F,env_ac_mfa!$A:$A,J53,env_ac_mfa!$B:$B,Data_mfa!$B$51,env_ac_mfa!$C:$C,Data_mfa!$A$70,env_ac_mfa!$D:$D,Data_mfa!$B$50,env_ac_mfa!$E:$E,Data_mfa!$C$70)</f>
        <v>0.247</v>
      </c>
      <c r="K70" s="190">
        <f>SUMIFS(env_ac_mfa!$F:$F,env_ac_mfa!$A:$A,K53,env_ac_mfa!$B:$B,Data_mfa!$B$51,env_ac_mfa!$C:$C,Data_mfa!$A$70,env_ac_mfa!$D:$D,Data_mfa!$B$50,env_ac_mfa!$E:$E,Data_mfa!$C$70)</f>
        <v>0.252</v>
      </c>
      <c r="L70" s="190">
        <f>SUMIFS(env_ac_mfa!$F:$F,env_ac_mfa!$A:$A,L53,env_ac_mfa!$B:$B,Data_mfa!$B$51,env_ac_mfa!$C:$C,Data_mfa!$A$70,env_ac_mfa!$D:$D,Data_mfa!$B$50,env_ac_mfa!$E:$E,Data_mfa!$C$70)</f>
        <v>0.27600000000000002</v>
      </c>
      <c r="M70" s="190">
        <f>SUMIFS(env_ac_mfa!$F:$F,env_ac_mfa!$A:$A,M53,env_ac_mfa!$B:$B,Data_mfa!$B$51,env_ac_mfa!$C:$C,Data_mfa!$A$70,env_ac_mfa!$D:$D,Data_mfa!$B$50,env_ac_mfa!$E:$E,Data_mfa!$C$70)</f>
        <v>0.246</v>
      </c>
      <c r="N70" s="190">
        <f>SUMIFS(env_ac_mfa!$F:$F,env_ac_mfa!$A:$A,N53,env_ac_mfa!$B:$B,Data_mfa!$B$51,env_ac_mfa!$C:$C,Data_mfa!$A$70,env_ac_mfa!$D:$D,Data_mfa!$B$50,env_ac_mfa!$E:$E,Data_mfa!$C$70)</f>
        <v>0.186</v>
      </c>
      <c r="O70" s="190">
        <f>SUMIFS(env_ac_mfa!$F:$F,env_ac_mfa!$A:$A,O53,env_ac_mfa!$B:$B,Data_mfa!$B$51,env_ac_mfa!$C:$C,Data_mfa!$A$70,env_ac_mfa!$D:$D,Data_mfa!$B$50,env_ac_mfa!$E:$E,Data_mfa!$C$70)</f>
        <v>0.216</v>
      </c>
      <c r="P70" s="190">
        <f>SUMIFS(env_ac_mfa!$F:$F,env_ac_mfa!$A:$A,P53,env_ac_mfa!$B:$B,Data_mfa!$B$51,env_ac_mfa!$C:$C,Data_mfa!$A$70,env_ac_mfa!$D:$D,Data_mfa!$B$50,env_ac_mfa!$E:$E,Data_mfa!$C$70)</f>
        <v>0.22700000000000001</v>
      </c>
      <c r="Q70" s="190">
        <f>SUMIFS(env_ac_mfa!$F:$F,env_ac_mfa!$A:$A,Q53,env_ac_mfa!$B:$B,Data_mfa!$B$51,env_ac_mfa!$C:$C,Data_mfa!$A$70,env_ac_mfa!$D:$D,Data_mfa!$B$50,env_ac_mfa!$E:$E,Data_mfa!$C$70)</f>
        <v>0.191</v>
      </c>
      <c r="R70" s="190">
        <f>SUMIFS(env_ac_mfa!$F:$F,env_ac_mfa!$A:$A,R53,env_ac_mfa!$B:$B,Data_mfa!$B$51,env_ac_mfa!$C:$C,Data_mfa!$A$70,env_ac_mfa!$D:$D,Data_mfa!$B$50,env_ac_mfa!$E:$E,Data_mfa!$C$70)</f>
        <v>0.185</v>
      </c>
      <c r="S70" s="190">
        <f>SUMIFS(env_ac_mfa!$F:$F,env_ac_mfa!$A:$A,S53,env_ac_mfa!$B:$B,Data_mfa!$B$51,env_ac_mfa!$C:$C,Data_mfa!$A$70,env_ac_mfa!$D:$D,Data_mfa!$B$50,env_ac_mfa!$E:$E,Data_mfa!$C$70)</f>
        <v>0.19</v>
      </c>
      <c r="T70" s="190">
        <f>SUMIFS(env_ac_mfa!$F:$F,env_ac_mfa!$A:$A,T53,env_ac_mfa!$B:$B,Data_mfa!$B$51,env_ac_mfa!$C:$C,Data_mfa!$A$70,env_ac_mfa!$D:$D,Data_mfa!$B$50,env_ac_mfa!$E:$E,Data_mfa!$C$70)</f>
        <v>0.186</v>
      </c>
      <c r="U70" s="190">
        <f>SUMIFS(env_ac_mfa!$F:$F,env_ac_mfa!$A:$A,U53,env_ac_mfa!$B:$B,Data_mfa!$B$51,env_ac_mfa!$C:$C,Data_mfa!$A$70,env_ac_mfa!$D:$D,Data_mfa!$B$50,env_ac_mfa!$E:$E,Data_mfa!$C$70)</f>
        <v>0.19500000000000001</v>
      </c>
      <c r="V70" s="190">
        <f>SUMIFS(env_ac_mfa!$F:$F,env_ac_mfa!$A:$A,V53,env_ac_mfa!$B:$B,Data_mfa!$B$51,env_ac_mfa!$C:$C,Data_mfa!$A$70,env_ac_mfa!$D:$D,Data_mfa!$B$50,env_ac_mfa!$E:$E,Data_mfa!$C$70)</f>
        <v>0.217</v>
      </c>
      <c r="W70" s="190">
        <f>SUMIFS(env_ac_mfa!$F:$F,env_ac_mfa!$A:$A,W53,env_ac_mfa!$B:$B,Data_mfa!$B$51,env_ac_mfa!$C:$C,Data_mfa!$A$70,env_ac_mfa!$D:$D,Data_mfa!$B$50,env_ac_mfa!$E:$E,Data_mfa!$C$70)</f>
        <v>0.22700000000000001</v>
      </c>
      <c r="X70" s="190">
        <f>SUMIFS(env_ac_mfa!$F:$F,env_ac_mfa!$A:$A,X53,env_ac_mfa!$B:$B,Data_mfa!$B$51,env_ac_mfa!$C:$C,Data_mfa!$A$70,env_ac_mfa!$D:$D,Data_mfa!$B$50,env_ac_mfa!$E:$E,Data_mfa!$C$70)</f>
        <v>0.23699999999999999</v>
      </c>
      <c r="Y70" s="190">
        <f>SUMIFS(env_ac_mfa!$F:$F,env_ac_mfa!$A:$A,Y53,env_ac_mfa!$B:$B,Data_mfa!$B$51,env_ac_mfa!$C:$C,Data_mfa!$A$70,env_ac_mfa!$D:$D,Data_mfa!$B$50,env_ac_mfa!$E:$E,Data_mfa!$C$70)</f>
        <v>0.22900000000000001</v>
      </c>
    </row>
    <row r="71" spans="1:25" x14ac:dyDescent="0.2">
      <c r="A71" s="94" t="s">
        <v>70</v>
      </c>
      <c r="B71" s="94" t="s">
        <v>24</v>
      </c>
      <c r="C71" s="94" t="s">
        <v>62</v>
      </c>
      <c r="D71" s="94" t="s">
        <v>2</v>
      </c>
      <c r="E71" s="190">
        <f>SUMIFS(env_ac_mfa!$F:$F,env_ac_mfa!$A:$A,E53,env_ac_mfa!$B:$B,Data_mfa!$B$51,env_ac_mfa!$C:$C,Data_mfa!$A$71,env_ac_mfa!$D:$D,Data_mfa!$B$50,env_ac_mfa!$E:$E,Data_mfa!$C$71)</f>
        <v>0.155</v>
      </c>
      <c r="F71" s="190">
        <f>SUMIFS(env_ac_mfa!$F:$F,env_ac_mfa!$A:$A,F53,env_ac_mfa!$B:$B,Data_mfa!$B$51,env_ac_mfa!$C:$C,Data_mfa!$A$71,env_ac_mfa!$D:$D,Data_mfa!$B$50,env_ac_mfa!$E:$E,Data_mfa!$C$71)</f>
        <v>0.156</v>
      </c>
      <c r="G71" s="190">
        <f>SUMIFS(env_ac_mfa!$F:$F,env_ac_mfa!$A:$A,G53,env_ac_mfa!$B:$B,Data_mfa!$B$51,env_ac_mfa!$C:$C,Data_mfa!$A$71,env_ac_mfa!$D:$D,Data_mfa!$B$50,env_ac_mfa!$E:$E,Data_mfa!$C$71)</f>
        <v>0.161</v>
      </c>
      <c r="H71" s="190">
        <f>SUMIFS(env_ac_mfa!$F:$F,env_ac_mfa!$A:$A,H53,env_ac_mfa!$B:$B,Data_mfa!$B$51,env_ac_mfa!$C:$C,Data_mfa!$A$71,env_ac_mfa!$D:$D,Data_mfa!$B$50,env_ac_mfa!$E:$E,Data_mfa!$C$71)</f>
        <v>0.16400000000000001</v>
      </c>
      <c r="I71" s="190">
        <f>SUMIFS(env_ac_mfa!$F:$F,env_ac_mfa!$A:$A,I53,env_ac_mfa!$B:$B,Data_mfa!$B$51,env_ac_mfa!$C:$C,Data_mfa!$A$71,env_ac_mfa!$D:$D,Data_mfa!$B$50,env_ac_mfa!$E:$E,Data_mfa!$C$71)</f>
        <v>0.16800000000000001</v>
      </c>
      <c r="J71" s="190">
        <f>SUMIFS(env_ac_mfa!$F:$F,env_ac_mfa!$A:$A,J53,env_ac_mfa!$B:$B,Data_mfa!$B$51,env_ac_mfa!$C:$C,Data_mfa!$A$71,env_ac_mfa!$D:$D,Data_mfa!$B$50,env_ac_mfa!$E:$E,Data_mfa!$C$71)</f>
        <v>0.17899999999999999</v>
      </c>
      <c r="K71" s="190">
        <f>SUMIFS(env_ac_mfa!$F:$F,env_ac_mfa!$A:$A,K53,env_ac_mfa!$B:$B,Data_mfa!$B$51,env_ac_mfa!$C:$C,Data_mfa!$A$71,env_ac_mfa!$D:$D,Data_mfa!$B$50,env_ac_mfa!$E:$E,Data_mfa!$C$71)</f>
        <v>0.17100000000000001</v>
      </c>
      <c r="L71" s="190">
        <f>SUMIFS(env_ac_mfa!$F:$F,env_ac_mfa!$A:$A,L53,env_ac_mfa!$B:$B,Data_mfa!$B$51,env_ac_mfa!$C:$C,Data_mfa!$A$71,env_ac_mfa!$D:$D,Data_mfa!$B$50,env_ac_mfa!$E:$E,Data_mfa!$C$71)</f>
        <v>0.17100000000000001</v>
      </c>
      <c r="M71" s="190">
        <f>SUMIFS(env_ac_mfa!$F:$F,env_ac_mfa!$A:$A,M53,env_ac_mfa!$B:$B,Data_mfa!$B$51,env_ac_mfa!$C:$C,Data_mfa!$A$71,env_ac_mfa!$D:$D,Data_mfa!$B$50,env_ac_mfa!$E:$E,Data_mfa!$C$71)</f>
        <v>0.17</v>
      </c>
      <c r="N71" s="190">
        <f>SUMIFS(env_ac_mfa!$F:$F,env_ac_mfa!$A:$A,N53,env_ac_mfa!$B:$B,Data_mfa!$B$51,env_ac_mfa!$C:$C,Data_mfa!$A$71,env_ac_mfa!$D:$D,Data_mfa!$B$50,env_ac_mfa!$E:$E,Data_mfa!$C$71)</f>
        <v>0.153</v>
      </c>
      <c r="O71" s="190">
        <f>SUMIFS(env_ac_mfa!$F:$F,env_ac_mfa!$A:$A,O53,env_ac_mfa!$B:$B,Data_mfa!$B$51,env_ac_mfa!$C:$C,Data_mfa!$A$71,env_ac_mfa!$D:$D,Data_mfa!$B$50,env_ac_mfa!$E:$E,Data_mfa!$C$71)</f>
        <v>0.17899999999999999</v>
      </c>
      <c r="P71" s="190">
        <f>SUMIFS(env_ac_mfa!$F:$F,env_ac_mfa!$A:$A,P53,env_ac_mfa!$B:$B,Data_mfa!$B$51,env_ac_mfa!$C:$C,Data_mfa!$A$71,env_ac_mfa!$D:$D,Data_mfa!$B$50,env_ac_mfa!$E:$E,Data_mfa!$C$71)</f>
        <v>0.183</v>
      </c>
      <c r="Q71" s="190">
        <f>SUMIFS(env_ac_mfa!$F:$F,env_ac_mfa!$A:$A,Q53,env_ac_mfa!$B:$B,Data_mfa!$B$51,env_ac_mfa!$C:$C,Data_mfa!$A$71,env_ac_mfa!$D:$D,Data_mfa!$B$50,env_ac_mfa!$E:$E,Data_mfa!$C$71)</f>
        <v>0.20300000000000001</v>
      </c>
      <c r="R71" s="190">
        <f>SUMIFS(env_ac_mfa!$F:$F,env_ac_mfa!$A:$A,R53,env_ac_mfa!$B:$B,Data_mfa!$B$51,env_ac_mfa!$C:$C,Data_mfa!$A$71,env_ac_mfa!$D:$D,Data_mfa!$B$50,env_ac_mfa!$E:$E,Data_mfa!$C$71)</f>
        <v>0.218</v>
      </c>
      <c r="S71" s="190">
        <f>SUMIFS(env_ac_mfa!$F:$F,env_ac_mfa!$A:$A,S53,env_ac_mfa!$B:$B,Data_mfa!$B$51,env_ac_mfa!$C:$C,Data_mfa!$A$71,env_ac_mfa!$D:$D,Data_mfa!$B$50,env_ac_mfa!$E:$E,Data_mfa!$C$71)</f>
        <v>0.23</v>
      </c>
      <c r="T71" s="190">
        <f>SUMIFS(env_ac_mfa!$F:$F,env_ac_mfa!$A:$A,T53,env_ac_mfa!$B:$B,Data_mfa!$B$51,env_ac_mfa!$C:$C,Data_mfa!$A$71,env_ac_mfa!$D:$D,Data_mfa!$B$50,env_ac_mfa!$E:$E,Data_mfa!$C$71)</f>
        <v>0.23200000000000001</v>
      </c>
      <c r="U71" s="190">
        <f>SUMIFS(env_ac_mfa!$F:$F,env_ac_mfa!$A:$A,U53,env_ac_mfa!$B:$B,Data_mfa!$B$51,env_ac_mfa!$C:$C,Data_mfa!$A$71,env_ac_mfa!$D:$D,Data_mfa!$B$50,env_ac_mfa!$E:$E,Data_mfa!$C$71)</f>
        <v>0.23200000000000001</v>
      </c>
      <c r="V71" s="190">
        <f>SUMIFS(env_ac_mfa!$F:$F,env_ac_mfa!$A:$A,V53,env_ac_mfa!$B:$B,Data_mfa!$B$51,env_ac_mfa!$C:$C,Data_mfa!$A$71,env_ac_mfa!$D:$D,Data_mfa!$B$50,env_ac_mfa!$E:$E,Data_mfa!$C$71)</f>
        <v>0.23300000000000001</v>
      </c>
      <c r="W71" s="190">
        <f>SUMIFS(env_ac_mfa!$F:$F,env_ac_mfa!$A:$A,W53,env_ac_mfa!$B:$B,Data_mfa!$B$51,env_ac_mfa!$C:$C,Data_mfa!$A$71,env_ac_mfa!$D:$D,Data_mfa!$B$50,env_ac_mfa!$E:$E,Data_mfa!$C$71)</f>
        <v>0.22800000000000001</v>
      </c>
      <c r="X71" s="190">
        <f>SUMIFS(env_ac_mfa!$F:$F,env_ac_mfa!$A:$A,X53,env_ac_mfa!$B:$B,Data_mfa!$B$51,env_ac_mfa!$C:$C,Data_mfa!$A$71,env_ac_mfa!$D:$D,Data_mfa!$B$50,env_ac_mfa!$E:$E,Data_mfa!$C$71)</f>
        <v>0.21199999999999999</v>
      </c>
      <c r="Y71" s="190">
        <f>SUMIFS(env_ac_mfa!$F:$F,env_ac_mfa!$A:$A,Y53,env_ac_mfa!$B:$B,Data_mfa!$B$51,env_ac_mfa!$C:$C,Data_mfa!$A$71,env_ac_mfa!$D:$D,Data_mfa!$B$50,env_ac_mfa!$E:$E,Data_mfa!$C$71)</f>
        <v>0.20100000000000001</v>
      </c>
    </row>
    <row r="72" spans="1:25" x14ac:dyDescent="0.2">
      <c r="A72" s="94" t="s">
        <v>70</v>
      </c>
      <c r="B72" s="94" t="s">
        <v>24</v>
      </c>
      <c r="C72" s="94" t="s">
        <v>61</v>
      </c>
      <c r="D72" s="94" t="s">
        <v>60</v>
      </c>
      <c r="E72" s="190">
        <f>SUMIFS(env_ac_mfa!$F:$F,env_ac_mfa!$A:$A,E53,env_ac_mfa!$B:$B,Data_mfa!$B$51,env_ac_mfa!$C:$C,Data_mfa!$A$72,env_ac_mfa!$D:$D,Data_mfa!$B$50,env_ac_mfa!$E:$E,Data_mfa!$C$72)</f>
        <v>7.4039999999999999</v>
      </c>
      <c r="F72" s="190">
        <f>SUMIFS(env_ac_mfa!$F:$F,env_ac_mfa!$A:$A,F53,env_ac_mfa!$B:$B,Data_mfa!$B$51,env_ac_mfa!$C:$C,Data_mfa!$A$72,env_ac_mfa!$D:$D,Data_mfa!$B$50,env_ac_mfa!$E:$E,Data_mfa!$C$72)</f>
        <v>7.5449999999999999</v>
      </c>
      <c r="G72" s="190">
        <f>SUMIFS(env_ac_mfa!$F:$F,env_ac_mfa!$A:$A,G53,env_ac_mfa!$B:$B,Data_mfa!$B$51,env_ac_mfa!$C:$C,Data_mfa!$A$72,env_ac_mfa!$D:$D,Data_mfa!$B$50,env_ac_mfa!$E:$E,Data_mfa!$C$72)</f>
        <v>7.5869999999999997</v>
      </c>
      <c r="H72" s="190">
        <f>SUMIFS(env_ac_mfa!$F:$F,env_ac_mfa!$A:$A,H53,env_ac_mfa!$B:$B,Data_mfa!$B$51,env_ac_mfa!$C:$C,Data_mfa!$A$72,env_ac_mfa!$D:$D,Data_mfa!$B$50,env_ac_mfa!$E:$E,Data_mfa!$C$72)</f>
        <v>7.8049999999999997</v>
      </c>
      <c r="I72" s="190">
        <f>SUMIFS(env_ac_mfa!$F:$F,env_ac_mfa!$A:$A,I53,env_ac_mfa!$B:$B,Data_mfa!$B$51,env_ac_mfa!$C:$C,Data_mfa!$A$72,env_ac_mfa!$D:$D,Data_mfa!$B$50,env_ac_mfa!$E:$E,Data_mfa!$C$72)</f>
        <v>7.9909999999999997</v>
      </c>
      <c r="J72" s="190">
        <f>SUMIFS(env_ac_mfa!$F:$F,env_ac_mfa!$A:$A,J53,env_ac_mfa!$B:$B,Data_mfa!$B$51,env_ac_mfa!$C:$C,Data_mfa!$A$72,env_ac_mfa!$D:$D,Data_mfa!$B$50,env_ac_mfa!$E:$E,Data_mfa!$C$72)</f>
        <v>8.2840000000000007</v>
      </c>
      <c r="K72" s="190">
        <f>SUMIFS(env_ac_mfa!$F:$F,env_ac_mfa!$A:$A,K53,env_ac_mfa!$B:$B,Data_mfa!$B$51,env_ac_mfa!$C:$C,Data_mfa!$A$72,env_ac_mfa!$D:$D,Data_mfa!$B$50,env_ac_mfa!$E:$E,Data_mfa!$C$72)</f>
        <v>8.8119999999999994</v>
      </c>
      <c r="L72" s="190">
        <f>SUMIFS(env_ac_mfa!$F:$F,env_ac_mfa!$A:$A,L53,env_ac_mfa!$B:$B,Data_mfa!$B$51,env_ac_mfa!$C:$C,Data_mfa!$A$72,env_ac_mfa!$D:$D,Data_mfa!$B$50,env_ac_mfa!$E:$E,Data_mfa!$C$72)</f>
        <v>9.3339999999999996</v>
      </c>
      <c r="M72" s="190">
        <f>SUMIFS(env_ac_mfa!$F:$F,env_ac_mfa!$A:$A,M53,env_ac_mfa!$B:$B,Data_mfa!$B$51,env_ac_mfa!$C:$C,Data_mfa!$A$72,env_ac_mfa!$D:$D,Data_mfa!$B$50,env_ac_mfa!$E:$E,Data_mfa!$C$72)</f>
        <v>8.9659999999999993</v>
      </c>
      <c r="N72" s="190">
        <f>SUMIFS(env_ac_mfa!$F:$F,env_ac_mfa!$A:$A,N53,env_ac_mfa!$B:$B,Data_mfa!$B$51,env_ac_mfa!$C:$C,Data_mfa!$A$72,env_ac_mfa!$D:$D,Data_mfa!$B$50,env_ac_mfa!$E:$E,Data_mfa!$C$72)</f>
        <v>7.5380000000000003</v>
      </c>
      <c r="O72" s="190">
        <f>SUMIFS(env_ac_mfa!$F:$F,env_ac_mfa!$A:$A,O53,env_ac_mfa!$B:$B,Data_mfa!$B$51,env_ac_mfa!$C:$C,Data_mfa!$A$72,env_ac_mfa!$D:$D,Data_mfa!$B$50,env_ac_mfa!$E:$E,Data_mfa!$C$72)</f>
        <v>6.9930000000000003</v>
      </c>
      <c r="P72" s="190">
        <f>SUMIFS(env_ac_mfa!$F:$F,env_ac_mfa!$A:$A,P53,env_ac_mfa!$B:$B,Data_mfa!$B$51,env_ac_mfa!$C:$C,Data_mfa!$A$72,env_ac_mfa!$D:$D,Data_mfa!$B$50,env_ac_mfa!$E:$E,Data_mfa!$C$72)</f>
        <v>7.5510000000000002</v>
      </c>
      <c r="Q72" s="190">
        <f>SUMIFS(env_ac_mfa!$F:$F,env_ac_mfa!$A:$A,Q53,env_ac_mfa!$B:$B,Data_mfa!$B$51,env_ac_mfa!$C:$C,Data_mfa!$A$72,env_ac_mfa!$D:$D,Data_mfa!$B$50,env_ac_mfa!$E:$E,Data_mfa!$C$72)</f>
        <v>6.6470000000000002</v>
      </c>
      <c r="R72" s="190">
        <f>SUMIFS(env_ac_mfa!$F:$F,env_ac_mfa!$A:$A,R53,env_ac_mfa!$B:$B,Data_mfa!$B$51,env_ac_mfa!$C:$C,Data_mfa!$A$72,env_ac_mfa!$D:$D,Data_mfa!$B$50,env_ac_mfa!$E:$E,Data_mfa!$C$72)</f>
        <v>6.242</v>
      </c>
      <c r="S72" s="190">
        <f>SUMIFS(env_ac_mfa!$F:$F,env_ac_mfa!$A:$A,S53,env_ac_mfa!$B:$B,Data_mfa!$B$51,env_ac_mfa!$C:$C,Data_mfa!$A$72,env_ac_mfa!$D:$D,Data_mfa!$B$50,env_ac_mfa!$E:$E,Data_mfa!$C$72)</f>
        <v>6.2460000000000004</v>
      </c>
      <c r="T72" s="190">
        <f>SUMIFS(env_ac_mfa!$F:$F,env_ac_mfa!$A:$A,T53,env_ac_mfa!$B:$B,Data_mfa!$B$51,env_ac_mfa!$C:$C,Data_mfa!$A$72,env_ac_mfa!$D:$D,Data_mfa!$B$50,env_ac_mfa!$E:$E,Data_mfa!$C$72)</f>
        <v>6.44</v>
      </c>
      <c r="U72" s="190">
        <f>SUMIFS(env_ac_mfa!$F:$F,env_ac_mfa!$A:$A,U53,env_ac_mfa!$B:$B,Data_mfa!$B$51,env_ac_mfa!$C:$C,Data_mfa!$A$72,env_ac_mfa!$D:$D,Data_mfa!$B$50,env_ac_mfa!$E:$E,Data_mfa!$C$72)</f>
        <v>6.4249999999999998</v>
      </c>
      <c r="V72" s="190">
        <f>SUMIFS(env_ac_mfa!$F:$F,env_ac_mfa!$A:$A,V53,env_ac_mfa!$B:$B,Data_mfa!$B$51,env_ac_mfa!$C:$C,Data_mfa!$A$72,env_ac_mfa!$D:$D,Data_mfa!$B$50,env_ac_mfa!$E:$E,Data_mfa!$C$72)</f>
        <v>6.6440000000000001</v>
      </c>
      <c r="W72" s="190">
        <f>SUMIFS(env_ac_mfa!$F:$F,env_ac_mfa!$A:$A,W53,env_ac_mfa!$B:$B,Data_mfa!$B$51,env_ac_mfa!$C:$C,Data_mfa!$A$72,env_ac_mfa!$D:$D,Data_mfa!$B$50,env_ac_mfa!$E:$E,Data_mfa!$C$72)</f>
        <v>6.96</v>
      </c>
      <c r="X72" s="190">
        <f>SUMIFS(env_ac_mfa!$F:$F,env_ac_mfa!$A:$A,X53,env_ac_mfa!$B:$B,Data_mfa!$B$51,env_ac_mfa!$C:$C,Data_mfa!$A$72,env_ac_mfa!$D:$D,Data_mfa!$B$50,env_ac_mfa!$E:$E,Data_mfa!$C$72)</f>
        <v>7.1719999999999997</v>
      </c>
      <c r="Y72" s="190">
        <f>SUMIFS(env_ac_mfa!$F:$F,env_ac_mfa!$A:$A,Y53,env_ac_mfa!$B:$B,Data_mfa!$B$51,env_ac_mfa!$C:$C,Data_mfa!$A$72,env_ac_mfa!$D:$D,Data_mfa!$B$50,env_ac_mfa!$E:$E,Data_mfa!$C$72)</f>
        <v>7.0460000000000003</v>
      </c>
    </row>
    <row r="73" spans="1:25" x14ac:dyDescent="0.2">
      <c r="A73" s="94" t="s">
        <v>70</v>
      </c>
      <c r="B73" s="94" t="s">
        <v>24</v>
      </c>
      <c r="C73" s="94" t="s">
        <v>57</v>
      </c>
      <c r="D73" s="94" t="s">
        <v>56</v>
      </c>
      <c r="E73" s="190">
        <f>SUMIFS(env_ac_mfa!$F:$F,env_ac_mfa!$A:$A,E53,env_ac_mfa!$B:$B,Data_mfa!$B$51,env_ac_mfa!$C:$C,Data_mfa!$A$73,env_ac_mfa!$D:$D,Data_mfa!$B$50,env_ac_mfa!$E:$E,Data_mfa!$C$73)</f>
        <v>4.8000000000000001E-2</v>
      </c>
      <c r="F73" s="190">
        <f>SUMIFS(env_ac_mfa!$F:$F,env_ac_mfa!$A:$A,F53,env_ac_mfa!$B:$B,Data_mfa!$B$51,env_ac_mfa!$C:$C,Data_mfa!$A$73,env_ac_mfa!$D:$D,Data_mfa!$B$50,env_ac_mfa!$E:$E,Data_mfa!$C$73)</f>
        <v>5.2999999999999999E-2</v>
      </c>
      <c r="G73" s="190">
        <f>SUMIFS(env_ac_mfa!$F:$F,env_ac_mfa!$A:$A,G53,env_ac_mfa!$B:$B,Data_mfa!$B$51,env_ac_mfa!$C:$C,Data_mfa!$A$73,env_ac_mfa!$D:$D,Data_mfa!$B$50,env_ac_mfa!$E:$E,Data_mfa!$C$73)</f>
        <v>5.5E-2</v>
      </c>
      <c r="H73" s="190">
        <f>SUMIFS(env_ac_mfa!$F:$F,env_ac_mfa!$A:$A,H53,env_ac_mfa!$B:$B,Data_mfa!$B$51,env_ac_mfa!$C:$C,Data_mfa!$A$73,env_ac_mfa!$D:$D,Data_mfa!$B$50,env_ac_mfa!$E:$E,Data_mfa!$C$73)</f>
        <v>6.6000000000000003E-2</v>
      </c>
      <c r="I73" s="190">
        <f>SUMIFS(env_ac_mfa!$F:$F,env_ac_mfa!$A:$A,I53,env_ac_mfa!$B:$B,Data_mfa!$B$51,env_ac_mfa!$C:$C,Data_mfa!$A$73,env_ac_mfa!$D:$D,Data_mfa!$B$50,env_ac_mfa!$E:$E,Data_mfa!$C$73)</f>
        <v>7.2999999999999995E-2</v>
      </c>
      <c r="J73" s="190">
        <f>SUMIFS(env_ac_mfa!$F:$F,env_ac_mfa!$A:$A,J53,env_ac_mfa!$B:$B,Data_mfa!$B$51,env_ac_mfa!$C:$C,Data_mfa!$A$73,env_ac_mfa!$D:$D,Data_mfa!$B$50,env_ac_mfa!$E:$E,Data_mfa!$C$73)</f>
        <v>6.8000000000000005E-2</v>
      </c>
      <c r="K73" s="190">
        <f>SUMIFS(env_ac_mfa!$F:$F,env_ac_mfa!$A:$A,K53,env_ac_mfa!$B:$B,Data_mfa!$B$51,env_ac_mfa!$C:$C,Data_mfa!$A$73,env_ac_mfa!$D:$D,Data_mfa!$B$50,env_ac_mfa!$E:$E,Data_mfa!$C$73)</f>
        <v>8.1000000000000003E-2</v>
      </c>
      <c r="L73" s="190">
        <f>SUMIFS(env_ac_mfa!$F:$F,env_ac_mfa!$A:$A,L53,env_ac_mfa!$B:$B,Data_mfa!$B$51,env_ac_mfa!$C:$C,Data_mfa!$A$73,env_ac_mfa!$D:$D,Data_mfa!$B$50,env_ac_mfa!$E:$E,Data_mfa!$C$73)</f>
        <v>0.105</v>
      </c>
      <c r="M73" s="190">
        <f>SUMIFS(env_ac_mfa!$F:$F,env_ac_mfa!$A:$A,M53,env_ac_mfa!$B:$B,Data_mfa!$B$51,env_ac_mfa!$C:$C,Data_mfa!$A$73,env_ac_mfa!$D:$D,Data_mfa!$B$50,env_ac_mfa!$E:$E,Data_mfa!$C$73)</f>
        <v>7.5999999999999998E-2</v>
      </c>
      <c r="N73" s="190">
        <f>SUMIFS(env_ac_mfa!$F:$F,env_ac_mfa!$A:$A,N53,env_ac_mfa!$B:$B,Data_mfa!$B$51,env_ac_mfa!$C:$C,Data_mfa!$A$73,env_ac_mfa!$D:$D,Data_mfa!$B$50,env_ac_mfa!$E:$E,Data_mfa!$C$73)</f>
        <v>3.3000000000000002E-2</v>
      </c>
      <c r="O73" s="190">
        <f>SUMIFS(env_ac_mfa!$F:$F,env_ac_mfa!$A:$A,O53,env_ac_mfa!$B:$B,Data_mfa!$B$51,env_ac_mfa!$C:$C,Data_mfa!$A$73,env_ac_mfa!$D:$D,Data_mfa!$B$50,env_ac_mfa!$E:$E,Data_mfa!$C$73)</f>
        <v>3.6999999999999998E-2</v>
      </c>
      <c r="P73" s="190">
        <f>SUMIFS(env_ac_mfa!$F:$F,env_ac_mfa!$A:$A,P53,env_ac_mfa!$B:$B,Data_mfa!$B$51,env_ac_mfa!$C:$C,Data_mfa!$A$73,env_ac_mfa!$D:$D,Data_mfa!$B$50,env_ac_mfa!$E:$E,Data_mfa!$C$73)</f>
        <v>4.3999999999999997E-2</v>
      </c>
      <c r="Q73" s="190">
        <f>SUMIFS(env_ac_mfa!$F:$F,env_ac_mfa!$A:$A,Q53,env_ac_mfa!$B:$B,Data_mfa!$B$51,env_ac_mfa!$C:$C,Data_mfa!$A$73,env_ac_mfa!$D:$D,Data_mfa!$B$50,env_ac_mfa!$E:$E,Data_mfa!$C$73)</f>
        <v>-1.2E-2</v>
      </c>
      <c r="R73" s="190">
        <f>SUMIFS(env_ac_mfa!$F:$F,env_ac_mfa!$A:$A,R53,env_ac_mfa!$B:$B,Data_mfa!$B$51,env_ac_mfa!$C:$C,Data_mfa!$A$73,env_ac_mfa!$D:$D,Data_mfa!$B$50,env_ac_mfa!$E:$E,Data_mfa!$C$73)</f>
        <v>-3.4000000000000002E-2</v>
      </c>
      <c r="S73" s="190">
        <f>SUMIFS(env_ac_mfa!$F:$F,env_ac_mfa!$A:$A,S53,env_ac_mfa!$B:$B,Data_mfa!$B$51,env_ac_mfa!$C:$C,Data_mfa!$A$73,env_ac_mfa!$D:$D,Data_mfa!$B$50,env_ac_mfa!$E:$E,Data_mfa!$C$73)</f>
        <v>-0.04</v>
      </c>
      <c r="T73" s="190">
        <f>SUMIFS(env_ac_mfa!$F:$F,env_ac_mfa!$A:$A,T53,env_ac_mfa!$B:$B,Data_mfa!$B$51,env_ac_mfa!$C:$C,Data_mfa!$A$73,env_ac_mfa!$D:$D,Data_mfa!$B$50,env_ac_mfa!$E:$E,Data_mfa!$C$73)</f>
        <v>-4.5999999999999999E-2</v>
      </c>
      <c r="U73" s="190">
        <f>SUMIFS(env_ac_mfa!$F:$F,env_ac_mfa!$A:$A,U53,env_ac_mfa!$B:$B,Data_mfa!$B$51,env_ac_mfa!$C:$C,Data_mfa!$A$73,env_ac_mfa!$D:$D,Data_mfa!$B$50,env_ac_mfa!$E:$E,Data_mfa!$C$73)</f>
        <v>-3.6999999999999998E-2</v>
      </c>
      <c r="V73" s="190">
        <f>SUMIFS(env_ac_mfa!$F:$F,env_ac_mfa!$A:$A,V53,env_ac_mfa!$B:$B,Data_mfa!$B$51,env_ac_mfa!$C:$C,Data_mfa!$A$73,env_ac_mfa!$D:$D,Data_mfa!$B$50,env_ac_mfa!$E:$E,Data_mfa!$C$73)</f>
        <v>-1.6E-2</v>
      </c>
      <c r="W73" s="190">
        <f>SUMIFS(env_ac_mfa!$F:$F,env_ac_mfa!$A:$A,W53,env_ac_mfa!$B:$B,Data_mfa!$B$51,env_ac_mfa!$C:$C,Data_mfa!$A$73,env_ac_mfa!$D:$D,Data_mfa!$B$50,env_ac_mfa!$E:$E,Data_mfa!$C$73)</f>
        <v>-1E-3</v>
      </c>
      <c r="X73" s="190">
        <f>SUMIFS(env_ac_mfa!$F:$F,env_ac_mfa!$A:$A,X53,env_ac_mfa!$B:$B,Data_mfa!$B$51,env_ac_mfa!$C:$C,Data_mfa!$A$73,env_ac_mfa!$D:$D,Data_mfa!$B$50,env_ac_mfa!$E:$E,Data_mfa!$C$73)</f>
        <v>2.5000000000000001E-2</v>
      </c>
      <c r="Y73" s="190">
        <f>SUMIFS(env_ac_mfa!$F:$F,env_ac_mfa!$A:$A,Y53,env_ac_mfa!$B:$B,Data_mfa!$B$51,env_ac_mfa!$C:$C,Data_mfa!$A$73,env_ac_mfa!$D:$D,Data_mfa!$B$50,env_ac_mfa!$E:$E,Data_mfa!$C$73)</f>
        <v>2.9000000000000001E-2</v>
      </c>
    </row>
    <row r="74" spans="1:25" x14ac:dyDescent="0.2">
      <c r="A74" s="94" t="s">
        <v>69</v>
      </c>
      <c r="B74" s="94" t="s">
        <v>68</v>
      </c>
      <c r="C74" s="94" t="s">
        <v>65</v>
      </c>
      <c r="D74" s="94" t="s">
        <v>64</v>
      </c>
      <c r="E74" s="190">
        <f>SUMIFS(env_ac_mfa!$F:$F,env_ac_mfa!$A:$A,E53,env_ac_mfa!$B:$B,Data_mfa!$B$51,env_ac_mfa!$C:$C,Data_mfa!$A$74,env_ac_mfa!$D:$D,Data_mfa!$B$50,env_ac_mfa!$E:$E,Data_mfa!$C$74)</f>
        <v>1.821</v>
      </c>
      <c r="F74" s="190">
        <f>SUMIFS(env_ac_mfa!$F:$F,env_ac_mfa!$A:$A,F53,env_ac_mfa!$B:$B,Data_mfa!$B$51,env_ac_mfa!$C:$C,Data_mfa!$A$74,env_ac_mfa!$D:$D,Data_mfa!$B$50,env_ac_mfa!$E:$E,Data_mfa!$C$74)</f>
        <v>1.839</v>
      </c>
      <c r="G74" s="190">
        <f>SUMIFS(env_ac_mfa!$F:$F,env_ac_mfa!$A:$A,G53,env_ac_mfa!$B:$B,Data_mfa!$B$51,env_ac_mfa!$C:$C,Data_mfa!$A$74,env_ac_mfa!$D:$D,Data_mfa!$B$50,env_ac_mfa!$E:$E,Data_mfa!$C$74)</f>
        <v>1.829</v>
      </c>
      <c r="H74" s="190">
        <f>SUMIFS(env_ac_mfa!$F:$F,env_ac_mfa!$A:$A,H53,env_ac_mfa!$B:$B,Data_mfa!$B$51,env_ac_mfa!$C:$C,Data_mfa!$A$74,env_ac_mfa!$D:$D,Data_mfa!$B$50,env_ac_mfa!$E:$E,Data_mfa!$C$74)</f>
        <v>1.825</v>
      </c>
      <c r="I74" s="190">
        <f>SUMIFS(env_ac_mfa!$F:$F,env_ac_mfa!$A:$A,I53,env_ac_mfa!$B:$B,Data_mfa!$B$51,env_ac_mfa!$C:$C,Data_mfa!$A$74,env_ac_mfa!$D:$D,Data_mfa!$B$50,env_ac_mfa!$E:$E,Data_mfa!$C$74)</f>
        <v>1.8160000000000001</v>
      </c>
      <c r="J74" s="190">
        <f>SUMIFS(env_ac_mfa!$F:$F,env_ac_mfa!$A:$A,J53,env_ac_mfa!$B:$B,Data_mfa!$B$51,env_ac_mfa!$C:$C,Data_mfa!$A$74,env_ac_mfa!$D:$D,Data_mfa!$B$50,env_ac_mfa!$E:$E,Data_mfa!$C$74)</f>
        <v>1.77</v>
      </c>
      <c r="K74" s="190">
        <f>SUMIFS(env_ac_mfa!$F:$F,env_ac_mfa!$A:$A,K53,env_ac_mfa!$B:$B,Data_mfa!$B$51,env_ac_mfa!$C:$C,Data_mfa!$A$74,env_ac_mfa!$D:$D,Data_mfa!$B$50,env_ac_mfa!$E:$E,Data_mfa!$C$74)</f>
        <v>1.7390000000000001</v>
      </c>
      <c r="L74" s="190">
        <f>SUMIFS(env_ac_mfa!$F:$F,env_ac_mfa!$A:$A,L53,env_ac_mfa!$B:$B,Data_mfa!$B$51,env_ac_mfa!$C:$C,Data_mfa!$A$74,env_ac_mfa!$D:$D,Data_mfa!$B$50,env_ac_mfa!$E:$E,Data_mfa!$C$74)</f>
        <v>1.6930000000000001</v>
      </c>
      <c r="M74" s="190">
        <f>SUMIFS(env_ac_mfa!$F:$F,env_ac_mfa!$A:$A,M53,env_ac_mfa!$B:$B,Data_mfa!$B$51,env_ac_mfa!$C:$C,Data_mfa!$A$74,env_ac_mfa!$D:$D,Data_mfa!$B$50,env_ac_mfa!$E:$E,Data_mfa!$C$74)</f>
        <v>1.649</v>
      </c>
      <c r="N74" s="190">
        <f>SUMIFS(env_ac_mfa!$F:$F,env_ac_mfa!$A:$A,N53,env_ac_mfa!$B:$B,Data_mfa!$B$51,env_ac_mfa!$C:$C,Data_mfa!$A$74,env_ac_mfa!$D:$D,Data_mfa!$B$50,env_ac_mfa!$E:$E,Data_mfa!$C$74)</f>
        <v>1.5640000000000001</v>
      </c>
      <c r="O74" s="190">
        <f>SUMIFS(env_ac_mfa!$F:$F,env_ac_mfa!$A:$A,O53,env_ac_mfa!$B:$B,Data_mfa!$B$51,env_ac_mfa!$C:$C,Data_mfa!$A$74,env_ac_mfa!$D:$D,Data_mfa!$B$50,env_ac_mfa!$E:$E,Data_mfa!$C$74)</f>
        <v>1.5529999999999999</v>
      </c>
      <c r="P74" s="190">
        <f>SUMIFS(env_ac_mfa!$F:$F,env_ac_mfa!$A:$A,P53,env_ac_mfa!$B:$B,Data_mfa!$B$51,env_ac_mfa!$C:$C,Data_mfa!$A$74,env_ac_mfa!$D:$D,Data_mfa!$B$50,env_ac_mfa!$E:$E,Data_mfa!$C$74)</f>
        <v>1.5980000000000001</v>
      </c>
      <c r="Q74" s="190">
        <f>SUMIFS(env_ac_mfa!$F:$F,env_ac_mfa!$A:$A,Q53,env_ac_mfa!$B:$B,Data_mfa!$B$51,env_ac_mfa!$C:$C,Data_mfa!$A$74,env_ac_mfa!$D:$D,Data_mfa!$B$50,env_ac_mfa!$E:$E,Data_mfa!$C$74)</f>
        <v>1.587</v>
      </c>
      <c r="R74" s="190">
        <f>SUMIFS(env_ac_mfa!$F:$F,env_ac_mfa!$A:$A,R53,env_ac_mfa!$B:$B,Data_mfa!$B$51,env_ac_mfa!$C:$C,Data_mfa!$A$74,env_ac_mfa!$D:$D,Data_mfa!$B$50,env_ac_mfa!$E:$E,Data_mfa!$C$74)</f>
        <v>1.522</v>
      </c>
      <c r="S74" s="190">
        <f>SUMIFS(env_ac_mfa!$F:$F,env_ac_mfa!$A:$A,S53,env_ac_mfa!$B:$B,Data_mfa!$B$51,env_ac_mfa!$C:$C,Data_mfa!$A$74,env_ac_mfa!$D:$D,Data_mfa!$B$50,env_ac_mfa!$E:$E,Data_mfa!$C$74)</f>
        <v>1.444</v>
      </c>
      <c r="T74" s="190">
        <f>SUMIFS(env_ac_mfa!$F:$F,env_ac_mfa!$A:$A,T53,env_ac_mfa!$B:$B,Data_mfa!$B$51,env_ac_mfa!$C:$C,Data_mfa!$A$74,env_ac_mfa!$D:$D,Data_mfa!$B$50,env_ac_mfa!$E:$E,Data_mfa!$C$74)</f>
        <v>1.3879999999999999</v>
      </c>
      <c r="U74" s="190">
        <f>SUMIFS(env_ac_mfa!$F:$F,env_ac_mfa!$A:$A,U53,env_ac_mfa!$B:$B,Data_mfa!$B$51,env_ac_mfa!$C:$C,Data_mfa!$A$74,env_ac_mfa!$D:$D,Data_mfa!$B$50,env_ac_mfa!$E:$E,Data_mfa!$C$74)</f>
        <v>1.2889999999999999</v>
      </c>
      <c r="V74" s="190">
        <f>SUMIFS(env_ac_mfa!$F:$F,env_ac_mfa!$A:$A,V53,env_ac_mfa!$B:$B,Data_mfa!$B$51,env_ac_mfa!$C:$C,Data_mfa!$A$74,env_ac_mfa!$D:$D,Data_mfa!$B$50,env_ac_mfa!$E:$E,Data_mfa!$C$74)</f>
        <v>1.2889999999999999</v>
      </c>
      <c r="W74" s="190">
        <f>SUMIFS(env_ac_mfa!$F:$F,env_ac_mfa!$A:$A,W53,env_ac_mfa!$B:$B,Data_mfa!$B$51,env_ac_mfa!$C:$C,Data_mfa!$A$74,env_ac_mfa!$D:$D,Data_mfa!$B$50,env_ac_mfa!$E:$E,Data_mfa!$C$74)</f>
        <v>1.2569999999999999</v>
      </c>
      <c r="X74" s="190">
        <f>SUMIFS(env_ac_mfa!$F:$F,env_ac_mfa!$A:$A,X53,env_ac_mfa!$B:$B,Data_mfa!$B$51,env_ac_mfa!$C:$C,Data_mfa!$A$74,env_ac_mfa!$D:$D,Data_mfa!$B$50,env_ac_mfa!$E:$E,Data_mfa!$C$74)</f>
        <v>1.07</v>
      </c>
      <c r="Y74" s="190">
        <f>SUMIFS(env_ac_mfa!$F:$F,env_ac_mfa!$A:$A,Y53,env_ac_mfa!$B:$B,Data_mfa!$B$51,env_ac_mfa!$C:$C,Data_mfa!$A$74,env_ac_mfa!$D:$D,Data_mfa!$B$50,env_ac_mfa!$E:$E,Data_mfa!$C$74)</f>
        <v>0.84499999999999997</v>
      </c>
    </row>
    <row r="75" spans="1:25" x14ac:dyDescent="0.2">
      <c r="A75" s="94" t="s">
        <v>69</v>
      </c>
      <c r="B75" s="94" t="s">
        <v>68</v>
      </c>
      <c r="C75" s="94" t="s">
        <v>63</v>
      </c>
      <c r="D75" s="94" t="s">
        <v>1</v>
      </c>
      <c r="E75" s="190">
        <f>SUMIFS(env_ac_mfa!$F:$F,env_ac_mfa!$A:$A,E53,env_ac_mfa!$B:$B,Data_mfa!$B$51,env_ac_mfa!$C:$C,Data_mfa!$A$75,env_ac_mfa!$D:$D,Data_mfa!$B$50,env_ac_mfa!$E:$E,Data_mfa!$C$75)</f>
        <v>2.266</v>
      </c>
      <c r="F75" s="190">
        <f>SUMIFS(env_ac_mfa!$F:$F,env_ac_mfa!$A:$A,F53,env_ac_mfa!$B:$B,Data_mfa!$B$51,env_ac_mfa!$C:$C,Data_mfa!$A$75,env_ac_mfa!$D:$D,Data_mfa!$B$50,env_ac_mfa!$E:$E,Data_mfa!$C$75)</f>
        <v>2.23</v>
      </c>
      <c r="G75" s="190">
        <f>SUMIFS(env_ac_mfa!$F:$F,env_ac_mfa!$A:$A,G53,env_ac_mfa!$B:$B,Data_mfa!$B$51,env_ac_mfa!$C:$C,Data_mfa!$A$75,env_ac_mfa!$D:$D,Data_mfa!$B$50,env_ac_mfa!$E:$E,Data_mfa!$C$75)</f>
        <v>2.34</v>
      </c>
      <c r="H75" s="190">
        <f>SUMIFS(env_ac_mfa!$F:$F,env_ac_mfa!$A:$A,H53,env_ac_mfa!$B:$B,Data_mfa!$B$51,env_ac_mfa!$C:$C,Data_mfa!$A$75,env_ac_mfa!$D:$D,Data_mfa!$B$50,env_ac_mfa!$E:$E,Data_mfa!$C$75)</f>
        <v>2.4620000000000002</v>
      </c>
      <c r="I75" s="190">
        <f>SUMIFS(env_ac_mfa!$F:$F,env_ac_mfa!$A:$A,I53,env_ac_mfa!$B:$B,Data_mfa!$B$51,env_ac_mfa!$C:$C,Data_mfa!$A$75,env_ac_mfa!$D:$D,Data_mfa!$B$50,env_ac_mfa!$E:$E,Data_mfa!$C$75)</f>
        <v>2.488</v>
      </c>
      <c r="J75" s="190">
        <f>SUMIFS(env_ac_mfa!$F:$F,env_ac_mfa!$A:$A,J53,env_ac_mfa!$B:$B,Data_mfa!$B$51,env_ac_mfa!$C:$C,Data_mfa!$A$75,env_ac_mfa!$D:$D,Data_mfa!$B$50,env_ac_mfa!$E:$E,Data_mfa!$C$75)</f>
        <v>2.5179999999999998</v>
      </c>
      <c r="K75" s="190">
        <f>SUMIFS(env_ac_mfa!$F:$F,env_ac_mfa!$A:$A,K53,env_ac_mfa!$B:$B,Data_mfa!$B$51,env_ac_mfa!$C:$C,Data_mfa!$A$75,env_ac_mfa!$D:$D,Data_mfa!$B$50,env_ac_mfa!$E:$E,Data_mfa!$C$75)</f>
        <v>2.585</v>
      </c>
      <c r="L75" s="190">
        <f>SUMIFS(env_ac_mfa!$F:$F,env_ac_mfa!$A:$A,L53,env_ac_mfa!$B:$B,Data_mfa!$B$51,env_ac_mfa!$C:$C,Data_mfa!$A$75,env_ac_mfa!$D:$D,Data_mfa!$B$50,env_ac_mfa!$E:$E,Data_mfa!$C$75)</f>
        <v>2.5630000000000002</v>
      </c>
      <c r="M75" s="190">
        <f>SUMIFS(env_ac_mfa!$F:$F,env_ac_mfa!$A:$A,M53,env_ac_mfa!$B:$B,Data_mfa!$B$51,env_ac_mfa!$C:$C,Data_mfa!$A$75,env_ac_mfa!$D:$D,Data_mfa!$B$50,env_ac_mfa!$E:$E,Data_mfa!$C$75)</f>
        <v>2.57</v>
      </c>
      <c r="N75" s="190">
        <f>SUMIFS(env_ac_mfa!$F:$F,env_ac_mfa!$A:$A,N53,env_ac_mfa!$B:$B,Data_mfa!$B$51,env_ac_mfa!$C:$C,Data_mfa!$A$75,env_ac_mfa!$D:$D,Data_mfa!$B$50,env_ac_mfa!$E:$E,Data_mfa!$C$75)</f>
        <v>2.3460000000000001</v>
      </c>
      <c r="O75" s="190">
        <f>SUMIFS(env_ac_mfa!$F:$F,env_ac_mfa!$A:$A,O53,env_ac_mfa!$B:$B,Data_mfa!$B$51,env_ac_mfa!$C:$C,Data_mfa!$A$75,env_ac_mfa!$D:$D,Data_mfa!$B$50,env_ac_mfa!$E:$E,Data_mfa!$C$75)</f>
        <v>2.3940000000000001</v>
      </c>
      <c r="P75" s="190">
        <f>SUMIFS(env_ac_mfa!$F:$F,env_ac_mfa!$A:$A,P53,env_ac_mfa!$B:$B,Data_mfa!$B$51,env_ac_mfa!$C:$C,Data_mfa!$A$75,env_ac_mfa!$D:$D,Data_mfa!$B$50,env_ac_mfa!$E:$E,Data_mfa!$C$75)</f>
        <v>2.4</v>
      </c>
      <c r="Q75" s="190">
        <f>SUMIFS(env_ac_mfa!$F:$F,env_ac_mfa!$A:$A,Q53,env_ac_mfa!$B:$B,Data_mfa!$B$51,env_ac_mfa!$C:$C,Data_mfa!$A$75,env_ac_mfa!$D:$D,Data_mfa!$B$50,env_ac_mfa!$E:$E,Data_mfa!$C$75)</f>
        <v>2.3860000000000001</v>
      </c>
      <c r="R75" s="190">
        <f>SUMIFS(env_ac_mfa!$F:$F,env_ac_mfa!$A:$A,R53,env_ac_mfa!$B:$B,Data_mfa!$B$51,env_ac_mfa!$C:$C,Data_mfa!$A$75,env_ac_mfa!$D:$D,Data_mfa!$B$50,env_ac_mfa!$E:$E,Data_mfa!$C$75)</f>
        <v>2.3069999999999999</v>
      </c>
      <c r="S75" s="190">
        <f>SUMIFS(env_ac_mfa!$F:$F,env_ac_mfa!$A:$A,S53,env_ac_mfa!$B:$B,Data_mfa!$B$51,env_ac_mfa!$C:$C,Data_mfa!$A$75,env_ac_mfa!$D:$D,Data_mfa!$B$50,env_ac_mfa!$E:$E,Data_mfa!$C$75)</f>
        <v>2.2850000000000001</v>
      </c>
      <c r="T75" s="190">
        <f>SUMIFS(env_ac_mfa!$F:$F,env_ac_mfa!$A:$A,T53,env_ac_mfa!$B:$B,Data_mfa!$B$51,env_ac_mfa!$C:$C,Data_mfa!$A$75,env_ac_mfa!$D:$D,Data_mfa!$B$50,env_ac_mfa!$E:$E,Data_mfa!$C$75)</f>
        <v>2.4089999999999998</v>
      </c>
      <c r="U75" s="190">
        <f>SUMIFS(env_ac_mfa!$F:$F,env_ac_mfa!$A:$A,U53,env_ac_mfa!$B:$B,Data_mfa!$B$51,env_ac_mfa!$C:$C,Data_mfa!$A$75,env_ac_mfa!$D:$D,Data_mfa!$B$50,env_ac_mfa!$E:$E,Data_mfa!$C$75)</f>
        <v>2.4249999999999998</v>
      </c>
      <c r="V75" s="190">
        <f>SUMIFS(env_ac_mfa!$F:$F,env_ac_mfa!$A:$A,V53,env_ac_mfa!$B:$B,Data_mfa!$B$51,env_ac_mfa!$C:$C,Data_mfa!$A$75,env_ac_mfa!$D:$D,Data_mfa!$B$50,env_ac_mfa!$E:$E,Data_mfa!$C$75)</f>
        <v>2.4580000000000002</v>
      </c>
      <c r="W75" s="190">
        <f>SUMIFS(env_ac_mfa!$F:$F,env_ac_mfa!$A:$A,W53,env_ac_mfa!$B:$B,Data_mfa!$B$51,env_ac_mfa!$C:$C,Data_mfa!$A$75,env_ac_mfa!$D:$D,Data_mfa!$B$50,env_ac_mfa!$E:$E,Data_mfa!$C$75)</f>
        <v>2.456</v>
      </c>
      <c r="X75" s="190">
        <f>SUMIFS(env_ac_mfa!$F:$F,env_ac_mfa!$A:$A,X53,env_ac_mfa!$B:$B,Data_mfa!$B$51,env_ac_mfa!$C:$C,Data_mfa!$A$75,env_ac_mfa!$D:$D,Data_mfa!$B$50,env_ac_mfa!$E:$E,Data_mfa!$C$75)</f>
        <v>2.379</v>
      </c>
      <c r="Y75" s="190">
        <f>SUMIFS(env_ac_mfa!$F:$F,env_ac_mfa!$A:$A,Y53,env_ac_mfa!$B:$B,Data_mfa!$B$51,env_ac_mfa!$C:$C,Data_mfa!$A$75,env_ac_mfa!$D:$D,Data_mfa!$B$50,env_ac_mfa!$E:$E,Data_mfa!$C$75)</f>
        <v>2.1030000000000002</v>
      </c>
    </row>
    <row r="76" spans="1:25" x14ac:dyDescent="0.2">
      <c r="A76" s="94" t="s">
        <v>69</v>
      </c>
      <c r="B76" s="94" t="s">
        <v>68</v>
      </c>
      <c r="C76" s="94" t="s">
        <v>62</v>
      </c>
      <c r="D76" s="94" t="s">
        <v>2</v>
      </c>
      <c r="E76" s="190">
        <f>SUMIFS(env_ac_mfa!$F:$F,env_ac_mfa!$A:$A,E53,env_ac_mfa!$B:$B,Data_mfa!$B$51,env_ac_mfa!$C:$C,Data_mfa!$A$76,env_ac_mfa!$D:$D,Data_mfa!$B$50,env_ac_mfa!$E:$E,Data_mfa!$C$76)</f>
        <v>0.29799999999999999</v>
      </c>
      <c r="F76" s="190">
        <f>SUMIFS(env_ac_mfa!$F:$F,env_ac_mfa!$A:$A,F53,env_ac_mfa!$B:$B,Data_mfa!$B$51,env_ac_mfa!$C:$C,Data_mfa!$A$76,env_ac_mfa!$D:$D,Data_mfa!$B$50,env_ac_mfa!$E:$E,Data_mfa!$C$76)</f>
        <v>0.30099999999999999</v>
      </c>
      <c r="G76" s="190">
        <f>SUMIFS(env_ac_mfa!$F:$F,env_ac_mfa!$A:$A,G53,env_ac_mfa!$B:$B,Data_mfa!$B$51,env_ac_mfa!$C:$C,Data_mfa!$A$76,env_ac_mfa!$D:$D,Data_mfa!$B$50,env_ac_mfa!$E:$E,Data_mfa!$C$76)</f>
        <v>0.316</v>
      </c>
      <c r="H76" s="190">
        <f>SUMIFS(env_ac_mfa!$F:$F,env_ac_mfa!$A:$A,H53,env_ac_mfa!$B:$B,Data_mfa!$B$51,env_ac_mfa!$C:$C,Data_mfa!$A$76,env_ac_mfa!$D:$D,Data_mfa!$B$50,env_ac_mfa!$E:$E,Data_mfa!$C$76)</f>
        <v>0.33100000000000002</v>
      </c>
      <c r="I76" s="190">
        <f>SUMIFS(env_ac_mfa!$F:$F,env_ac_mfa!$A:$A,I53,env_ac_mfa!$B:$B,Data_mfa!$B$51,env_ac_mfa!$C:$C,Data_mfa!$A$76,env_ac_mfa!$D:$D,Data_mfa!$B$50,env_ac_mfa!$E:$E,Data_mfa!$C$76)</f>
        <v>0.36</v>
      </c>
      <c r="J76" s="190">
        <f>SUMIFS(env_ac_mfa!$F:$F,env_ac_mfa!$A:$A,J53,env_ac_mfa!$B:$B,Data_mfa!$B$51,env_ac_mfa!$C:$C,Data_mfa!$A$76,env_ac_mfa!$D:$D,Data_mfa!$B$50,env_ac_mfa!$E:$E,Data_mfa!$C$76)</f>
        <v>0.373</v>
      </c>
      <c r="K76" s="190">
        <f>SUMIFS(env_ac_mfa!$F:$F,env_ac_mfa!$A:$A,K53,env_ac_mfa!$B:$B,Data_mfa!$B$51,env_ac_mfa!$C:$C,Data_mfa!$A$76,env_ac_mfa!$D:$D,Data_mfa!$B$50,env_ac_mfa!$E:$E,Data_mfa!$C$76)</f>
        <v>0.40799999999999997</v>
      </c>
      <c r="L76" s="190">
        <f>SUMIFS(env_ac_mfa!$F:$F,env_ac_mfa!$A:$A,L53,env_ac_mfa!$B:$B,Data_mfa!$B$51,env_ac_mfa!$C:$C,Data_mfa!$A$76,env_ac_mfa!$D:$D,Data_mfa!$B$50,env_ac_mfa!$E:$E,Data_mfa!$C$76)</f>
        <v>0.44800000000000001</v>
      </c>
      <c r="M76" s="190">
        <f>SUMIFS(env_ac_mfa!$F:$F,env_ac_mfa!$A:$A,M53,env_ac_mfa!$B:$B,Data_mfa!$B$51,env_ac_mfa!$C:$C,Data_mfa!$A$76,env_ac_mfa!$D:$D,Data_mfa!$B$50,env_ac_mfa!$E:$E,Data_mfa!$C$76)</f>
        <v>0.442</v>
      </c>
      <c r="N76" s="190">
        <f>SUMIFS(env_ac_mfa!$F:$F,env_ac_mfa!$A:$A,N53,env_ac_mfa!$B:$B,Data_mfa!$B$51,env_ac_mfa!$C:$C,Data_mfa!$A$76,env_ac_mfa!$D:$D,Data_mfa!$B$50,env_ac_mfa!$E:$E,Data_mfa!$C$76)</f>
        <v>0.42799999999999999</v>
      </c>
      <c r="O76" s="190">
        <f>SUMIFS(env_ac_mfa!$F:$F,env_ac_mfa!$A:$A,O53,env_ac_mfa!$B:$B,Data_mfa!$B$51,env_ac_mfa!$C:$C,Data_mfa!$A$76,env_ac_mfa!$D:$D,Data_mfa!$B$50,env_ac_mfa!$E:$E,Data_mfa!$C$76)</f>
        <v>0.44700000000000001</v>
      </c>
      <c r="P76" s="190">
        <f>SUMIFS(env_ac_mfa!$F:$F,env_ac_mfa!$A:$A,P53,env_ac_mfa!$B:$B,Data_mfa!$B$51,env_ac_mfa!$C:$C,Data_mfa!$A$76,env_ac_mfa!$D:$D,Data_mfa!$B$50,env_ac_mfa!$E:$E,Data_mfa!$C$76)</f>
        <v>0.45300000000000001</v>
      </c>
      <c r="Q76" s="190">
        <f>SUMIFS(env_ac_mfa!$F:$F,env_ac_mfa!$A:$A,Q53,env_ac_mfa!$B:$B,Data_mfa!$B$51,env_ac_mfa!$C:$C,Data_mfa!$A$76,env_ac_mfa!$D:$D,Data_mfa!$B$50,env_ac_mfa!$E:$E,Data_mfa!$C$76)</f>
        <v>0.51</v>
      </c>
      <c r="R76" s="190">
        <f>SUMIFS(env_ac_mfa!$F:$F,env_ac_mfa!$A:$A,R53,env_ac_mfa!$B:$B,Data_mfa!$B$51,env_ac_mfa!$C:$C,Data_mfa!$A$76,env_ac_mfa!$D:$D,Data_mfa!$B$50,env_ac_mfa!$E:$E,Data_mfa!$C$76)</f>
        <v>0.52400000000000002</v>
      </c>
      <c r="S76" s="190">
        <f>SUMIFS(env_ac_mfa!$F:$F,env_ac_mfa!$A:$A,S53,env_ac_mfa!$B:$B,Data_mfa!$B$51,env_ac_mfa!$C:$C,Data_mfa!$A$76,env_ac_mfa!$D:$D,Data_mfa!$B$50,env_ac_mfa!$E:$E,Data_mfa!$C$76)</f>
        <v>0.51200000000000001</v>
      </c>
      <c r="T76" s="190">
        <f>SUMIFS(env_ac_mfa!$F:$F,env_ac_mfa!$A:$A,T53,env_ac_mfa!$B:$B,Data_mfa!$B$51,env_ac_mfa!$C:$C,Data_mfa!$A$76,env_ac_mfa!$D:$D,Data_mfa!$B$50,env_ac_mfa!$E:$E,Data_mfa!$C$76)</f>
        <v>0.53</v>
      </c>
      <c r="U76" s="190">
        <f>SUMIFS(env_ac_mfa!$F:$F,env_ac_mfa!$A:$A,U53,env_ac_mfa!$B:$B,Data_mfa!$B$51,env_ac_mfa!$C:$C,Data_mfa!$A$76,env_ac_mfa!$D:$D,Data_mfa!$B$50,env_ac_mfa!$E:$E,Data_mfa!$C$76)</f>
        <v>0.56999999999999995</v>
      </c>
      <c r="V76" s="190">
        <f>SUMIFS(env_ac_mfa!$F:$F,env_ac_mfa!$A:$A,V53,env_ac_mfa!$B:$B,Data_mfa!$B$51,env_ac_mfa!$C:$C,Data_mfa!$A$76,env_ac_mfa!$D:$D,Data_mfa!$B$50,env_ac_mfa!$E:$E,Data_mfa!$C$76)</f>
        <v>0.60799999999999998</v>
      </c>
      <c r="W76" s="190">
        <f>SUMIFS(env_ac_mfa!$F:$F,env_ac_mfa!$A:$A,W53,env_ac_mfa!$B:$B,Data_mfa!$B$51,env_ac_mfa!$C:$C,Data_mfa!$A$76,env_ac_mfa!$D:$D,Data_mfa!$B$50,env_ac_mfa!$E:$E,Data_mfa!$C$76)</f>
        <v>0.58599999999999997</v>
      </c>
      <c r="X76" s="190">
        <f>SUMIFS(env_ac_mfa!$F:$F,env_ac_mfa!$A:$A,X53,env_ac_mfa!$B:$B,Data_mfa!$B$51,env_ac_mfa!$C:$C,Data_mfa!$A$76,env_ac_mfa!$D:$D,Data_mfa!$B$50,env_ac_mfa!$E:$E,Data_mfa!$C$76)</f>
        <v>0.55100000000000005</v>
      </c>
      <c r="Y76" s="190">
        <f>SUMIFS(env_ac_mfa!$F:$F,env_ac_mfa!$A:$A,Y53,env_ac_mfa!$B:$B,Data_mfa!$B$51,env_ac_mfa!$C:$C,Data_mfa!$A$76,env_ac_mfa!$D:$D,Data_mfa!$B$50,env_ac_mfa!$E:$E,Data_mfa!$C$76)</f>
        <v>0.498</v>
      </c>
    </row>
    <row r="77" spans="1:25" x14ac:dyDescent="0.2">
      <c r="A77" s="94" t="s">
        <v>69</v>
      </c>
      <c r="B77" s="94" t="s">
        <v>68</v>
      </c>
      <c r="C77" s="94" t="s">
        <v>61</v>
      </c>
      <c r="D77" s="94" t="s">
        <v>60</v>
      </c>
      <c r="E77" s="190">
        <f>SUMIFS(env_ac_mfa!$F:$F,env_ac_mfa!$A:$A,E53,env_ac_mfa!$B:$B,Data_mfa!$B$51,env_ac_mfa!$C:$C,Data_mfa!$A$77,env_ac_mfa!$D:$D,Data_mfa!$B$50,env_ac_mfa!$E:$E,Data_mfa!$C$77)</f>
        <v>3.7879999999999998</v>
      </c>
      <c r="F77" s="190">
        <f>SUMIFS(env_ac_mfa!$F:$F,env_ac_mfa!$A:$A,F53,env_ac_mfa!$B:$B,Data_mfa!$B$51,env_ac_mfa!$C:$C,Data_mfa!$A$77,env_ac_mfa!$D:$D,Data_mfa!$B$50,env_ac_mfa!$E:$E,Data_mfa!$C$77)</f>
        <v>3.7679999999999998</v>
      </c>
      <c r="G77" s="190">
        <f>SUMIFS(env_ac_mfa!$F:$F,env_ac_mfa!$A:$A,G53,env_ac_mfa!$B:$B,Data_mfa!$B$51,env_ac_mfa!$C:$C,Data_mfa!$A$77,env_ac_mfa!$D:$D,Data_mfa!$B$50,env_ac_mfa!$E:$E,Data_mfa!$C$77)</f>
        <v>3.8519999999999999</v>
      </c>
      <c r="H77" s="190">
        <f>SUMIFS(env_ac_mfa!$F:$F,env_ac_mfa!$A:$A,H53,env_ac_mfa!$B:$B,Data_mfa!$B$51,env_ac_mfa!$C:$C,Data_mfa!$A$77,env_ac_mfa!$D:$D,Data_mfa!$B$50,env_ac_mfa!$E:$E,Data_mfa!$C$77)</f>
        <v>3.956</v>
      </c>
      <c r="I77" s="190">
        <f>SUMIFS(env_ac_mfa!$F:$F,env_ac_mfa!$A:$A,I53,env_ac_mfa!$B:$B,Data_mfa!$B$51,env_ac_mfa!$C:$C,Data_mfa!$A$77,env_ac_mfa!$D:$D,Data_mfa!$B$50,env_ac_mfa!$E:$E,Data_mfa!$C$77)</f>
        <v>3.944</v>
      </c>
      <c r="J77" s="190">
        <f>SUMIFS(env_ac_mfa!$F:$F,env_ac_mfa!$A:$A,J53,env_ac_mfa!$B:$B,Data_mfa!$B$51,env_ac_mfa!$C:$C,Data_mfa!$A$77,env_ac_mfa!$D:$D,Data_mfa!$B$50,env_ac_mfa!$E:$E,Data_mfa!$C$77)</f>
        <v>3.915</v>
      </c>
      <c r="K77" s="190">
        <f>SUMIFS(env_ac_mfa!$F:$F,env_ac_mfa!$A:$A,K53,env_ac_mfa!$B:$B,Data_mfa!$B$51,env_ac_mfa!$C:$C,Data_mfa!$A$77,env_ac_mfa!$D:$D,Data_mfa!$B$50,env_ac_mfa!$E:$E,Data_mfa!$C$77)</f>
        <v>3.9169999999999998</v>
      </c>
      <c r="L77" s="190">
        <f>SUMIFS(env_ac_mfa!$F:$F,env_ac_mfa!$A:$A,L53,env_ac_mfa!$B:$B,Data_mfa!$B$51,env_ac_mfa!$C:$C,Data_mfa!$A$77,env_ac_mfa!$D:$D,Data_mfa!$B$50,env_ac_mfa!$E:$E,Data_mfa!$C$77)</f>
        <v>3.8079999999999998</v>
      </c>
      <c r="M77" s="190">
        <f>SUMIFS(env_ac_mfa!$F:$F,env_ac_mfa!$A:$A,M53,env_ac_mfa!$B:$B,Data_mfa!$B$51,env_ac_mfa!$C:$C,Data_mfa!$A$77,env_ac_mfa!$D:$D,Data_mfa!$B$50,env_ac_mfa!$E:$E,Data_mfa!$C$77)</f>
        <v>3.7770000000000001</v>
      </c>
      <c r="N77" s="190">
        <f>SUMIFS(env_ac_mfa!$F:$F,env_ac_mfa!$A:$A,N53,env_ac_mfa!$B:$B,Data_mfa!$B$51,env_ac_mfa!$C:$C,Data_mfa!$A$77,env_ac_mfa!$D:$D,Data_mfa!$B$50,env_ac_mfa!$E:$E,Data_mfa!$C$77)</f>
        <v>3.4830000000000001</v>
      </c>
      <c r="O77" s="190">
        <f>SUMIFS(env_ac_mfa!$F:$F,env_ac_mfa!$A:$A,O53,env_ac_mfa!$B:$B,Data_mfa!$B$51,env_ac_mfa!$C:$C,Data_mfa!$A$77,env_ac_mfa!$D:$D,Data_mfa!$B$50,env_ac_mfa!$E:$E,Data_mfa!$C$77)</f>
        <v>3.5</v>
      </c>
      <c r="P77" s="190">
        <f>SUMIFS(env_ac_mfa!$F:$F,env_ac_mfa!$A:$A,P53,env_ac_mfa!$B:$B,Data_mfa!$B$51,env_ac_mfa!$C:$C,Data_mfa!$A$77,env_ac_mfa!$D:$D,Data_mfa!$B$50,env_ac_mfa!$E:$E,Data_mfa!$C$77)</f>
        <v>3.5449999999999999</v>
      </c>
      <c r="Q77" s="190">
        <f>SUMIFS(env_ac_mfa!$F:$F,env_ac_mfa!$A:$A,Q53,env_ac_mfa!$B:$B,Data_mfa!$B$51,env_ac_mfa!$C:$C,Data_mfa!$A$77,env_ac_mfa!$D:$D,Data_mfa!$B$50,env_ac_mfa!$E:$E,Data_mfa!$C$77)</f>
        <v>3.4630000000000001</v>
      </c>
      <c r="R77" s="190">
        <f>SUMIFS(env_ac_mfa!$F:$F,env_ac_mfa!$A:$A,R53,env_ac_mfa!$B:$B,Data_mfa!$B$51,env_ac_mfa!$C:$C,Data_mfa!$A$77,env_ac_mfa!$D:$D,Data_mfa!$B$50,env_ac_mfa!$E:$E,Data_mfa!$C$77)</f>
        <v>3.3050000000000002</v>
      </c>
      <c r="S77" s="190">
        <f>SUMIFS(env_ac_mfa!$F:$F,env_ac_mfa!$A:$A,S53,env_ac_mfa!$B:$B,Data_mfa!$B$51,env_ac_mfa!$C:$C,Data_mfa!$A$77,env_ac_mfa!$D:$D,Data_mfa!$B$50,env_ac_mfa!$E:$E,Data_mfa!$C$77)</f>
        <v>3.2170000000000001</v>
      </c>
      <c r="T77" s="190">
        <f>SUMIFS(env_ac_mfa!$F:$F,env_ac_mfa!$A:$A,T53,env_ac_mfa!$B:$B,Data_mfa!$B$51,env_ac_mfa!$C:$C,Data_mfa!$A$77,env_ac_mfa!$D:$D,Data_mfa!$B$50,env_ac_mfa!$E:$E,Data_mfa!$C$77)</f>
        <v>3.266</v>
      </c>
      <c r="U77" s="190">
        <f>SUMIFS(env_ac_mfa!$F:$F,env_ac_mfa!$A:$A,U53,env_ac_mfa!$B:$B,Data_mfa!$B$51,env_ac_mfa!$C:$C,Data_mfa!$A$77,env_ac_mfa!$D:$D,Data_mfa!$B$50,env_ac_mfa!$E:$E,Data_mfa!$C$77)</f>
        <v>3.145</v>
      </c>
      <c r="V77" s="190">
        <f>SUMIFS(env_ac_mfa!$F:$F,env_ac_mfa!$A:$A,V53,env_ac_mfa!$B:$B,Data_mfa!$B$51,env_ac_mfa!$C:$C,Data_mfa!$A$77,env_ac_mfa!$D:$D,Data_mfa!$B$50,env_ac_mfa!$E:$E,Data_mfa!$C$77)</f>
        <v>3.1389999999999998</v>
      </c>
      <c r="W77" s="190">
        <f>SUMIFS(env_ac_mfa!$F:$F,env_ac_mfa!$A:$A,W53,env_ac_mfa!$B:$B,Data_mfa!$B$51,env_ac_mfa!$C:$C,Data_mfa!$A$77,env_ac_mfa!$D:$D,Data_mfa!$B$50,env_ac_mfa!$E:$E,Data_mfa!$C$77)</f>
        <v>3.1269999999999998</v>
      </c>
      <c r="X77" s="190">
        <f>SUMIFS(env_ac_mfa!$F:$F,env_ac_mfa!$A:$A,X53,env_ac_mfa!$B:$B,Data_mfa!$B$51,env_ac_mfa!$C:$C,Data_mfa!$A$77,env_ac_mfa!$D:$D,Data_mfa!$B$50,env_ac_mfa!$E:$E,Data_mfa!$C$77)</f>
        <v>2.8980000000000001</v>
      </c>
      <c r="Y77" s="190">
        <f>SUMIFS(env_ac_mfa!$F:$F,env_ac_mfa!$A:$A,Y53,env_ac_mfa!$B:$B,Data_mfa!$B$51,env_ac_mfa!$C:$C,Data_mfa!$A$77,env_ac_mfa!$D:$D,Data_mfa!$B$50,env_ac_mfa!$E:$E,Data_mfa!$C$77)</f>
        <v>2.4500000000000002</v>
      </c>
    </row>
    <row r="78" spans="1:25" x14ac:dyDescent="0.2">
      <c r="A78" s="94" t="s">
        <v>69</v>
      </c>
      <c r="B78" s="94" t="s">
        <v>68</v>
      </c>
      <c r="C78" s="94" t="s">
        <v>57</v>
      </c>
      <c r="D78" s="94" t="s">
        <v>56</v>
      </c>
      <c r="E78" s="190">
        <f>SUMIFS(env_ac_mfa!$F:$F,env_ac_mfa!$A:$A,E53,env_ac_mfa!$B:$B,Data_mfa!$B$51,env_ac_mfa!$C:$C,Data_mfa!$A$78,env_ac_mfa!$D:$D,Data_mfa!$B$50,env_ac_mfa!$E:$E,Data_mfa!$C$78)</f>
        <v>1.968</v>
      </c>
      <c r="F78" s="190">
        <f>SUMIFS(env_ac_mfa!$F:$F,env_ac_mfa!$A:$A,F53,env_ac_mfa!$B:$B,Data_mfa!$B$51,env_ac_mfa!$C:$C,Data_mfa!$A$78,env_ac_mfa!$D:$D,Data_mfa!$B$50,env_ac_mfa!$E:$E,Data_mfa!$C$78)</f>
        <v>1.929</v>
      </c>
      <c r="G78" s="190">
        <f>SUMIFS(env_ac_mfa!$F:$F,env_ac_mfa!$A:$A,G53,env_ac_mfa!$B:$B,Data_mfa!$B$51,env_ac_mfa!$C:$C,Data_mfa!$A$78,env_ac_mfa!$D:$D,Data_mfa!$B$50,env_ac_mfa!$E:$E,Data_mfa!$C$78)</f>
        <v>2.024</v>
      </c>
      <c r="H78" s="190">
        <f>SUMIFS(env_ac_mfa!$F:$F,env_ac_mfa!$A:$A,H53,env_ac_mfa!$B:$B,Data_mfa!$B$51,env_ac_mfa!$C:$C,Data_mfa!$A$78,env_ac_mfa!$D:$D,Data_mfa!$B$50,env_ac_mfa!$E:$E,Data_mfa!$C$78)</f>
        <v>2.1309999999999998</v>
      </c>
      <c r="I78" s="190">
        <f>SUMIFS(env_ac_mfa!$F:$F,env_ac_mfa!$A:$A,I53,env_ac_mfa!$B:$B,Data_mfa!$B$51,env_ac_mfa!$C:$C,Data_mfa!$A$78,env_ac_mfa!$D:$D,Data_mfa!$B$50,env_ac_mfa!$E:$E,Data_mfa!$C$78)</f>
        <v>2.1280000000000001</v>
      </c>
      <c r="J78" s="190">
        <f>SUMIFS(env_ac_mfa!$F:$F,env_ac_mfa!$A:$A,J53,env_ac_mfa!$B:$B,Data_mfa!$B$51,env_ac_mfa!$C:$C,Data_mfa!$A$78,env_ac_mfa!$D:$D,Data_mfa!$B$50,env_ac_mfa!$E:$E,Data_mfa!$C$78)</f>
        <v>2.145</v>
      </c>
      <c r="K78" s="190">
        <f>SUMIFS(env_ac_mfa!$F:$F,env_ac_mfa!$A:$A,K53,env_ac_mfa!$B:$B,Data_mfa!$B$51,env_ac_mfa!$C:$C,Data_mfa!$A$78,env_ac_mfa!$D:$D,Data_mfa!$B$50,env_ac_mfa!$E:$E,Data_mfa!$C$78)</f>
        <v>2.1779999999999999</v>
      </c>
      <c r="L78" s="190">
        <f>SUMIFS(env_ac_mfa!$F:$F,env_ac_mfa!$A:$A,L53,env_ac_mfa!$B:$B,Data_mfa!$B$51,env_ac_mfa!$C:$C,Data_mfa!$A$78,env_ac_mfa!$D:$D,Data_mfa!$B$50,env_ac_mfa!$E:$E,Data_mfa!$C$78)</f>
        <v>2.1139999999999999</v>
      </c>
      <c r="M78" s="190">
        <f>SUMIFS(env_ac_mfa!$F:$F,env_ac_mfa!$A:$A,M53,env_ac_mfa!$B:$B,Data_mfa!$B$51,env_ac_mfa!$C:$C,Data_mfa!$A$78,env_ac_mfa!$D:$D,Data_mfa!$B$50,env_ac_mfa!$E:$E,Data_mfa!$C$78)</f>
        <v>2.1280000000000001</v>
      </c>
      <c r="N78" s="190">
        <f>SUMIFS(env_ac_mfa!$F:$F,env_ac_mfa!$A:$A,N53,env_ac_mfa!$B:$B,Data_mfa!$B$51,env_ac_mfa!$C:$C,Data_mfa!$A$78,env_ac_mfa!$D:$D,Data_mfa!$B$50,env_ac_mfa!$E:$E,Data_mfa!$C$78)</f>
        <v>1.919</v>
      </c>
      <c r="O78" s="190">
        <f>SUMIFS(env_ac_mfa!$F:$F,env_ac_mfa!$A:$A,O53,env_ac_mfa!$B:$B,Data_mfa!$B$51,env_ac_mfa!$C:$C,Data_mfa!$A$78,env_ac_mfa!$D:$D,Data_mfa!$B$50,env_ac_mfa!$E:$E,Data_mfa!$C$78)</f>
        <v>1.9470000000000001</v>
      </c>
      <c r="P78" s="190">
        <f>SUMIFS(env_ac_mfa!$F:$F,env_ac_mfa!$A:$A,P53,env_ac_mfa!$B:$B,Data_mfa!$B$51,env_ac_mfa!$C:$C,Data_mfa!$A$78,env_ac_mfa!$D:$D,Data_mfa!$B$50,env_ac_mfa!$E:$E,Data_mfa!$C$78)</f>
        <v>1.9470000000000001</v>
      </c>
      <c r="Q78" s="190">
        <f>SUMIFS(env_ac_mfa!$F:$F,env_ac_mfa!$A:$A,Q53,env_ac_mfa!$B:$B,Data_mfa!$B$51,env_ac_mfa!$C:$C,Data_mfa!$A$78,env_ac_mfa!$D:$D,Data_mfa!$B$50,env_ac_mfa!$E:$E,Data_mfa!$C$78)</f>
        <v>1.8759999999999999</v>
      </c>
      <c r="R78" s="190">
        <f>SUMIFS(env_ac_mfa!$F:$F,env_ac_mfa!$A:$A,R53,env_ac_mfa!$B:$B,Data_mfa!$B$51,env_ac_mfa!$C:$C,Data_mfa!$A$78,env_ac_mfa!$D:$D,Data_mfa!$B$50,env_ac_mfa!$E:$E,Data_mfa!$C$78)</f>
        <v>1.7829999999999999</v>
      </c>
      <c r="S78" s="190">
        <f>SUMIFS(env_ac_mfa!$F:$F,env_ac_mfa!$A:$A,S53,env_ac_mfa!$B:$B,Data_mfa!$B$51,env_ac_mfa!$C:$C,Data_mfa!$A$78,env_ac_mfa!$D:$D,Data_mfa!$B$50,env_ac_mfa!$E:$E,Data_mfa!$C$78)</f>
        <v>1.7729999999999999</v>
      </c>
      <c r="T78" s="190">
        <f>SUMIFS(env_ac_mfa!$F:$F,env_ac_mfa!$A:$A,T53,env_ac_mfa!$B:$B,Data_mfa!$B$51,env_ac_mfa!$C:$C,Data_mfa!$A$78,env_ac_mfa!$D:$D,Data_mfa!$B$50,env_ac_mfa!$E:$E,Data_mfa!$C$78)</f>
        <v>1.8779999999999999</v>
      </c>
      <c r="U78" s="190">
        <f>SUMIFS(env_ac_mfa!$F:$F,env_ac_mfa!$A:$A,U53,env_ac_mfa!$B:$B,Data_mfa!$B$51,env_ac_mfa!$C:$C,Data_mfa!$A$78,env_ac_mfa!$D:$D,Data_mfa!$B$50,env_ac_mfa!$E:$E,Data_mfa!$C$78)</f>
        <v>1.8560000000000001</v>
      </c>
      <c r="V78" s="190">
        <f>SUMIFS(env_ac_mfa!$F:$F,env_ac_mfa!$A:$A,V53,env_ac_mfa!$B:$B,Data_mfa!$B$51,env_ac_mfa!$C:$C,Data_mfa!$A$78,env_ac_mfa!$D:$D,Data_mfa!$B$50,env_ac_mfa!$E:$E,Data_mfa!$C$78)</f>
        <v>1.849</v>
      </c>
      <c r="W78" s="190">
        <f>SUMIFS(env_ac_mfa!$F:$F,env_ac_mfa!$A:$A,W53,env_ac_mfa!$B:$B,Data_mfa!$B$51,env_ac_mfa!$C:$C,Data_mfa!$A$78,env_ac_mfa!$D:$D,Data_mfa!$B$50,env_ac_mfa!$E:$E,Data_mfa!$C$78)</f>
        <v>1.87</v>
      </c>
      <c r="X78" s="190">
        <f>SUMIFS(env_ac_mfa!$F:$F,env_ac_mfa!$A:$A,X53,env_ac_mfa!$B:$B,Data_mfa!$B$51,env_ac_mfa!$C:$C,Data_mfa!$A$78,env_ac_mfa!$D:$D,Data_mfa!$B$50,env_ac_mfa!$E:$E,Data_mfa!$C$78)</f>
        <v>1.8280000000000001</v>
      </c>
      <c r="Y78" s="190">
        <f>SUMIFS(env_ac_mfa!$F:$F,env_ac_mfa!$A:$A,Y53,env_ac_mfa!$B:$B,Data_mfa!$B$51,env_ac_mfa!$C:$C,Data_mfa!$A$78,env_ac_mfa!$D:$D,Data_mfa!$B$50,env_ac_mfa!$E:$E,Data_mfa!$C$78)</f>
        <v>1.605</v>
      </c>
    </row>
    <row r="79" spans="1:25" x14ac:dyDescent="0.2">
      <c r="A79" s="94" t="s">
        <v>67</v>
      </c>
      <c r="B79" s="94" t="s">
        <v>66</v>
      </c>
      <c r="C79" s="94" t="s">
        <v>65</v>
      </c>
      <c r="D79" s="94" t="s">
        <v>64</v>
      </c>
      <c r="E79" s="190" t="s">
        <v>54</v>
      </c>
      <c r="F79" s="96" t="s">
        <v>54</v>
      </c>
      <c r="G79" s="96" t="s">
        <v>54</v>
      </c>
      <c r="H79" s="96" t="s">
        <v>54</v>
      </c>
      <c r="I79" s="96" t="s">
        <v>54</v>
      </c>
      <c r="J79" s="96" t="s">
        <v>54</v>
      </c>
      <c r="K79" s="96" t="s">
        <v>54</v>
      </c>
      <c r="L79" s="96" t="s">
        <v>54</v>
      </c>
      <c r="M79" s="96" t="s">
        <v>54</v>
      </c>
      <c r="N79" s="96" t="s">
        <v>54</v>
      </c>
      <c r="O79" s="96" t="s">
        <v>54</v>
      </c>
      <c r="P79" s="96" t="s">
        <v>54</v>
      </c>
      <c r="Q79" s="96" t="s">
        <v>54</v>
      </c>
      <c r="R79" s="96" t="s">
        <v>54</v>
      </c>
      <c r="S79" s="96" t="s">
        <v>54</v>
      </c>
      <c r="T79" s="96" t="s">
        <v>54</v>
      </c>
      <c r="U79" s="96" t="s">
        <v>54</v>
      </c>
      <c r="V79" s="96" t="s">
        <v>54</v>
      </c>
      <c r="W79" s="96" t="s">
        <v>54</v>
      </c>
      <c r="X79" s="96" t="s">
        <v>54</v>
      </c>
      <c r="Y79" s="96" t="s">
        <v>54</v>
      </c>
    </row>
    <row r="80" spans="1:25" x14ac:dyDescent="0.2">
      <c r="A80" s="94" t="s">
        <v>67</v>
      </c>
      <c r="B80" s="94" t="s">
        <v>66</v>
      </c>
      <c r="C80" s="94" t="s">
        <v>63</v>
      </c>
      <c r="D80" s="94" t="s">
        <v>1</v>
      </c>
      <c r="E80" s="190">
        <f>SUMIFS(env_ac_mfa!$F:$F,env_ac_mfa!$A:$A,E53,env_ac_mfa!$B:$B,Data_mfa!$B$51,env_ac_mfa!$C:$C,Data_mfa!$A$80,env_ac_mfa!$D:$D,Data_mfa!$B$50,env_ac_mfa!$E:$E,Data_mfa!$C$80)</f>
        <v>7.6999999999999999E-2</v>
      </c>
      <c r="F80" s="190">
        <f>SUMIFS(env_ac_mfa!$F:$F,env_ac_mfa!$A:$A,F53,env_ac_mfa!$B:$B,Data_mfa!$B$51,env_ac_mfa!$C:$C,Data_mfa!$A$80,env_ac_mfa!$D:$D,Data_mfa!$B$50,env_ac_mfa!$E:$E,Data_mfa!$C$80)</f>
        <v>7.2999999999999995E-2</v>
      </c>
      <c r="G80" s="190">
        <f>SUMIFS(env_ac_mfa!$F:$F,env_ac_mfa!$A:$A,G53,env_ac_mfa!$B:$B,Data_mfa!$B$51,env_ac_mfa!$C:$C,Data_mfa!$A$80,env_ac_mfa!$D:$D,Data_mfa!$B$50,env_ac_mfa!$E:$E,Data_mfa!$C$80)</f>
        <v>8.5000000000000006E-2</v>
      </c>
      <c r="H80" s="190">
        <f>SUMIFS(env_ac_mfa!$F:$F,env_ac_mfa!$A:$A,H53,env_ac_mfa!$B:$B,Data_mfa!$B$51,env_ac_mfa!$C:$C,Data_mfa!$A$80,env_ac_mfa!$D:$D,Data_mfa!$B$50,env_ac_mfa!$E:$E,Data_mfa!$C$80)</f>
        <v>9.5000000000000001E-2</v>
      </c>
      <c r="I80" s="190">
        <f>SUMIFS(env_ac_mfa!$F:$F,env_ac_mfa!$A:$A,I53,env_ac_mfa!$B:$B,Data_mfa!$B$51,env_ac_mfa!$C:$C,Data_mfa!$A$80,env_ac_mfa!$D:$D,Data_mfa!$B$50,env_ac_mfa!$E:$E,Data_mfa!$C$80)</f>
        <v>0.112</v>
      </c>
      <c r="J80" s="190">
        <f>SUMIFS(env_ac_mfa!$F:$F,env_ac_mfa!$A:$A,J53,env_ac_mfa!$B:$B,Data_mfa!$B$51,env_ac_mfa!$C:$C,Data_mfa!$A$80,env_ac_mfa!$D:$D,Data_mfa!$B$50,env_ac_mfa!$E:$E,Data_mfa!$C$80)</f>
        <v>9.7000000000000003E-2</v>
      </c>
      <c r="K80" s="190">
        <f>SUMIFS(env_ac_mfa!$F:$F,env_ac_mfa!$A:$A,K53,env_ac_mfa!$B:$B,Data_mfa!$B$51,env_ac_mfa!$C:$C,Data_mfa!$A$80,env_ac_mfa!$D:$D,Data_mfa!$B$50,env_ac_mfa!$E:$E,Data_mfa!$C$80)</f>
        <v>9.9000000000000005E-2</v>
      </c>
      <c r="L80" s="190">
        <f>SUMIFS(env_ac_mfa!$F:$F,env_ac_mfa!$A:$A,L53,env_ac_mfa!$B:$B,Data_mfa!$B$51,env_ac_mfa!$C:$C,Data_mfa!$A$80,env_ac_mfa!$D:$D,Data_mfa!$B$50,env_ac_mfa!$E:$E,Data_mfa!$C$80)</f>
        <v>0.11</v>
      </c>
      <c r="M80" s="190">
        <f>SUMIFS(env_ac_mfa!$F:$F,env_ac_mfa!$A:$A,M53,env_ac_mfa!$B:$B,Data_mfa!$B$51,env_ac_mfa!$C:$C,Data_mfa!$A$80,env_ac_mfa!$D:$D,Data_mfa!$B$50,env_ac_mfa!$E:$E,Data_mfa!$C$80)</f>
        <v>0.114</v>
      </c>
      <c r="N80" s="190">
        <f>SUMIFS(env_ac_mfa!$F:$F,env_ac_mfa!$A:$A,N53,env_ac_mfa!$B:$B,Data_mfa!$B$51,env_ac_mfa!$C:$C,Data_mfa!$A$80,env_ac_mfa!$D:$D,Data_mfa!$B$50,env_ac_mfa!$E:$E,Data_mfa!$C$80)</f>
        <v>9.8000000000000004E-2</v>
      </c>
      <c r="O80" s="190">
        <f>SUMIFS(env_ac_mfa!$F:$F,env_ac_mfa!$A:$A,O53,env_ac_mfa!$B:$B,Data_mfa!$B$51,env_ac_mfa!$C:$C,Data_mfa!$A$80,env_ac_mfa!$D:$D,Data_mfa!$B$50,env_ac_mfa!$E:$E,Data_mfa!$C$80)</f>
        <v>0.109</v>
      </c>
      <c r="P80" s="190">
        <f>SUMIFS(env_ac_mfa!$F:$F,env_ac_mfa!$A:$A,P53,env_ac_mfa!$B:$B,Data_mfa!$B$51,env_ac_mfa!$C:$C,Data_mfa!$A$80,env_ac_mfa!$D:$D,Data_mfa!$B$50,env_ac_mfa!$E:$E,Data_mfa!$C$80)</f>
        <v>0.113</v>
      </c>
      <c r="Q80" s="190">
        <f>SUMIFS(env_ac_mfa!$F:$F,env_ac_mfa!$A:$A,Q53,env_ac_mfa!$B:$B,Data_mfa!$B$51,env_ac_mfa!$C:$C,Data_mfa!$A$80,env_ac_mfa!$D:$D,Data_mfa!$B$50,env_ac_mfa!$E:$E,Data_mfa!$C$80)</f>
        <v>0.106</v>
      </c>
      <c r="R80" s="190">
        <f>SUMIFS(env_ac_mfa!$F:$F,env_ac_mfa!$A:$A,R53,env_ac_mfa!$B:$B,Data_mfa!$B$51,env_ac_mfa!$C:$C,Data_mfa!$A$80,env_ac_mfa!$D:$D,Data_mfa!$B$50,env_ac_mfa!$E:$E,Data_mfa!$C$80)</f>
        <v>0.11700000000000001</v>
      </c>
      <c r="S80" s="190">
        <f>SUMIFS(env_ac_mfa!$F:$F,env_ac_mfa!$A:$A,S53,env_ac_mfa!$B:$B,Data_mfa!$B$51,env_ac_mfa!$C:$C,Data_mfa!$A$80,env_ac_mfa!$D:$D,Data_mfa!$B$50,env_ac_mfa!$E:$E,Data_mfa!$C$80)</f>
        <v>0.11899999999999999</v>
      </c>
      <c r="T80" s="190">
        <f>SUMIFS(env_ac_mfa!$F:$F,env_ac_mfa!$A:$A,T53,env_ac_mfa!$B:$B,Data_mfa!$B$51,env_ac_mfa!$C:$C,Data_mfa!$A$80,env_ac_mfa!$D:$D,Data_mfa!$B$50,env_ac_mfa!$E:$E,Data_mfa!$C$80)</f>
        <v>0.11799999999999999</v>
      </c>
      <c r="U80" s="190">
        <f>SUMIFS(env_ac_mfa!$F:$F,env_ac_mfa!$A:$A,U53,env_ac_mfa!$B:$B,Data_mfa!$B$51,env_ac_mfa!$C:$C,Data_mfa!$A$80,env_ac_mfa!$D:$D,Data_mfa!$B$50,env_ac_mfa!$E:$E,Data_mfa!$C$80)</f>
        <v>0.124</v>
      </c>
      <c r="V80" s="190">
        <f>SUMIFS(env_ac_mfa!$F:$F,env_ac_mfa!$A:$A,V53,env_ac_mfa!$B:$B,Data_mfa!$B$51,env_ac_mfa!$C:$C,Data_mfa!$A$80,env_ac_mfa!$D:$D,Data_mfa!$B$50,env_ac_mfa!$E:$E,Data_mfa!$C$80)</f>
        <v>0.13300000000000001</v>
      </c>
      <c r="W80" s="190">
        <f>SUMIFS(env_ac_mfa!$F:$F,env_ac_mfa!$A:$A,W53,env_ac_mfa!$B:$B,Data_mfa!$B$51,env_ac_mfa!$C:$C,Data_mfa!$A$80,env_ac_mfa!$D:$D,Data_mfa!$B$50,env_ac_mfa!$E:$E,Data_mfa!$C$80)</f>
        <v>0.14799999999999999</v>
      </c>
      <c r="X80" s="190">
        <f>SUMIFS(env_ac_mfa!$F:$F,env_ac_mfa!$A:$A,X53,env_ac_mfa!$B:$B,Data_mfa!$B$51,env_ac_mfa!$C:$C,Data_mfa!$A$80,env_ac_mfa!$D:$D,Data_mfa!$B$50,env_ac_mfa!$E:$E,Data_mfa!$C$80)</f>
        <v>0.16300000000000001</v>
      </c>
      <c r="Y80" s="190">
        <f>SUMIFS(env_ac_mfa!$F:$F,env_ac_mfa!$A:$A,Y53,env_ac_mfa!$B:$B,Data_mfa!$B$51,env_ac_mfa!$C:$C,Data_mfa!$A$80,env_ac_mfa!$D:$D,Data_mfa!$B$50,env_ac_mfa!$E:$E,Data_mfa!$C$80)</f>
        <v>0.153</v>
      </c>
    </row>
    <row r="81" spans="1:25" x14ac:dyDescent="0.2">
      <c r="A81" s="94" t="s">
        <v>67</v>
      </c>
      <c r="B81" s="94" t="s">
        <v>66</v>
      </c>
      <c r="C81" s="94" t="s">
        <v>62</v>
      </c>
      <c r="D81" s="94" t="s">
        <v>2</v>
      </c>
      <c r="E81" s="190">
        <f>SUMIFS(env_ac_mfa!$F:$F,env_ac_mfa!$A:$A,E53,env_ac_mfa!$B:$B,Data_mfa!$B$51,env_ac_mfa!$C:$C,Data_mfa!$A$81,env_ac_mfa!$D:$D,Data_mfa!$B$50,env_ac_mfa!$E:$E,Data_mfa!$C$81)</f>
        <v>0.09</v>
      </c>
      <c r="F81" s="190">
        <f>SUMIFS(env_ac_mfa!$F:$F,env_ac_mfa!$A:$A,F53,env_ac_mfa!$B:$B,Data_mfa!$B$51,env_ac_mfa!$C:$C,Data_mfa!$A$81,env_ac_mfa!$D:$D,Data_mfa!$B$50,env_ac_mfa!$E:$E,Data_mfa!$C$81)</f>
        <v>9.6000000000000002E-2</v>
      </c>
      <c r="G81" s="190">
        <f>SUMIFS(env_ac_mfa!$F:$F,env_ac_mfa!$A:$A,G53,env_ac_mfa!$B:$B,Data_mfa!$B$51,env_ac_mfa!$C:$C,Data_mfa!$A$81,env_ac_mfa!$D:$D,Data_mfa!$B$50,env_ac_mfa!$E:$E,Data_mfa!$C$81)</f>
        <v>9.9000000000000005E-2</v>
      </c>
      <c r="H81" s="190">
        <f>SUMIFS(env_ac_mfa!$F:$F,env_ac_mfa!$A:$A,H53,env_ac_mfa!$B:$B,Data_mfa!$B$51,env_ac_mfa!$C:$C,Data_mfa!$A$81,env_ac_mfa!$D:$D,Data_mfa!$B$50,env_ac_mfa!$E:$E,Data_mfa!$C$81)</f>
        <v>0.09</v>
      </c>
      <c r="I81" s="190">
        <f>SUMIFS(env_ac_mfa!$F:$F,env_ac_mfa!$A:$A,I53,env_ac_mfa!$B:$B,Data_mfa!$B$51,env_ac_mfa!$C:$C,Data_mfa!$A$81,env_ac_mfa!$D:$D,Data_mfa!$B$50,env_ac_mfa!$E:$E,Data_mfa!$C$81)</f>
        <v>9.8000000000000004E-2</v>
      </c>
      <c r="J81" s="190">
        <f>SUMIFS(env_ac_mfa!$F:$F,env_ac_mfa!$A:$A,J53,env_ac_mfa!$B:$B,Data_mfa!$B$51,env_ac_mfa!$C:$C,Data_mfa!$A$81,env_ac_mfa!$D:$D,Data_mfa!$B$50,env_ac_mfa!$E:$E,Data_mfa!$C$81)</f>
        <v>9.5000000000000001E-2</v>
      </c>
      <c r="K81" s="190">
        <f>SUMIFS(env_ac_mfa!$F:$F,env_ac_mfa!$A:$A,K53,env_ac_mfa!$B:$B,Data_mfa!$B$51,env_ac_mfa!$C:$C,Data_mfa!$A$81,env_ac_mfa!$D:$D,Data_mfa!$B$50,env_ac_mfa!$E:$E,Data_mfa!$C$81)</f>
        <v>9.9000000000000005E-2</v>
      </c>
      <c r="L81" s="190">
        <f>SUMIFS(env_ac_mfa!$F:$F,env_ac_mfa!$A:$A,L53,env_ac_mfa!$B:$B,Data_mfa!$B$51,env_ac_mfa!$C:$C,Data_mfa!$A$81,env_ac_mfa!$D:$D,Data_mfa!$B$50,env_ac_mfa!$E:$E,Data_mfa!$C$81)</f>
        <v>0.10199999999999999</v>
      </c>
      <c r="M81" s="190">
        <f>SUMIFS(env_ac_mfa!$F:$F,env_ac_mfa!$A:$A,M53,env_ac_mfa!$B:$B,Data_mfa!$B$51,env_ac_mfa!$C:$C,Data_mfa!$A$81,env_ac_mfa!$D:$D,Data_mfa!$B$50,env_ac_mfa!$E:$E,Data_mfa!$C$81)</f>
        <v>0.105</v>
      </c>
      <c r="N81" s="190">
        <f>SUMIFS(env_ac_mfa!$F:$F,env_ac_mfa!$A:$A,N53,env_ac_mfa!$B:$B,Data_mfa!$B$51,env_ac_mfa!$C:$C,Data_mfa!$A$81,env_ac_mfa!$D:$D,Data_mfa!$B$50,env_ac_mfa!$E:$E,Data_mfa!$C$81)</f>
        <v>9.4E-2</v>
      </c>
      <c r="O81" s="190">
        <f>SUMIFS(env_ac_mfa!$F:$F,env_ac_mfa!$A:$A,O53,env_ac_mfa!$B:$B,Data_mfa!$B$51,env_ac_mfa!$C:$C,Data_mfa!$A$81,env_ac_mfa!$D:$D,Data_mfa!$B$50,env_ac_mfa!$E:$E,Data_mfa!$C$81)</f>
        <v>0.108</v>
      </c>
      <c r="P81" s="190">
        <f>SUMIFS(env_ac_mfa!$F:$F,env_ac_mfa!$A:$A,P53,env_ac_mfa!$B:$B,Data_mfa!$B$51,env_ac_mfa!$C:$C,Data_mfa!$A$81,env_ac_mfa!$D:$D,Data_mfa!$B$50,env_ac_mfa!$E:$E,Data_mfa!$C$81)</f>
        <v>0.111</v>
      </c>
      <c r="Q81" s="190">
        <f>SUMIFS(env_ac_mfa!$F:$F,env_ac_mfa!$A:$A,Q53,env_ac_mfa!$B:$B,Data_mfa!$B$51,env_ac_mfa!$C:$C,Data_mfa!$A$81,env_ac_mfa!$D:$D,Data_mfa!$B$50,env_ac_mfa!$E:$E,Data_mfa!$C$81)</f>
        <v>0.113</v>
      </c>
      <c r="R81" s="190">
        <f>SUMIFS(env_ac_mfa!$F:$F,env_ac_mfa!$A:$A,R53,env_ac_mfa!$B:$B,Data_mfa!$B$51,env_ac_mfa!$C:$C,Data_mfa!$A$81,env_ac_mfa!$D:$D,Data_mfa!$B$50,env_ac_mfa!$E:$E,Data_mfa!$C$81)</f>
        <v>0.11799999999999999</v>
      </c>
      <c r="S81" s="190">
        <f>SUMIFS(env_ac_mfa!$F:$F,env_ac_mfa!$A:$A,S53,env_ac_mfa!$B:$B,Data_mfa!$B$51,env_ac_mfa!$C:$C,Data_mfa!$A$81,env_ac_mfa!$D:$D,Data_mfa!$B$50,env_ac_mfa!$E:$E,Data_mfa!$C$81)</f>
        <v>0.123</v>
      </c>
      <c r="T81" s="190">
        <f>SUMIFS(env_ac_mfa!$F:$F,env_ac_mfa!$A:$A,T53,env_ac_mfa!$B:$B,Data_mfa!$B$51,env_ac_mfa!$C:$C,Data_mfa!$A$81,env_ac_mfa!$D:$D,Data_mfa!$B$50,env_ac_mfa!$E:$E,Data_mfa!$C$81)</f>
        <v>0.121</v>
      </c>
      <c r="U81" s="190">
        <f>SUMIFS(env_ac_mfa!$F:$F,env_ac_mfa!$A:$A,U53,env_ac_mfa!$B:$B,Data_mfa!$B$51,env_ac_mfa!$C:$C,Data_mfa!$A$81,env_ac_mfa!$D:$D,Data_mfa!$B$50,env_ac_mfa!$E:$E,Data_mfa!$C$81)</f>
        <v>0.122</v>
      </c>
      <c r="V81" s="190">
        <f>SUMIFS(env_ac_mfa!$F:$F,env_ac_mfa!$A:$A,V53,env_ac_mfa!$B:$B,Data_mfa!$B$51,env_ac_mfa!$C:$C,Data_mfa!$A$81,env_ac_mfa!$D:$D,Data_mfa!$B$50,env_ac_mfa!$E:$E,Data_mfa!$C$81)</f>
        <v>0.13200000000000001</v>
      </c>
      <c r="W81" s="190">
        <f>SUMIFS(env_ac_mfa!$F:$F,env_ac_mfa!$A:$A,W53,env_ac_mfa!$B:$B,Data_mfa!$B$51,env_ac_mfa!$C:$C,Data_mfa!$A$81,env_ac_mfa!$D:$D,Data_mfa!$B$50,env_ac_mfa!$E:$E,Data_mfa!$C$81)</f>
        <v>0.13100000000000001</v>
      </c>
      <c r="X81" s="190">
        <f>SUMIFS(env_ac_mfa!$F:$F,env_ac_mfa!$A:$A,X53,env_ac_mfa!$B:$B,Data_mfa!$B$51,env_ac_mfa!$C:$C,Data_mfa!$A$81,env_ac_mfa!$D:$D,Data_mfa!$B$50,env_ac_mfa!$E:$E,Data_mfa!$C$81)</f>
        <v>0.13</v>
      </c>
      <c r="Y81" s="190">
        <f>SUMIFS(env_ac_mfa!$F:$F,env_ac_mfa!$A:$A,Y53,env_ac_mfa!$B:$B,Data_mfa!$B$51,env_ac_mfa!$C:$C,Data_mfa!$A$81,env_ac_mfa!$D:$D,Data_mfa!$B$50,env_ac_mfa!$E:$E,Data_mfa!$C$81)</f>
        <v>0.126</v>
      </c>
    </row>
    <row r="82" spans="1:25" x14ac:dyDescent="0.2">
      <c r="A82" s="94" t="s">
        <v>67</v>
      </c>
      <c r="B82" s="94" t="s">
        <v>66</v>
      </c>
      <c r="C82" s="94" t="s">
        <v>61</v>
      </c>
      <c r="D82" s="94" t="s">
        <v>60</v>
      </c>
      <c r="E82" s="190">
        <f>SUMIFS(env_ac_mfa!$F:$F,env_ac_mfa!$A:$A,E53,env_ac_mfa!$B:$B,Data_mfa!$B$51,env_ac_mfa!$C:$C,Data_mfa!$A$82,env_ac_mfa!$D:$D,Data_mfa!$B$50,env_ac_mfa!$E:$E,Data_mfa!$C$82)</f>
        <v>-1.2999999999999999E-2</v>
      </c>
      <c r="F82" s="190">
        <f>SUMIFS(env_ac_mfa!$F:$F,env_ac_mfa!$A:$A,F53,env_ac_mfa!$B:$B,Data_mfa!$B$51,env_ac_mfa!$C:$C,Data_mfa!$A$82,env_ac_mfa!$D:$D,Data_mfa!$B$50,env_ac_mfa!$E:$E,Data_mfa!$C$82)</f>
        <v>-2.3E-2</v>
      </c>
      <c r="G82" s="190">
        <f>SUMIFS(env_ac_mfa!$F:$F,env_ac_mfa!$A:$A,G53,env_ac_mfa!$B:$B,Data_mfa!$B$51,env_ac_mfa!$C:$C,Data_mfa!$A$82,env_ac_mfa!$D:$D,Data_mfa!$B$50,env_ac_mfa!$E:$E,Data_mfa!$C$82)</f>
        <v>-1.4999999999999999E-2</v>
      </c>
      <c r="H82" s="190">
        <f>SUMIFS(env_ac_mfa!$F:$F,env_ac_mfa!$A:$A,H53,env_ac_mfa!$B:$B,Data_mfa!$B$51,env_ac_mfa!$C:$C,Data_mfa!$A$82,env_ac_mfa!$D:$D,Data_mfa!$B$50,env_ac_mfa!$E:$E,Data_mfa!$C$82)</f>
        <v>5.0000000000000001E-3</v>
      </c>
      <c r="I82" s="190">
        <f>SUMIFS(env_ac_mfa!$F:$F,env_ac_mfa!$A:$A,I53,env_ac_mfa!$B:$B,Data_mfa!$B$51,env_ac_mfa!$C:$C,Data_mfa!$A$82,env_ac_mfa!$D:$D,Data_mfa!$B$50,env_ac_mfa!$E:$E,Data_mfa!$C$82)</f>
        <v>1.4E-2</v>
      </c>
      <c r="J82" s="190">
        <f>SUMIFS(env_ac_mfa!$F:$F,env_ac_mfa!$A:$A,J53,env_ac_mfa!$B:$B,Data_mfa!$B$51,env_ac_mfa!$C:$C,Data_mfa!$A$82,env_ac_mfa!$D:$D,Data_mfa!$B$50,env_ac_mfa!$E:$E,Data_mfa!$C$82)</f>
        <v>2E-3</v>
      </c>
      <c r="K82" s="190">
        <f>SUMIFS(env_ac_mfa!$F:$F,env_ac_mfa!$A:$A,K53,env_ac_mfa!$B:$B,Data_mfa!$B$51,env_ac_mfa!$C:$C,Data_mfa!$A$82,env_ac_mfa!$D:$D,Data_mfa!$B$50,env_ac_mfa!$E:$E,Data_mfa!$C$82)</f>
        <v>0</v>
      </c>
      <c r="L82" s="190">
        <f>SUMIFS(env_ac_mfa!$F:$F,env_ac_mfa!$A:$A,L53,env_ac_mfa!$B:$B,Data_mfa!$B$51,env_ac_mfa!$C:$C,Data_mfa!$A$82,env_ac_mfa!$D:$D,Data_mfa!$B$50,env_ac_mfa!$E:$E,Data_mfa!$C$82)</f>
        <v>8.0000000000000002E-3</v>
      </c>
      <c r="M82" s="190">
        <f>SUMIFS(env_ac_mfa!$F:$F,env_ac_mfa!$A:$A,M53,env_ac_mfa!$B:$B,Data_mfa!$B$51,env_ac_mfa!$C:$C,Data_mfa!$A$82,env_ac_mfa!$D:$D,Data_mfa!$B$50,env_ac_mfa!$E:$E,Data_mfa!$C$82)</f>
        <v>8.9999999999999993E-3</v>
      </c>
      <c r="N82" s="190">
        <f>SUMIFS(env_ac_mfa!$F:$F,env_ac_mfa!$A:$A,N53,env_ac_mfa!$B:$B,Data_mfa!$B$51,env_ac_mfa!$C:$C,Data_mfa!$A$82,env_ac_mfa!$D:$D,Data_mfa!$B$50,env_ac_mfa!$E:$E,Data_mfa!$C$82)</f>
        <v>4.0000000000000001E-3</v>
      </c>
      <c r="O82" s="190">
        <f>SUMIFS(env_ac_mfa!$F:$F,env_ac_mfa!$A:$A,O53,env_ac_mfa!$B:$B,Data_mfa!$B$51,env_ac_mfa!$C:$C,Data_mfa!$A$82,env_ac_mfa!$D:$D,Data_mfa!$B$50,env_ac_mfa!$E:$E,Data_mfa!$C$82)</f>
        <v>2E-3</v>
      </c>
      <c r="P82" s="190">
        <f>SUMIFS(env_ac_mfa!$F:$F,env_ac_mfa!$A:$A,P53,env_ac_mfa!$B:$B,Data_mfa!$B$51,env_ac_mfa!$C:$C,Data_mfa!$A$82,env_ac_mfa!$D:$D,Data_mfa!$B$50,env_ac_mfa!$E:$E,Data_mfa!$C$82)</f>
        <v>1E-3</v>
      </c>
      <c r="Q82" s="190">
        <f>SUMIFS(env_ac_mfa!$F:$F,env_ac_mfa!$A:$A,Q53,env_ac_mfa!$B:$B,Data_mfa!$B$51,env_ac_mfa!$C:$C,Data_mfa!$A$82,env_ac_mfa!$D:$D,Data_mfa!$B$50,env_ac_mfa!$E:$E,Data_mfa!$C$82)</f>
        <v>-7.0000000000000001E-3</v>
      </c>
      <c r="R82" s="190">
        <f>SUMIFS(env_ac_mfa!$F:$F,env_ac_mfa!$A:$A,R53,env_ac_mfa!$B:$B,Data_mfa!$B$51,env_ac_mfa!$C:$C,Data_mfa!$A$82,env_ac_mfa!$D:$D,Data_mfa!$B$50,env_ac_mfa!$E:$E,Data_mfa!$C$82)</f>
        <v>-2E-3</v>
      </c>
      <c r="S82" s="190">
        <f>SUMIFS(env_ac_mfa!$F:$F,env_ac_mfa!$A:$A,S53,env_ac_mfa!$B:$B,Data_mfa!$B$51,env_ac_mfa!$C:$C,Data_mfa!$A$82,env_ac_mfa!$D:$D,Data_mfa!$B$50,env_ac_mfa!$E:$E,Data_mfa!$C$82)</f>
        <v>-4.0000000000000001E-3</v>
      </c>
      <c r="T82" s="190">
        <f>SUMIFS(env_ac_mfa!$F:$F,env_ac_mfa!$A:$A,T53,env_ac_mfa!$B:$B,Data_mfa!$B$51,env_ac_mfa!$C:$C,Data_mfa!$A$82,env_ac_mfa!$D:$D,Data_mfa!$B$50,env_ac_mfa!$E:$E,Data_mfa!$C$82)</f>
        <v>-3.0000000000000001E-3</v>
      </c>
      <c r="U82" s="190">
        <f>SUMIFS(env_ac_mfa!$F:$F,env_ac_mfa!$A:$A,U53,env_ac_mfa!$B:$B,Data_mfa!$B$51,env_ac_mfa!$C:$C,Data_mfa!$A$82,env_ac_mfa!$D:$D,Data_mfa!$B$50,env_ac_mfa!$E:$E,Data_mfa!$C$82)</f>
        <v>2E-3</v>
      </c>
      <c r="V82" s="190">
        <f>SUMIFS(env_ac_mfa!$F:$F,env_ac_mfa!$A:$A,V53,env_ac_mfa!$B:$B,Data_mfa!$B$51,env_ac_mfa!$C:$C,Data_mfa!$A$82,env_ac_mfa!$D:$D,Data_mfa!$B$50,env_ac_mfa!$E:$E,Data_mfa!$C$82)</f>
        <v>1E-3</v>
      </c>
      <c r="W82" s="190">
        <f>SUMIFS(env_ac_mfa!$F:$F,env_ac_mfa!$A:$A,W53,env_ac_mfa!$B:$B,Data_mfa!$B$51,env_ac_mfa!$C:$C,Data_mfa!$A$82,env_ac_mfa!$D:$D,Data_mfa!$B$50,env_ac_mfa!$E:$E,Data_mfa!$C$82)</f>
        <v>1.7000000000000001E-2</v>
      </c>
      <c r="X82" s="190">
        <f>SUMIFS(env_ac_mfa!$F:$F,env_ac_mfa!$A:$A,X53,env_ac_mfa!$B:$B,Data_mfa!$B$51,env_ac_mfa!$C:$C,Data_mfa!$A$82,env_ac_mfa!$D:$D,Data_mfa!$B$50,env_ac_mfa!$E:$E,Data_mfa!$C$82)</f>
        <v>3.3000000000000002E-2</v>
      </c>
      <c r="Y82" s="190">
        <f>SUMIFS(env_ac_mfa!$F:$F,env_ac_mfa!$A:$A,Y53,env_ac_mfa!$B:$B,Data_mfa!$B$51,env_ac_mfa!$C:$C,Data_mfa!$A$82,env_ac_mfa!$D:$D,Data_mfa!$B$50,env_ac_mfa!$E:$E,Data_mfa!$C$82)</f>
        <v>2.5999999999999999E-2</v>
      </c>
    </row>
    <row r="83" spans="1:25" x14ac:dyDescent="0.2">
      <c r="A83" s="94" t="s">
        <v>67</v>
      </c>
      <c r="B83" s="94" t="s">
        <v>66</v>
      </c>
      <c r="C83" s="94" t="s">
        <v>57</v>
      </c>
      <c r="D83" s="94" t="s">
        <v>56</v>
      </c>
      <c r="E83" s="190">
        <f>SUMIFS(env_ac_mfa!$F:$F,env_ac_mfa!$A:$A,E53,env_ac_mfa!$B:$B,Data_mfa!$B$51,env_ac_mfa!$C:$C,Data_mfa!$A$83,env_ac_mfa!$D:$D,Data_mfa!$B$50,env_ac_mfa!$E:$E,Data_mfa!$C$83)</f>
        <v>-1.2999999999999999E-2</v>
      </c>
      <c r="F83" s="190">
        <f>SUMIFS(env_ac_mfa!$F:$F,env_ac_mfa!$A:$A,F53,env_ac_mfa!$B:$B,Data_mfa!$B$51,env_ac_mfa!$C:$C,Data_mfa!$A$83,env_ac_mfa!$D:$D,Data_mfa!$B$50,env_ac_mfa!$E:$E,Data_mfa!$C$83)</f>
        <v>-2.3E-2</v>
      </c>
      <c r="G83" s="190">
        <f>SUMIFS(env_ac_mfa!$F:$F,env_ac_mfa!$A:$A,G53,env_ac_mfa!$B:$B,Data_mfa!$B$51,env_ac_mfa!$C:$C,Data_mfa!$A$83,env_ac_mfa!$D:$D,Data_mfa!$B$50,env_ac_mfa!$E:$E,Data_mfa!$C$83)</f>
        <v>-1.4999999999999999E-2</v>
      </c>
      <c r="H83" s="190">
        <f>SUMIFS(env_ac_mfa!$F:$F,env_ac_mfa!$A:$A,H53,env_ac_mfa!$B:$B,Data_mfa!$B$51,env_ac_mfa!$C:$C,Data_mfa!$A$83,env_ac_mfa!$D:$D,Data_mfa!$B$50,env_ac_mfa!$E:$E,Data_mfa!$C$83)</f>
        <v>5.0000000000000001E-3</v>
      </c>
      <c r="I83" s="190">
        <f>SUMIFS(env_ac_mfa!$F:$F,env_ac_mfa!$A:$A,I53,env_ac_mfa!$B:$B,Data_mfa!$B$51,env_ac_mfa!$C:$C,Data_mfa!$A$83,env_ac_mfa!$D:$D,Data_mfa!$B$50,env_ac_mfa!$E:$E,Data_mfa!$C$83)</f>
        <v>1.4E-2</v>
      </c>
      <c r="J83" s="190">
        <f>SUMIFS(env_ac_mfa!$F:$F,env_ac_mfa!$A:$A,J53,env_ac_mfa!$B:$B,Data_mfa!$B$51,env_ac_mfa!$C:$C,Data_mfa!$A$83,env_ac_mfa!$D:$D,Data_mfa!$B$50,env_ac_mfa!$E:$E,Data_mfa!$C$83)</f>
        <v>2E-3</v>
      </c>
      <c r="K83" s="190">
        <f>SUMIFS(env_ac_mfa!$F:$F,env_ac_mfa!$A:$A,K53,env_ac_mfa!$B:$B,Data_mfa!$B$51,env_ac_mfa!$C:$C,Data_mfa!$A$83,env_ac_mfa!$D:$D,Data_mfa!$B$50,env_ac_mfa!$E:$E,Data_mfa!$C$83)</f>
        <v>0</v>
      </c>
      <c r="L83" s="190">
        <f>SUMIFS(env_ac_mfa!$F:$F,env_ac_mfa!$A:$A,L53,env_ac_mfa!$B:$B,Data_mfa!$B$51,env_ac_mfa!$C:$C,Data_mfa!$A$83,env_ac_mfa!$D:$D,Data_mfa!$B$50,env_ac_mfa!$E:$E,Data_mfa!$C$83)</f>
        <v>8.0000000000000002E-3</v>
      </c>
      <c r="M83" s="190">
        <f>SUMIFS(env_ac_mfa!$F:$F,env_ac_mfa!$A:$A,M53,env_ac_mfa!$B:$B,Data_mfa!$B$51,env_ac_mfa!$C:$C,Data_mfa!$A$83,env_ac_mfa!$D:$D,Data_mfa!$B$50,env_ac_mfa!$E:$E,Data_mfa!$C$83)</f>
        <v>8.9999999999999993E-3</v>
      </c>
      <c r="N83" s="190">
        <f>SUMIFS(env_ac_mfa!$F:$F,env_ac_mfa!$A:$A,N53,env_ac_mfa!$B:$B,Data_mfa!$B$51,env_ac_mfa!$C:$C,Data_mfa!$A$83,env_ac_mfa!$D:$D,Data_mfa!$B$50,env_ac_mfa!$E:$E,Data_mfa!$C$83)</f>
        <v>4.0000000000000001E-3</v>
      </c>
      <c r="O83" s="190">
        <f>SUMIFS(env_ac_mfa!$F:$F,env_ac_mfa!$A:$A,O53,env_ac_mfa!$B:$B,Data_mfa!$B$51,env_ac_mfa!$C:$C,Data_mfa!$A$83,env_ac_mfa!$D:$D,Data_mfa!$B$50,env_ac_mfa!$E:$E,Data_mfa!$C$83)</f>
        <v>2E-3</v>
      </c>
      <c r="P83" s="190">
        <f>SUMIFS(env_ac_mfa!$F:$F,env_ac_mfa!$A:$A,P53,env_ac_mfa!$B:$B,Data_mfa!$B$51,env_ac_mfa!$C:$C,Data_mfa!$A$83,env_ac_mfa!$D:$D,Data_mfa!$B$50,env_ac_mfa!$E:$E,Data_mfa!$C$83)</f>
        <v>1E-3</v>
      </c>
      <c r="Q83" s="190">
        <f>SUMIFS(env_ac_mfa!$F:$F,env_ac_mfa!$A:$A,Q53,env_ac_mfa!$B:$B,Data_mfa!$B$51,env_ac_mfa!$C:$C,Data_mfa!$A$83,env_ac_mfa!$D:$D,Data_mfa!$B$50,env_ac_mfa!$E:$E,Data_mfa!$C$83)</f>
        <v>-7.0000000000000001E-3</v>
      </c>
      <c r="R83" s="190">
        <f>SUMIFS(env_ac_mfa!$F:$F,env_ac_mfa!$A:$A,R53,env_ac_mfa!$B:$B,Data_mfa!$B$51,env_ac_mfa!$C:$C,Data_mfa!$A$83,env_ac_mfa!$D:$D,Data_mfa!$B$50,env_ac_mfa!$E:$E,Data_mfa!$C$83)</f>
        <v>-2E-3</v>
      </c>
      <c r="S83" s="190">
        <f>SUMIFS(env_ac_mfa!$F:$F,env_ac_mfa!$A:$A,S53,env_ac_mfa!$B:$B,Data_mfa!$B$51,env_ac_mfa!$C:$C,Data_mfa!$A$83,env_ac_mfa!$D:$D,Data_mfa!$B$50,env_ac_mfa!$E:$E,Data_mfa!$C$83)</f>
        <v>-4.0000000000000001E-3</v>
      </c>
      <c r="T83" s="190">
        <f>SUMIFS(env_ac_mfa!$F:$F,env_ac_mfa!$A:$A,T53,env_ac_mfa!$B:$B,Data_mfa!$B$51,env_ac_mfa!$C:$C,Data_mfa!$A$83,env_ac_mfa!$D:$D,Data_mfa!$B$50,env_ac_mfa!$E:$E,Data_mfa!$C$83)</f>
        <v>-3.0000000000000001E-3</v>
      </c>
      <c r="U83" s="190">
        <f>SUMIFS(env_ac_mfa!$F:$F,env_ac_mfa!$A:$A,U53,env_ac_mfa!$B:$B,Data_mfa!$B$51,env_ac_mfa!$C:$C,Data_mfa!$A$83,env_ac_mfa!$D:$D,Data_mfa!$B$50,env_ac_mfa!$E:$E,Data_mfa!$C$83)</f>
        <v>2E-3</v>
      </c>
      <c r="V83" s="190">
        <f>SUMIFS(env_ac_mfa!$F:$F,env_ac_mfa!$A:$A,V53,env_ac_mfa!$B:$B,Data_mfa!$B$51,env_ac_mfa!$C:$C,Data_mfa!$A$83,env_ac_mfa!$D:$D,Data_mfa!$B$50,env_ac_mfa!$E:$E,Data_mfa!$C$83)</f>
        <v>1E-3</v>
      </c>
      <c r="W83" s="190">
        <f>SUMIFS(env_ac_mfa!$F:$F,env_ac_mfa!$A:$A,W53,env_ac_mfa!$B:$B,Data_mfa!$B$51,env_ac_mfa!$C:$C,Data_mfa!$A$83,env_ac_mfa!$D:$D,Data_mfa!$B$50,env_ac_mfa!$E:$E,Data_mfa!$C$83)</f>
        <v>1.7000000000000001E-2</v>
      </c>
      <c r="X83" s="190">
        <f>SUMIFS(env_ac_mfa!$F:$F,env_ac_mfa!$A:$A,X53,env_ac_mfa!$B:$B,Data_mfa!$B$51,env_ac_mfa!$C:$C,Data_mfa!$A$83,env_ac_mfa!$D:$D,Data_mfa!$B$50,env_ac_mfa!$E:$E,Data_mfa!$C$83)</f>
        <v>3.3000000000000002E-2</v>
      </c>
      <c r="Y83" s="190">
        <f>SUMIFS(env_ac_mfa!$F:$F,env_ac_mfa!$A:$A,Y53,env_ac_mfa!$B:$B,Data_mfa!$B$51,env_ac_mfa!$C:$C,Data_mfa!$A$83,env_ac_mfa!$D:$D,Data_mfa!$B$50,env_ac_mfa!$E:$E,Data_mfa!$C$83)</f>
        <v>2.5999999999999999E-2</v>
      </c>
    </row>
    <row r="84" spans="1:25" x14ac:dyDescent="0.2">
      <c r="A84" s="94" t="s">
        <v>59</v>
      </c>
      <c r="B84" s="94" t="s">
        <v>58</v>
      </c>
      <c r="C84" s="94" t="s">
        <v>65</v>
      </c>
      <c r="D84" s="94" t="s">
        <v>64</v>
      </c>
      <c r="E84" s="190" t="s">
        <v>54</v>
      </c>
      <c r="F84" s="96" t="s">
        <v>54</v>
      </c>
      <c r="G84" s="96" t="s">
        <v>54</v>
      </c>
      <c r="H84" s="96" t="s">
        <v>54</v>
      </c>
      <c r="I84" s="96" t="s">
        <v>54</v>
      </c>
      <c r="J84" s="96" t="s">
        <v>54</v>
      </c>
      <c r="K84" s="96" t="s">
        <v>54</v>
      </c>
      <c r="L84" s="96" t="s">
        <v>54</v>
      </c>
      <c r="M84" s="96" t="s">
        <v>54</v>
      </c>
      <c r="N84" s="96" t="s">
        <v>54</v>
      </c>
      <c r="O84" s="96" t="s">
        <v>54</v>
      </c>
      <c r="P84" s="96" t="s">
        <v>54</v>
      </c>
      <c r="Q84" s="96" t="s">
        <v>54</v>
      </c>
      <c r="R84" s="96" t="s">
        <v>54</v>
      </c>
      <c r="S84" s="96" t="s">
        <v>54</v>
      </c>
      <c r="T84" s="96" t="s">
        <v>54</v>
      </c>
      <c r="U84" s="96" t="s">
        <v>54</v>
      </c>
      <c r="V84" s="96" t="s">
        <v>54</v>
      </c>
      <c r="W84" s="96" t="s">
        <v>54</v>
      </c>
      <c r="X84" s="96" t="s">
        <v>54</v>
      </c>
      <c r="Y84" s="96" t="s">
        <v>54</v>
      </c>
    </row>
    <row r="85" spans="1:25" x14ac:dyDescent="0.2">
      <c r="A85" s="94" t="s">
        <v>59</v>
      </c>
      <c r="B85" s="94" t="s">
        <v>58</v>
      </c>
      <c r="C85" s="94" t="s">
        <v>63</v>
      </c>
      <c r="D85" s="94" t="s">
        <v>1</v>
      </c>
      <c r="E85" s="190">
        <f>SUMIFS(env_ac_mfa!$F:$F,env_ac_mfa!$A:$A,E53,env_ac_mfa!$B:$B,Data_mfa!$B$51,env_ac_mfa!$C:$C,Data_mfa!$A$85,env_ac_mfa!$D:$D,Data_mfa!$B$50,env_ac_mfa!$E:$E,Data_mfa!$C$85)</f>
        <v>0</v>
      </c>
      <c r="F85" s="190">
        <f>SUMIFS(env_ac_mfa!$F:$F,env_ac_mfa!$A:$A,F53,env_ac_mfa!$B:$B,Data_mfa!$B$51,env_ac_mfa!$C:$C,Data_mfa!$A$85,env_ac_mfa!$D:$D,Data_mfa!$B$50,env_ac_mfa!$E:$E,Data_mfa!$C$85)</f>
        <v>0</v>
      </c>
      <c r="G85" s="190">
        <f>SUMIFS(env_ac_mfa!$F:$F,env_ac_mfa!$A:$A,G53,env_ac_mfa!$B:$B,Data_mfa!$B$51,env_ac_mfa!$C:$C,Data_mfa!$A$85,env_ac_mfa!$D:$D,Data_mfa!$B$50,env_ac_mfa!$E:$E,Data_mfa!$C$85)</f>
        <v>0</v>
      </c>
      <c r="H85" s="190">
        <f>SUMIFS(env_ac_mfa!$F:$F,env_ac_mfa!$A:$A,H53,env_ac_mfa!$B:$B,Data_mfa!$B$51,env_ac_mfa!$C:$C,Data_mfa!$A$85,env_ac_mfa!$D:$D,Data_mfa!$B$50,env_ac_mfa!$E:$E,Data_mfa!$C$85)</f>
        <v>0</v>
      </c>
      <c r="I85" s="190">
        <f>SUMIFS(env_ac_mfa!$F:$F,env_ac_mfa!$A:$A,I53,env_ac_mfa!$B:$B,Data_mfa!$B$51,env_ac_mfa!$C:$C,Data_mfa!$A$85,env_ac_mfa!$D:$D,Data_mfa!$B$50,env_ac_mfa!$E:$E,Data_mfa!$C$85)</f>
        <v>0</v>
      </c>
      <c r="J85" s="190">
        <f>SUMIFS(env_ac_mfa!$F:$F,env_ac_mfa!$A:$A,J53,env_ac_mfa!$B:$B,Data_mfa!$B$51,env_ac_mfa!$C:$C,Data_mfa!$A$85,env_ac_mfa!$D:$D,Data_mfa!$B$50,env_ac_mfa!$E:$E,Data_mfa!$C$85)</f>
        <v>0</v>
      </c>
      <c r="K85" s="190">
        <f>SUMIFS(env_ac_mfa!$F:$F,env_ac_mfa!$A:$A,K53,env_ac_mfa!$B:$B,Data_mfa!$B$51,env_ac_mfa!$C:$C,Data_mfa!$A$85,env_ac_mfa!$D:$D,Data_mfa!$B$50,env_ac_mfa!$E:$E,Data_mfa!$C$85)</f>
        <v>0</v>
      </c>
      <c r="L85" s="190">
        <f>SUMIFS(env_ac_mfa!$F:$F,env_ac_mfa!$A:$A,L53,env_ac_mfa!$B:$B,Data_mfa!$B$51,env_ac_mfa!$C:$C,Data_mfa!$A$85,env_ac_mfa!$D:$D,Data_mfa!$B$50,env_ac_mfa!$E:$E,Data_mfa!$C$85)</f>
        <v>0</v>
      </c>
      <c r="M85" s="190">
        <f>SUMIFS(env_ac_mfa!$F:$F,env_ac_mfa!$A:$A,M53,env_ac_mfa!$B:$B,Data_mfa!$B$51,env_ac_mfa!$C:$C,Data_mfa!$A$85,env_ac_mfa!$D:$D,Data_mfa!$B$50,env_ac_mfa!$E:$E,Data_mfa!$C$85)</f>
        <v>0</v>
      </c>
      <c r="N85" s="190">
        <f>SUMIFS(env_ac_mfa!$F:$F,env_ac_mfa!$A:$A,N53,env_ac_mfa!$B:$B,Data_mfa!$B$51,env_ac_mfa!$C:$C,Data_mfa!$A$85,env_ac_mfa!$D:$D,Data_mfa!$B$50,env_ac_mfa!$E:$E,Data_mfa!$C$85)</f>
        <v>1E-3</v>
      </c>
      <c r="O85" s="190">
        <f>SUMIFS(env_ac_mfa!$F:$F,env_ac_mfa!$A:$A,O53,env_ac_mfa!$B:$B,Data_mfa!$B$51,env_ac_mfa!$C:$C,Data_mfa!$A$85,env_ac_mfa!$D:$D,Data_mfa!$B$50,env_ac_mfa!$E:$E,Data_mfa!$C$85)</f>
        <v>2E-3</v>
      </c>
      <c r="P85" s="190">
        <f>SUMIFS(env_ac_mfa!$F:$F,env_ac_mfa!$A:$A,P53,env_ac_mfa!$B:$B,Data_mfa!$B$51,env_ac_mfa!$C:$C,Data_mfa!$A$85,env_ac_mfa!$D:$D,Data_mfa!$B$50,env_ac_mfa!$E:$E,Data_mfa!$C$85)</f>
        <v>2E-3</v>
      </c>
      <c r="Q85" s="190">
        <f>SUMIFS(env_ac_mfa!$F:$F,env_ac_mfa!$A:$A,Q53,env_ac_mfa!$B:$B,Data_mfa!$B$51,env_ac_mfa!$C:$C,Data_mfa!$A$85,env_ac_mfa!$D:$D,Data_mfa!$B$50,env_ac_mfa!$E:$E,Data_mfa!$C$85)</f>
        <v>2E-3</v>
      </c>
      <c r="R85" s="190">
        <f>SUMIFS(env_ac_mfa!$F:$F,env_ac_mfa!$A:$A,R53,env_ac_mfa!$B:$B,Data_mfa!$B$51,env_ac_mfa!$C:$C,Data_mfa!$A$85,env_ac_mfa!$D:$D,Data_mfa!$B$50,env_ac_mfa!$E:$E,Data_mfa!$C$85)</f>
        <v>2E-3</v>
      </c>
      <c r="S85" s="190">
        <f>SUMIFS(env_ac_mfa!$F:$F,env_ac_mfa!$A:$A,S53,env_ac_mfa!$B:$B,Data_mfa!$B$51,env_ac_mfa!$C:$C,Data_mfa!$A$85,env_ac_mfa!$D:$D,Data_mfa!$B$50,env_ac_mfa!$E:$E,Data_mfa!$C$85)</f>
        <v>3.0000000000000001E-3</v>
      </c>
      <c r="T85" s="190">
        <f>SUMIFS(env_ac_mfa!$F:$F,env_ac_mfa!$A:$A,T53,env_ac_mfa!$B:$B,Data_mfa!$B$51,env_ac_mfa!$C:$C,Data_mfa!$A$85,env_ac_mfa!$D:$D,Data_mfa!$B$50,env_ac_mfa!$E:$E,Data_mfa!$C$85)</f>
        <v>3.0000000000000001E-3</v>
      </c>
      <c r="U85" s="190">
        <f>SUMIFS(env_ac_mfa!$F:$F,env_ac_mfa!$A:$A,U53,env_ac_mfa!$B:$B,Data_mfa!$B$51,env_ac_mfa!$C:$C,Data_mfa!$A$85,env_ac_mfa!$D:$D,Data_mfa!$B$50,env_ac_mfa!$E:$E,Data_mfa!$C$85)</f>
        <v>6.0000000000000001E-3</v>
      </c>
      <c r="V85" s="190">
        <f>SUMIFS(env_ac_mfa!$F:$F,env_ac_mfa!$A:$A,V53,env_ac_mfa!$B:$B,Data_mfa!$B$51,env_ac_mfa!$C:$C,Data_mfa!$A$85,env_ac_mfa!$D:$D,Data_mfa!$B$50,env_ac_mfa!$E:$E,Data_mfa!$C$85)</f>
        <v>8.9999999999999993E-3</v>
      </c>
      <c r="W85" s="190">
        <f>SUMIFS(env_ac_mfa!$F:$F,env_ac_mfa!$A:$A,W53,env_ac_mfa!$B:$B,Data_mfa!$B$51,env_ac_mfa!$C:$C,Data_mfa!$A$85,env_ac_mfa!$D:$D,Data_mfa!$B$50,env_ac_mfa!$E:$E,Data_mfa!$C$85)</f>
        <v>3.0000000000000001E-3</v>
      </c>
      <c r="X85" s="190">
        <f>SUMIFS(env_ac_mfa!$F:$F,env_ac_mfa!$A:$A,X53,env_ac_mfa!$B:$B,Data_mfa!$B$51,env_ac_mfa!$C:$C,Data_mfa!$A$85,env_ac_mfa!$D:$D,Data_mfa!$B$50,env_ac_mfa!$E:$E,Data_mfa!$C$85)</f>
        <v>3.0000000000000001E-3</v>
      </c>
      <c r="Y85" s="190">
        <f>SUMIFS(env_ac_mfa!$F:$F,env_ac_mfa!$A:$A,Y53,env_ac_mfa!$B:$B,Data_mfa!$B$51,env_ac_mfa!$C:$C,Data_mfa!$A$85,env_ac_mfa!$D:$D,Data_mfa!$B$50,env_ac_mfa!$E:$E,Data_mfa!$C$85)</f>
        <v>4.0000000000000001E-3</v>
      </c>
    </row>
    <row r="86" spans="1:25" x14ac:dyDescent="0.2">
      <c r="A86" s="94" t="s">
        <v>59</v>
      </c>
      <c r="B86" s="94" t="s">
        <v>58</v>
      </c>
      <c r="C86" s="94" t="s">
        <v>62</v>
      </c>
      <c r="D86" s="94" t="s">
        <v>2</v>
      </c>
      <c r="E86" s="190">
        <f>SUMIFS(env_ac_mfa!$F:$F,env_ac_mfa!$A:$A,E53,env_ac_mfa!$B:$B,Data_mfa!$B$51,env_ac_mfa!$C:$C,Data_mfa!$A$86,env_ac_mfa!$D:$D,Data_mfa!$B$50,env_ac_mfa!$E:$E,Data_mfa!$C$86)</f>
        <v>0</v>
      </c>
      <c r="F86" s="190">
        <f>SUMIFS(env_ac_mfa!$F:$F,env_ac_mfa!$A:$A,F53,env_ac_mfa!$B:$B,Data_mfa!$B$51,env_ac_mfa!$C:$C,Data_mfa!$A$86,env_ac_mfa!$D:$D,Data_mfa!$B$50,env_ac_mfa!$E:$E,Data_mfa!$C$86)</f>
        <v>0</v>
      </c>
      <c r="G86" s="190">
        <f>SUMIFS(env_ac_mfa!$F:$F,env_ac_mfa!$A:$A,G53,env_ac_mfa!$B:$B,Data_mfa!$B$51,env_ac_mfa!$C:$C,Data_mfa!$A$86,env_ac_mfa!$D:$D,Data_mfa!$B$50,env_ac_mfa!$E:$E,Data_mfa!$C$86)</f>
        <v>0</v>
      </c>
      <c r="H86" s="190">
        <f>SUMIFS(env_ac_mfa!$F:$F,env_ac_mfa!$A:$A,H53,env_ac_mfa!$B:$B,Data_mfa!$B$51,env_ac_mfa!$C:$C,Data_mfa!$A$86,env_ac_mfa!$D:$D,Data_mfa!$B$50,env_ac_mfa!$E:$E,Data_mfa!$C$86)</f>
        <v>0</v>
      </c>
      <c r="I86" s="190">
        <f>SUMIFS(env_ac_mfa!$F:$F,env_ac_mfa!$A:$A,I53,env_ac_mfa!$B:$B,Data_mfa!$B$51,env_ac_mfa!$C:$C,Data_mfa!$A$86,env_ac_mfa!$D:$D,Data_mfa!$B$50,env_ac_mfa!$E:$E,Data_mfa!$C$86)</f>
        <v>0</v>
      </c>
      <c r="J86" s="190">
        <f>SUMIFS(env_ac_mfa!$F:$F,env_ac_mfa!$A:$A,J53,env_ac_mfa!$B:$B,Data_mfa!$B$51,env_ac_mfa!$C:$C,Data_mfa!$A$86,env_ac_mfa!$D:$D,Data_mfa!$B$50,env_ac_mfa!$E:$E,Data_mfa!$C$86)</f>
        <v>0</v>
      </c>
      <c r="K86" s="190">
        <f>SUMIFS(env_ac_mfa!$F:$F,env_ac_mfa!$A:$A,K53,env_ac_mfa!$B:$B,Data_mfa!$B$51,env_ac_mfa!$C:$C,Data_mfa!$A$86,env_ac_mfa!$D:$D,Data_mfa!$B$50,env_ac_mfa!$E:$E,Data_mfa!$C$86)</f>
        <v>0</v>
      </c>
      <c r="L86" s="190">
        <f>SUMIFS(env_ac_mfa!$F:$F,env_ac_mfa!$A:$A,L53,env_ac_mfa!$B:$B,Data_mfa!$B$51,env_ac_mfa!$C:$C,Data_mfa!$A$86,env_ac_mfa!$D:$D,Data_mfa!$B$50,env_ac_mfa!$E:$E,Data_mfa!$C$86)</f>
        <v>0</v>
      </c>
      <c r="M86" s="190">
        <f>SUMIFS(env_ac_mfa!$F:$F,env_ac_mfa!$A:$A,M53,env_ac_mfa!$B:$B,Data_mfa!$B$51,env_ac_mfa!$C:$C,Data_mfa!$A$86,env_ac_mfa!$D:$D,Data_mfa!$B$50,env_ac_mfa!$E:$E,Data_mfa!$C$86)</f>
        <v>0</v>
      </c>
      <c r="N86" s="190">
        <f>SUMIFS(env_ac_mfa!$F:$F,env_ac_mfa!$A:$A,N53,env_ac_mfa!$B:$B,Data_mfa!$B$51,env_ac_mfa!$C:$C,Data_mfa!$A$86,env_ac_mfa!$D:$D,Data_mfa!$B$50,env_ac_mfa!$E:$E,Data_mfa!$C$86)</f>
        <v>0</v>
      </c>
      <c r="O86" s="190">
        <f>SUMIFS(env_ac_mfa!$F:$F,env_ac_mfa!$A:$A,O53,env_ac_mfa!$B:$B,Data_mfa!$B$51,env_ac_mfa!$C:$C,Data_mfa!$A$86,env_ac_mfa!$D:$D,Data_mfa!$B$50,env_ac_mfa!$E:$E,Data_mfa!$C$86)</f>
        <v>1E-3</v>
      </c>
      <c r="P86" s="190">
        <f>SUMIFS(env_ac_mfa!$F:$F,env_ac_mfa!$A:$A,P53,env_ac_mfa!$B:$B,Data_mfa!$B$51,env_ac_mfa!$C:$C,Data_mfa!$A$86,env_ac_mfa!$D:$D,Data_mfa!$B$50,env_ac_mfa!$E:$E,Data_mfa!$C$86)</f>
        <v>1E-3</v>
      </c>
      <c r="Q86" s="190">
        <f>SUMIFS(env_ac_mfa!$F:$F,env_ac_mfa!$A:$A,Q53,env_ac_mfa!$B:$B,Data_mfa!$B$51,env_ac_mfa!$C:$C,Data_mfa!$A$86,env_ac_mfa!$D:$D,Data_mfa!$B$50,env_ac_mfa!$E:$E,Data_mfa!$C$86)</f>
        <v>1E-3</v>
      </c>
      <c r="R86" s="190">
        <f>SUMIFS(env_ac_mfa!$F:$F,env_ac_mfa!$A:$A,R53,env_ac_mfa!$B:$B,Data_mfa!$B$51,env_ac_mfa!$C:$C,Data_mfa!$A$86,env_ac_mfa!$D:$D,Data_mfa!$B$50,env_ac_mfa!$E:$E,Data_mfa!$C$86)</f>
        <v>1E-3</v>
      </c>
      <c r="S86" s="190">
        <f>SUMIFS(env_ac_mfa!$F:$F,env_ac_mfa!$A:$A,S53,env_ac_mfa!$B:$B,Data_mfa!$B$51,env_ac_mfa!$C:$C,Data_mfa!$A$86,env_ac_mfa!$D:$D,Data_mfa!$B$50,env_ac_mfa!$E:$E,Data_mfa!$C$86)</f>
        <v>1E-3</v>
      </c>
      <c r="T86" s="190">
        <f>SUMIFS(env_ac_mfa!$F:$F,env_ac_mfa!$A:$A,T53,env_ac_mfa!$B:$B,Data_mfa!$B$51,env_ac_mfa!$C:$C,Data_mfa!$A$86,env_ac_mfa!$D:$D,Data_mfa!$B$50,env_ac_mfa!$E:$E,Data_mfa!$C$86)</f>
        <v>1E-3</v>
      </c>
      <c r="U86" s="190">
        <f>SUMIFS(env_ac_mfa!$F:$F,env_ac_mfa!$A:$A,U53,env_ac_mfa!$B:$B,Data_mfa!$B$51,env_ac_mfa!$C:$C,Data_mfa!$A$86,env_ac_mfa!$D:$D,Data_mfa!$B$50,env_ac_mfa!$E:$E,Data_mfa!$C$86)</f>
        <v>1E-3</v>
      </c>
      <c r="V86" s="190">
        <f>SUMIFS(env_ac_mfa!$F:$F,env_ac_mfa!$A:$A,V53,env_ac_mfa!$B:$B,Data_mfa!$B$51,env_ac_mfa!$C:$C,Data_mfa!$A$86,env_ac_mfa!$D:$D,Data_mfa!$B$50,env_ac_mfa!$E:$E,Data_mfa!$C$86)</f>
        <v>1E-3</v>
      </c>
      <c r="W86" s="190">
        <f>SUMIFS(env_ac_mfa!$F:$F,env_ac_mfa!$A:$A,W53,env_ac_mfa!$B:$B,Data_mfa!$B$51,env_ac_mfa!$C:$C,Data_mfa!$A$86,env_ac_mfa!$D:$D,Data_mfa!$B$50,env_ac_mfa!$E:$E,Data_mfa!$C$86)</f>
        <v>1E-3</v>
      </c>
      <c r="X86" s="190">
        <f>SUMIFS(env_ac_mfa!$F:$F,env_ac_mfa!$A:$A,X53,env_ac_mfa!$B:$B,Data_mfa!$B$51,env_ac_mfa!$C:$C,Data_mfa!$A$86,env_ac_mfa!$D:$D,Data_mfa!$B$50,env_ac_mfa!$E:$E,Data_mfa!$C$86)</f>
        <v>1E-3</v>
      </c>
      <c r="Y86" s="190">
        <f>SUMIFS(env_ac_mfa!$F:$F,env_ac_mfa!$A:$A,Y53,env_ac_mfa!$B:$B,Data_mfa!$B$51,env_ac_mfa!$C:$C,Data_mfa!$A$86,env_ac_mfa!$D:$D,Data_mfa!$B$50,env_ac_mfa!$E:$E,Data_mfa!$C$86)</f>
        <v>1E-3</v>
      </c>
    </row>
    <row r="87" spans="1:25" x14ac:dyDescent="0.2">
      <c r="A87" s="94" t="s">
        <v>59</v>
      </c>
      <c r="B87" s="94" t="s">
        <v>58</v>
      </c>
      <c r="C87" s="94" t="s">
        <v>61</v>
      </c>
      <c r="D87" s="94" t="s">
        <v>60</v>
      </c>
      <c r="E87" s="190">
        <f>SUMIFS(env_ac_mfa!$F:$F,env_ac_mfa!$A:$A,E53,env_ac_mfa!$B:$B,Data_mfa!$B$51,env_ac_mfa!$C:$C,Data_mfa!$A$87,env_ac_mfa!$D:$D,Data_mfa!$B$50,env_ac_mfa!$E:$E,Data_mfa!$C$87)</f>
        <v>0</v>
      </c>
      <c r="F87" s="190">
        <f>SUMIFS(env_ac_mfa!$F:$F,env_ac_mfa!$A:$A,F53,env_ac_mfa!$B:$B,Data_mfa!$B$51,env_ac_mfa!$C:$C,Data_mfa!$A$87,env_ac_mfa!$D:$D,Data_mfa!$B$50,env_ac_mfa!$E:$E,Data_mfa!$C$87)</f>
        <v>0</v>
      </c>
      <c r="G87" s="190">
        <f>SUMIFS(env_ac_mfa!$F:$F,env_ac_mfa!$A:$A,G53,env_ac_mfa!$B:$B,Data_mfa!$B$51,env_ac_mfa!$C:$C,Data_mfa!$A$87,env_ac_mfa!$D:$D,Data_mfa!$B$50,env_ac_mfa!$E:$E,Data_mfa!$C$87)</f>
        <v>0</v>
      </c>
      <c r="H87" s="190">
        <f>SUMIFS(env_ac_mfa!$F:$F,env_ac_mfa!$A:$A,H53,env_ac_mfa!$B:$B,Data_mfa!$B$51,env_ac_mfa!$C:$C,Data_mfa!$A$87,env_ac_mfa!$D:$D,Data_mfa!$B$50,env_ac_mfa!$E:$E,Data_mfa!$C$87)</f>
        <v>0</v>
      </c>
      <c r="I87" s="190">
        <f>SUMIFS(env_ac_mfa!$F:$F,env_ac_mfa!$A:$A,I53,env_ac_mfa!$B:$B,Data_mfa!$B$51,env_ac_mfa!$C:$C,Data_mfa!$A$87,env_ac_mfa!$D:$D,Data_mfa!$B$50,env_ac_mfa!$E:$E,Data_mfa!$C$87)</f>
        <v>0</v>
      </c>
      <c r="J87" s="190">
        <f>SUMIFS(env_ac_mfa!$F:$F,env_ac_mfa!$A:$A,J53,env_ac_mfa!$B:$B,Data_mfa!$B$51,env_ac_mfa!$C:$C,Data_mfa!$A$87,env_ac_mfa!$D:$D,Data_mfa!$B$50,env_ac_mfa!$E:$E,Data_mfa!$C$87)</f>
        <v>0</v>
      </c>
      <c r="K87" s="190">
        <f>SUMIFS(env_ac_mfa!$F:$F,env_ac_mfa!$A:$A,K53,env_ac_mfa!$B:$B,Data_mfa!$B$51,env_ac_mfa!$C:$C,Data_mfa!$A$87,env_ac_mfa!$D:$D,Data_mfa!$B$50,env_ac_mfa!$E:$E,Data_mfa!$C$87)</f>
        <v>0</v>
      </c>
      <c r="L87" s="190">
        <f>SUMIFS(env_ac_mfa!$F:$F,env_ac_mfa!$A:$A,L53,env_ac_mfa!$B:$B,Data_mfa!$B$51,env_ac_mfa!$C:$C,Data_mfa!$A$87,env_ac_mfa!$D:$D,Data_mfa!$B$50,env_ac_mfa!$E:$E,Data_mfa!$C$87)</f>
        <v>0</v>
      </c>
      <c r="M87" s="190">
        <f>SUMIFS(env_ac_mfa!$F:$F,env_ac_mfa!$A:$A,M53,env_ac_mfa!$B:$B,Data_mfa!$B$51,env_ac_mfa!$C:$C,Data_mfa!$A$87,env_ac_mfa!$D:$D,Data_mfa!$B$50,env_ac_mfa!$E:$E,Data_mfa!$C$87)</f>
        <v>0</v>
      </c>
      <c r="N87" s="190">
        <f>SUMIFS(env_ac_mfa!$F:$F,env_ac_mfa!$A:$A,N53,env_ac_mfa!$B:$B,Data_mfa!$B$51,env_ac_mfa!$C:$C,Data_mfa!$A$87,env_ac_mfa!$D:$D,Data_mfa!$B$50,env_ac_mfa!$E:$E,Data_mfa!$C$87)</f>
        <v>1E-3</v>
      </c>
      <c r="O87" s="190">
        <f>SUMIFS(env_ac_mfa!$F:$F,env_ac_mfa!$A:$A,O53,env_ac_mfa!$B:$B,Data_mfa!$B$51,env_ac_mfa!$C:$C,Data_mfa!$A$87,env_ac_mfa!$D:$D,Data_mfa!$B$50,env_ac_mfa!$E:$E,Data_mfa!$C$87)</f>
        <v>1E-3</v>
      </c>
      <c r="P87" s="190">
        <f>SUMIFS(env_ac_mfa!$F:$F,env_ac_mfa!$A:$A,P53,env_ac_mfa!$B:$B,Data_mfa!$B$51,env_ac_mfa!$C:$C,Data_mfa!$A$87,env_ac_mfa!$D:$D,Data_mfa!$B$50,env_ac_mfa!$E:$E,Data_mfa!$C$87)</f>
        <v>0</v>
      </c>
      <c r="Q87" s="190">
        <f>SUMIFS(env_ac_mfa!$F:$F,env_ac_mfa!$A:$A,Q53,env_ac_mfa!$B:$B,Data_mfa!$B$51,env_ac_mfa!$C:$C,Data_mfa!$A$87,env_ac_mfa!$D:$D,Data_mfa!$B$50,env_ac_mfa!$E:$E,Data_mfa!$C$87)</f>
        <v>0</v>
      </c>
      <c r="R87" s="190">
        <f>SUMIFS(env_ac_mfa!$F:$F,env_ac_mfa!$A:$A,R53,env_ac_mfa!$B:$B,Data_mfa!$B$51,env_ac_mfa!$C:$C,Data_mfa!$A$87,env_ac_mfa!$D:$D,Data_mfa!$B$50,env_ac_mfa!$E:$E,Data_mfa!$C$87)</f>
        <v>1E-3</v>
      </c>
      <c r="S87" s="190">
        <f>SUMIFS(env_ac_mfa!$F:$F,env_ac_mfa!$A:$A,S53,env_ac_mfa!$B:$B,Data_mfa!$B$51,env_ac_mfa!$C:$C,Data_mfa!$A$87,env_ac_mfa!$D:$D,Data_mfa!$B$50,env_ac_mfa!$E:$E,Data_mfa!$C$87)</f>
        <v>1E-3</v>
      </c>
      <c r="T87" s="190">
        <f>SUMIFS(env_ac_mfa!$F:$F,env_ac_mfa!$A:$A,T53,env_ac_mfa!$B:$B,Data_mfa!$B$51,env_ac_mfa!$C:$C,Data_mfa!$A$87,env_ac_mfa!$D:$D,Data_mfa!$B$50,env_ac_mfa!$E:$E,Data_mfa!$C$87)</f>
        <v>1E-3</v>
      </c>
      <c r="U87" s="190">
        <f>SUMIFS(env_ac_mfa!$F:$F,env_ac_mfa!$A:$A,U53,env_ac_mfa!$B:$B,Data_mfa!$B$51,env_ac_mfa!$C:$C,Data_mfa!$A$87,env_ac_mfa!$D:$D,Data_mfa!$B$50,env_ac_mfa!$E:$E,Data_mfa!$C$87)</f>
        <v>5.0000000000000001E-3</v>
      </c>
      <c r="V87" s="190">
        <f>SUMIFS(env_ac_mfa!$F:$F,env_ac_mfa!$A:$A,V53,env_ac_mfa!$B:$B,Data_mfa!$B$51,env_ac_mfa!$C:$C,Data_mfa!$A$87,env_ac_mfa!$D:$D,Data_mfa!$B$50,env_ac_mfa!$E:$E,Data_mfa!$C$87)</f>
        <v>8.0000000000000002E-3</v>
      </c>
      <c r="W87" s="190">
        <f>SUMIFS(env_ac_mfa!$F:$F,env_ac_mfa!$A:$A,W53,env_ac_mfa!$B:$B,Data_mfa!$B$51,env_ac_mfa!$C:$C,Data_mfa!$A$87,env_ac_mfa!$D:$D,Data_mfa!$B$50,env_ac_mfa!$E:$E,Data_mfa!$C$87)</f>
        <v>2E-3</v>
      </c>
      <c r="X87" s="190">
        <f>SUMIFS(env_ac_mfa!$F:$F,env_ac_mfa!$A:$A,X53,env_ac_mfa!$B:$B,Data_mfa!$B$51,env_ac_mfa!$C:$C,Data_mfa!$A$87,env_ac_mfa!$D:$D,Data_mfa!$B$50,env_ac_mfa!$E:$E,Data_mfa!$C$87)</f>
        <v>2E-3</v>
      </c>
      <c r="Y87" s="190">
        <f>SUMIFS(env_ac_mfa!$F:$F,env_ac_mfa!$A:$A,Y53,env_ac_mfa!$B:$B,Data_mfa!$B$51,env_ac_mfa!$C:$C,Data_mfa!$A$87,env_ac_mfa!$D:$D,Data_mfa!$B$50,env_ac_mfa!$E:$E,Data_mfa!$C$87)</f>
        <v>2E-3</v>
      </c>
    </row>
    <row r="88" spans="1:25" x14ac:dyDescent="0.2">
      <c r="A88" s="94" t="s">
        <v>59</v>
      </c>
      <c r="B88" s="94" t="s">
        <v>58</v>
      </c>
      <c r="C88" s="94" t="s">
        <v>57</v>
      </c>
      <c r="D88" s="94" t="s">
        <v>56</v>
      </c>
      <c r="E88" s="190">
        <f>SUMIFS(env_ac_mfa!$F:$F,env_ac_mfa!$A:$A,E53,env_ac_mfa!$B:$B,Data_mfa!$B$51,env_ac_mfa!$C:$C,Data_mfa!$A$88,env_ac_mfa!$D:$D,Data_mfa!$B$50,env_ac_mfa!$E:$E,Data_mfa!$C$88)</f>
        <v>0</v>
      </c>
      <c r="F88" s="190">
        <f>SUMIFS(env_ac_mfa!$F:$F,env_ac_mfa!$A:$A,F53,env_ac_mfa!$B:$B,Data_mfa!$B$51,env_ac_mfa!$C:$C,Data_mfa!$A$88,env_ac_mfa!$D:$D,Data_mfa!$B$50,env_ac_mfa!$E:$E,Data_mfa!$C$88)</f>
        <v>0</v>
      </c>
      <c r="G88" s="190">
        <f>SUMIFS(env_ac_mfa!$F:$F,env_ac_mfa!$A:$A,G53,env_ac_mfa!$B:$B,Data_mfa!$B$51,env_ac_mfa!$C:$C,Data_mfa!$A$88,env_ac_mfa!$D:$D,Data_mfa!$B$50,env_ac_mfa!$E:$E,Data_mfa!$C$88)</f>
        <v>0</v>
      </c>
      <c r="H88" s="190">
        <f>SUMIFS(env_ac_mfa!$F:$F,env_ac_mfa!$A:$A,H53,env_ac_mfa!$B:$B,Data_mfa!$B$51,env_ac_mfa!$C:$C,Data_mfa!$A$88,env_ac_mfa!$D:$D,Data_mfa!$B$50,env_ac_mfa!$E:$E,Data_mfa!$C$88)</f>
        <v>0</v>
      </c>
      <c r="I88" s="190">
        <f>SUMIFS(env_ac_mfa!$F:$F,env_ac_mfa!$A:$A,I53,env_ac_mfa!$B:$B,Data_mfa!$B$51,env_ac_mfa!$C:$C,Data_mfa!$A$88,env_ac_mfa!$D:$D,Data_mfa!$B$50,env_ac_mfa!$E:$E,Data_mfa!$C$88)</f>
        <v>0</v>
      </c>
      <c r="J88" s="190">
        <f>SUMIFS(env_ac_mfa!$F:$F,env_ac_mfa!$A:$A,J53,env_ac_mfa!$B:$B,Data_mfa!$B$51,env_ac_mfa!$C:$C,Data_mfa!$A$88,env_ac_mfa!$D:$D,Data_mfa!$B$50,env_ac_mfa!$E:$E,Data_mfa!$C$88)</f>
        <v>0</v>
      </c>
      <c r="K88" s="190">
        <f>SUMIFS(env_ac_mfa!$F:$F,env_ac_mfa!$A:$A,K53,env_ac_mfa!$B:$B,Data_mfa!$B$51,env_ac_mfa!$C:$C,Data_mfa!$A$88,env_ac_mfa!$D:$D,Data_mfa!$B$50,env_ac_mfa!$E:$E,Data_mfa!$C$88)</f>
        <v>0</v>
      </c>
      <c r="L88" s="190">
        <f>SUMIFS(env_ac_mfa!$F:$F,env_ac_mfa!$A:$A,L53,env_ac_mfa!$B:$B,Data_mfa!$B$51,env_ac_mfa!$C:$C,Data_mfa!$A$88,env_ac_mfa!$D:$D,Data_mfa!$B$50,env_ac_mfa!$E:$E,Data_mfa!$C$88)</f>
        <v>0</v>
      </c>
      <c r="M88" s="190">
        <f>SUMIFS(env_ac_mfa!$F:$F,env_ac_mfa!$A:$A,M53,env_ac_mfa!$B:$B,Data_mfa!$B$51,env_ac_mfa!$C:$C,Data_mfa!$A$88,env_ac_mfa!$D:$D,Data_mfa!$B$50,env_ac_mfa!$E:$E,Data_mfa!$C$88)</f>
        <v>0</v>
      </c>
      <c r="N88" s="190">
        <f>SUMIFS(env_ac_mfa!$F:$F,env_ac_mfa!$A:$A,N53,env_ac_mfa!$B:$B,Data_mfa!$B$51,env_ac_mfa!$C:$C,Data_mfa!$A$88,env_ac_mfa!$D:$D,Data_mfa!$B$50,env_ac_mfa!$E:$E,Data_mfa!$C$88)</f>
        <v>1E-3</v>
      </c>
      <c r="O88" s="190">
        <f>SUMIFS(env_ac_mfa!$F:$F,env_ac_mfa!$A:$A,O53,env_ac_mfa!$B:$B,Data_mfa!$B$51,env_ac_mfa!$C:$C,Data_mfa!$A$88,env_ac_mfa!$D:$D,Data_mfa!$B$50,env_ac_mfa!$E:$E,Data_mfa!$C$88)</f>
        <v>1E-3</v>
      </c>
      <c r="P88" s="190">
        <f>SUMIFS(env_ac_mfa!$F:$F,env_ac_mfa!$A:$A,P53,env_ac_mfa!$B:$B,Data_mfa!$B$51,env_ac_mfa!$C:$C,Data_mfa!$A$88,env_ac_mfa!$D:$D,Data_mfa!$B$50,env_ac_mfa!$E:$E,Data_mfa!$C$88)</f>
        <v>0</v>
      </c>
      <c r="Q88" s="190">
        <f>SUMIFS(env_ac_mfa!$F:$F,env_ac_mfa!$A:$A,Q53,env_ac_mfa!$B:$B,Data_mfa!$B$51,env_ac_mfa!$C:$C,Data_mfa!$A$88,env_ac_mfa!$D:$D,Data_mfa!$B$50,env_ac_mfa!$E:$E,Data_mfa!$C$88)</f>
        <v>0</v>
      </c>
      <c r="R88" s="190">
        <f>SUMIFS(env_ac_mfa!$F:$F,env_ac_mfa!$A:$A,R53,env_ac_mfa!$B:$B,Data_mfa!$B$51,env_ac_mfa!$C:$C,Data_mfa!$A$88,env_ac_mfa!$D:$D,Data_mfa!$B$50,env_ac_mfa!$E:$E,Data_mfa!$C$88)</f>
        <v>1E-3</v>
      </c>
      <c r="S88" s="190">
        <f>SUMIFS(env_ac_mfa!$F:$F,env_ac_mfa!$A:$A,S53,env_ac_mfa!$B:$B,Data_mfa!$B$51,env_ac_mfa!$C:$C,Data_mfa!$A$88,env_ac_mfa!$D:$D,Data_mfa!$B$50,env_ac_mfa!$E:$E,Data_mfa!$C$88)</f>
        <v>1E-3</v>
      </c>
      <c r="T88" s="190">
        <f>SUMIFS(env_ac_mfa!$F:$F,env_ac_mfa!$A:$A,T53,env_ac_mfa!$B:$B,Data_mfa!$B$51,env_ac_mfa!$C:$C,Data_mfa!$A$88,env_ac_mfa!$D:$D,Data_mfa!$B$50,env_ac_mfa!$E:$E,Data_mfa!$C$88)</f>
        <v>1E-3</v>
      </c>
      <c r="U88" s="190">
        <f>SUMIFS(env_ac_mfa!$F:$F,env_ac_mfa!$A:$A,U53,env_ac_mfa!$B:$B,Data_mfa!$B$51,env_ac_mfa!$C:$C,Data_mfa!$A$88,env_ac_mfa!$D:$D,Data_mfa!$B$50,env_ac_mfa!$E:$E,Data_mfa!$C$88)</f>
        <v>5.0000000000000001E-3</v>
      </c>
      <c r="V88" s="190">
        <f>SUMIFS(env_ac_mfa!$F:$F,env_ac_mfa!$A:$A,V53,env_ac_mfa!$B:$B,Data_mfa!$B$51,env_ac_mfa!$C:$C,Data_mfa!$A$88,env_ac_mfa!$D:$D,Data_mfa!$B$50,env_ac_mfa!$E:$E,Data_mfa!$C$88)</f>
        <v>8.0000000000000002E-3</v>
      </c>
      <c r="W88" s="190">
        <f>SUMIFS(env_ac_mfa!$F:$F,env_ac_mfa!$A:$A,W53,env_ac_mfa!$B:$B,Data_mfa!$B$51,env_ac_mfa!$C:$C,Data_mfa!$A$88,env_ac_mfa!$D:$D,Data_mfa!$B$50,env_ac_mfa!$E:$E,Data_mfa!$C$88)</f>
        <v>2E-3</v>
      </c>
      <c r="X88" s="190">
        <f>SUMIFS(env_ac_mfa!$F:$F,env_ac_mfa!$A:$A,X53,env_ac_mfa!$B:$B,Data_mfa!$B$51,env_ac_mfa!$C:$C,Data_mfa!$A$88,env_ac_mfa!$D:$D,Data_mfa!$B$50,env_ac_mfa!$E:$E,Data_mfa!$C$88)</f>
        <v>2E-3</v>
      </c>
      <c r="Y88" s="190">
        <f>SUMIFS(env_ac_mfa!$F:$F,env_ac_mfa!$A:$A,Y53,env_ac_mfa!$B:$B,Data_mfa!$B$51,env_ac_mfa!$C:$C,Data_mfa!$A$88,env_ac_mfa!$D:$D,Data_mfa!$B$50,env_ac_mfa!$E:$E,Data_mfa!$C$88)</f>
        <v>2E-3</v>
      </c>
    </row>
    <row r="90" spans="1:25" x14ac:dyDescent="0.2">
      <c r="A90" s="93" t="s">
        <v>55</v>
      </c>
    </row>
    <row r="91" spans="1:25" x14ac:dyDescent="0.2">
      <c r="A91" s="93" t="s">
        <v>54</v>
      </c>
      <c r="B91" s="93" t="s">
        <v>53</v>
      </c>
    </row>
    <row r="93" spans="1:25" x14ac:dyDescent="0.2">
      <c r="A93" s="93" t="s">
        <v>99</v>
      </c>
      <c r="B93" s="93" t="s">
        <v>216</v>
      </c>
      <c r="C93" s="69" t="s">
        <v>221</v>
      </c>
    </row>
    <row r="94" spans="1:25" x14ac:dyDescent="0.2">
      <c r="A94" s="93" t="s">
        <v>98</v>
      </c>
      <c r="B94" s="140" t="s">
        <v>212</v>
      </c>
      <c r="C94" s="69" t="s">
        <v>175</v>
      </c>
    </row>
    <row r="96" spans="1:25" x14ac:dyDescent="0.2">
      <c r="A96" s="94" t="s">
        <v>97</v>
      </c>
      <c r="B96" s="94" t="s">
        <v>96</v>
      </c>
      <c r="C96" s="94" t="s">
        <v>95</v>
      </c>
      <c r="D96" s="94" t="s">
        <v>94</v>
      </c>
      <c r="E96" s="94" t="s">
        <v>93</v>
      </c>
      <c r="F96" s="94" t="s">
        <v>92</v>
      </c>
      <c r="G96" s="94" t="s">
        <v>91</v>
      </c>
      <c r="H96" s="94" t="s">
        <v>90</v>
      </c>
      <c r="I96" s="94" t="s">
        <v>89</v>
      </c>
      <c r="J96" s="94" t="s">
        <v>88</v>
      </c>
      <c r="K96" s="94" t="s">
        <v>87</v>
      </c>
      <c r="L96" s="94" t="s">
        <v>86</v>
      </c>
      <c r="M96" s="94" t="s">
        <v>85</v>
      </c>
      <c r="N96" s="94" t="s">
        <v>84</v>
      </c>
      <c r="O96" s="94" t="s">
        <v>83</v>
      </c>
      <c r="P96" s="94" t="s">
        <v>82</v>
      </c>
      <c r="Q96" s="94" t="s">
        <v>81</v>
      </c>
      <c r="R96" s="94" t="s">
        <v>80</v>
      </c>
      <c r="S96" s="94" t="s">
        <v>79</v>
      </c>
      <c r="T96" s="94" t="s">
        <v>78</v>
      </c>
      <c r="U96" s="94" t="s">
        <v>77</v>
      </c>
      <c r="V96" s="94" t="s">
        <v>76</v>
      </c>
      <c r="W96" s="94" t="s">
        <v>75</v>
      </c>
      <c r="X96" s="94" t="s">
        <v>209</v>
      </c>
      <c r="Y96" s="94" t="s">
        <v>238</v>
      </c>
    </row>
    <row r="97" spans="1:32" x14ac:dyDescent="0.2">
      <c r="A97" s="94" t="s">
        <v>74</v>
      </c>
      <c r="B97" s="94" t="s">
        <v>11</v>
      </c>
      <c r="C97" s="94" t="s">
        <v>65</v>
      </c>
      <c r="D97" s="94" t="s">
        <v>64</v>
      </c>
      <c r="E97" s="190">
        <f>SUMIFS(env_ac_mfa!$F:$F,env_ac_mfa!$A:$A,E96,env_ac_mfa!$B:$B,Data_mfa!$B$94,env_ac_mfa!$C:$C,Data_mfa!$A$97,env_ac_mfa!$D:$D,Data_mfa!$B$93,env_ac_mfa!$E:$E,Data_mfa!$C$97)</f>
        <v>100</v>
      </c>
      <c r="F97" s="190">
        <f>SUMIFS(env_ac_mfa!$F:$F,env_ac_mfa!$A:$A,F96,env_ac_mfa!$B:$B,Data_mfa!$B$94,env_ac_mfa!$C:$C,Data_mfa!$A$97,env_ac_mfa!$D:$D,Data_mfa!$B$93,env_ac_mfa!$E:$E,Data_mfa!$C$97)</f>
        <v>100.77200000000001</v>
      </c>
      <c r="G97" s="190">
        <f>SUMIFS(env_ac_mfa!$F:$F,env_ac_mfa!$A:$A,G96,env_ac_mfa!$B:$B,Data_mfa!$B$94,env_ac_mfa!$C:$C,Data_mfa!$A$97,env_ac_mfa!$D:$D,Data_mfa!$B$93,env_ac_mfa!$E:$E,Data_mfa!$C$97)</f>
        <v>101.145</v>
      </c>
      <c r="H97" s="190">
        <f>SUMIFS(env_ac_mfa!$F:$F,env_ac_mfa!$A:$A,H96,env_ac_mfa!$B:$B,Data_mfa!$B$94,env_ac_mfa!$C:$C,Data_mfa!$A$97,env_ac_mfa!$D:$D,Data_mfa!$B$93,env_ac_mfa!$E:$E,Data_mfa!$C$97)</f>
        <v>100.96599999999999</v>
      </c>
      <c r="I97" s="190">
        <f>SUMIFS(env_ac_mfa!$F:$F,env_ac_mfa!$A:$A,I96,env_ac_mfa!$B:$B,Data_mfa!$B$94,env_ac_mfa!$C:$C,Data_mfa!$A$97,env_ac_mfa!$D:$D,Data_mfa!$B$93,env_ac_mfa!$E:$E,Data_mfa!$C$97)</f>
        <v>105.997</v>
      </c>
      <c r="J97" s="190">
        <f>SUMIFS(env_ac_mfa!$F:$F,env_ac_mfa!$A:$A,J96,env_ac_mfa!$B:$B,Data_mfa!$B$94,env_ac_mfa!$C:$C,Data_mfa!$A$97,env_ac_mfa!$D:$D,Data_mfa!$B$93,env_ac_mfa!$E:$E,Data_mfa!$C$97)</f>
        <v>107.13200000000001</v>
      </c>
      <c r="K97" s="190">
        <f>SUMIFS(env_ac_mfa!$F:$F,env_ac_mfa!$A:$A,K96,env_ac_mfa!$B:$B,Data_mfa!$B$94,env_ac_mfa!$C:$C,Data_mfa!$A$97,env_ac_mfa!$D:$D,Data_mfa!$B$93,env_ac_mfa!$E:$E,Data_mfa!$C$97)</f>
        <v>109.89700000000001</v>
      </c>
      <c r="L97" s="190">
        <f>SUMIFS(env_ac_mfa!$F:$F,env_ac_mfa!$A:$A,L96,env_ac_mfa!$B:$B,Data_mfa!$B$94,env_ac_mfa!$C:$C,Data_mfa!$A$97,env_ac_mfa!$D:$D,Data_mfa!$B$93,env_ac_mfa!$E:$E,Data_mfa!$C$97)</f>
        <v>114.407</v>
      </c>
      <c r="M97" s="190">
        <f>SUMIFS(env_ac_mfa!$F:$F,env_ac_mfa!$A:$A,M96,env_ac_mfa!$B:$B,Data_mfa!$B$94,env_ac_mfa!$C:$C,Data_mfa!$A$97,env_ac_mfa!$D:$D,Data_mfa!$B$93,env_ac_mfa!$E:$E,Data_mfa!$C$97)</f>
        <v>112.48399999999999</v>
      </c>
      <c r="N97" s="190">
        <f>SUMIFS(env_ac_mfa!$F:$F,env_ac_mfa!$A:$A,N96,env_ac_mfa!$B:$B,Data_mfa!$B$94,env_ac_mfa!$C:$C,Data_mfa!$A$97,env_ac_mfa!$D:$D,Data_mfa!$B$93,env_ac_mfa!$E:$E,Data_mfa!$C$97)</f>
        <v>100.456</v>
      </c>
      <c r="O97" s="190">
        <f>SUMIFS(env_ac_mfa!$F:$F,env_ac_mfa!$A:$A,O96,env_ac_mfa!$B:$B,Data_mfa!$B$94,env_ac_mfa!$C:$C,Data_mfa!$A$97,env_ac_mfa!$D:$D,Data_mfa!$B$93,env_ac_mfa!$E:$E,Data_mfa!$C$97)</f>
        <v>96.001000000000005</v>
      </c>
      <c r="P97" s="190">
        <f>SUMIFS(env_ac_mfa!$F:$F,env_ac_mfa!$A:$A,P96,env_ac_mfa!$B:$B,Data_mfa!$B$94,env_ac_mfa!$C:$C,Data_mfa!$A$97,env_ac_mfa!$D:$D,Data_mfa!$B$93,env_ac_mfa!$E:$E,Data_mfa!$C$97)</f>
        <v>101.886</v>
      </c>
      <c r="Q97" s="190">
        <f>SUMIFS(env_ac_mfa!$F:$F,env_ac_mfa!$A:$A,Q96,env_ac_mfa!$B:$B,Data_mfa!$B$94,env_ac_mfa!$C:$C,Data_mfa!$A$97,env_ac_mfa!$D:$D,Data_mfa!$B$93,env_ac_mfa!$E:$E,Data_mfa!$C$97)</f>
        <v>94.234999999999999</v>
      </c>
      <c r="R97" s="190">
        <f>SUMIFS(env_ac_mfa!$F:$F,env_ac_mfa!$A:$A,R96,env_ac_mfa!$B:$B,Data_mfa!$B$94,env_ac_mfa!$C:$C,Data_mfa!$A$97,env_ac_mfa!$D:$D,Data_mfa!$B$93,env_ac_mfa!$E:$E,Data_mfa!$C$97)</f>
        <v>92.292000000000002</v>
      </c>
      <c r="S97" s="190">
        <f>SUMIFS(env_ac_mfa!$F:$F,env_ac_mfa!$A:$A,S96,env_ac_mfa!$B:$B,Data_mfa!$B$94,env_ac_mfa!$C:$C,Data_mfa!$A$97,env_ac_mfa!$D:$D,Data_mfa!$B$93,env_ac_mfa!$E:$E,Data_mfa!$C$97)</f>
        <v>93.256</v>
      </c>
      <c r="T97" s="190">
        <f>SUMIFS(env_ac_mfa!$F:$F,env_ac_mfa!$A:$A,T96,env_ac_mfa!$B:$B,Data_mfa!$B$94,env_ac_mfa!$C:$C,Data_mfa!$A$97,env_ac_mfa!$D:$D,Data_mfa!$B$93,env_ac_mfa!$E:$E,Data_mfa!$C$97)</f>
        <v>92.685000000000002</v>
      </c>
      <c r="U97" s="190">
        <f>SUMIFS(env_ac_mfa!$F:$F,env_ac_mfa!$A:$A,U96,env_ac_mfa!$B:$B,Data_mfa!$B$94,env_ac_mfa!$C:$C,Data_mfa!$A$97,env_ac_mfa!$D:$D,Data_mfa!$B$93,env_ac_mfa!$E:$E,Data_mfa!$C$97)</f>
        <v>92.466999999999999</v>
      </c>
      <c r="V97" s="190">
        <f>SUMIFS(env_ac_mfa!$F:$F,env_ac_mfa!$A:$A,V96,env_ac_mfa!$B:$B,Data_mfa!$B$94,env_ac_mfa!$C:$C,Data_mfa!$A$97,env_ac_mfa!$D:$D,Data_mfa!$B$93,env_ac_mfa!$E:$E,Data_mfa!$C$97)</f>
        <v>95.066999999999993</v>
      </c>
      <c r="W97" s="190">
        <f>SUMIFS(env_ac_mfa!$F:$F,env_ac_mfa!$A:$A,W96,env_ac_mfa!$B:$B,Data_mfa!$B$94,env_ac_mfa!$C:$C,Data_mfa!$A$97,env_ac_mfa!$D:$D,Data_mfa!$B$93,env_ac_mfa!$E:$E,Data_mfa!$C$97)</f>
        <v>96.338999999999999</v>
      </c>
      <c r="X97" s="190">
        <f>SUMIFS(env_ac_mfa!$F:$F,env_ac_mfa!$A:$A,X96,env_ac_mfa!$B:$B,Data_mfa!$B$94,env_ac_mfa!$C:$C,Data_mfa!$A$97,env_ac_mfa!$D:$D,Data_mfa!$B$93,env_ac_mfa!$E:$E,Data_mfa!$C$97)</f>
        <v>97.012</v>
      </c>
      <c r="Y97" s="190">
        <f>SUMIFS(env_ac_mfa!$F:$F,env_ac_mfa!$A:$A,Y96,env_ac_mfa!$B:$B,Data_mfa!$B$94,env_ac_mfa!$C:$C,Data_mfa!$A$97,env_ac_mfa!$D:$D,Data_mfa!$B$93,env_ac_mfa!$E:$E,Data_mfa!$C$97)</f>
        <v>93.893000000000001</v>
      </c>
    </row>
    <row r="98" spans="1:32" x14ac:dyDescent="0.2">
      <c r="A98" s="94" t="s">
        <v>74</v>
      </c>
      <c r="B98" s="94" t="s">
        <v>11</v>
      </c>
      <c r="C98" s="94" t="s">
        <v>63</v>
      </c>
      <c r="D98" s="94" t="s">
        <v>1</v>
      </c>
      <c r="E98" s="190">
        <f>SUMIFS(env_ac_mfa!$F:$F,env_ac_mfa!$A:$A,E96,env_ac_mfa!$B:$B,Data_mfa!$B$94,env_ac_mfa!$C:$C,Data_mfa!$A$98,env_ac_mfa!$D:$D,Data_mfa!$B$93,env_ac_mfa!$E:$E,Data_mfa!$C$98)</f>
        <v>100</v>
      </c>
      <c r="F98" s="190">
        <f>SUMIFS(env_ac_mfa!$F:$F,env_ac_mfa!$A:$A,F96,env_ac_mfa!$B:$B,Data_mfa!$B$94,env_ac_mfa!$C:$C,Data_mfa!$A$98,env_ac_mfa!$D:$D,Data_mfa!$B$93,env_ac_mfa!$E:$E,Data_mfa!$C$98)</f>
        <v>98.543999999999997</v>
      </c>
      <c r="G98" s="190">
        <f>SUMIFS(env_ac_mfa!$F:$F,env_ac_mfa!$A:$A,G96,env_ac_mfa!$B:$B,Data_mfa!$B$94,env_ac_mfa!$C:$C,Data_mfa!$A$98,env_ac_mfa!$D:$D,Data_mfa!$B$93,env_ac_mfa!$E:$E,Data_mfa!$C$98)</f>
        <v>103.182</v>
      </c>
      <c r="H98" s="190">
        <f>SUMIFS(env_ac_mfa!$F:$F,env_ac_mfa!$A:$A,H96,env_ac_mfa!$B:$B,Data_mfa!$B$94,env_ac_mfa!$C:$C,Data_mfa!$A$98,env_ac_mfa!$D:$D,Data_mfa!$B$93,env_ac_mfa!$E:$E,Data_mfa!$C$98)</f>
        <v>108.86199999999999</v>
      </c>
      <c r="I98" s="190">
        <f>SUMIFS(env_ac_mfa!$F:$F,env_ac_mfa!$A:$A,I96,env_ac_mfa!$B:$B,Data_mfa!$B$94,env_ac_mfa!$C:$C,Data_mfa!$A$98,env_ac_mfa!$D:$D,Data_mfa!$B$93,env_ac_mfa!$E:$E,Data_mfa!$C$98)</f>
        <v>112.48</v>
      </c>
      <c r="J98" s="190">
        <f>SUMIFS(env_ac_mfa!$F:$F,env_ac_mfa!$A:$A,J96,env_ac_mfa!$B:$B,Data_mfa!$B$94,env_ac_mfa!$C:$C,Data_mfa!$A$98,env_ac_mfa!$D:$D,Data_mfa!$B$93,env_ac_mfa!$E:$E,Data_mfa!$C$98)</f>
        <v>114.187</v>
      </c>
      <c r="K98" s="190">
        <f>SUMIFS(env_ac_mfa!$F:$F,env_ac_mfa!$A:$A,K96,env_ac_mfa!$B:$B,Data_mfa!$B$94,env_ac_mfa!$C:$C,Data_mfa!$A$98,env_ac_mfa!$D:$D,Data_mfa!$B$93,env_ac_mfa!$E:$E,Data_mfa!$C$98)</f>
        <v>117.169</v>
      </c>
      <c r="L98" s="190">
        <f>SUMIFS(env_ac_mfa!$F:$F,env_ac_mfa!$A:$A,L96,env_ac_mfa!$B:$B,Data_mfa!$B$94,env_ac_mfa!$C:$C,Data_mfa!$A$98,env_ac_mfa!$D:$D,Data_mfa!$B$93,env_ac_mfa!$E:$E,Data_mfa!$C$98)</f>
        <v>119.221</v>
      </c>
      <c r="M98" s="190">
        <f>SUMIFS(env_ac_mfa!$F:$F,env_ac_mfa!$A:$A,M96,env_ac_mfa!$B:$B,Data_mfa!$B$94,env_ac_mfa!$C:$C,Data_mfa!$A$98,env_ac_mfa!$D:$D,Data_mfa!$B$93,env_ac_mfa!$E:$E,Data_mfa!$C$98)</f>
        <v>117.944</v>
      </c>
      <c r="N98" s="190">
        <f>SUMIFS(env_ac_mfa!$F:$F,env_ac_mfa!$A:$A,N96,env_ac_mfa!$B:$B,Data_mfa!$B$94,env_ac_mfa!$C:$C,Data_mfa!$A$98,env_ac_mfa!$D:$D,Data_mfa!$B$93,env_ac_mfa!$E:$E,Data_mfa!$C$98)</f>
        <v>99.704999999999998</v>
      </c>
      <c r="O98" s="190">
        <f>SUMIFS(env_ac_mfa!$F:$F,env_ac_mfa!$A:$A,O96,env_ac_mfa!$B:$B,Data_mfa!$B$94,env_ac_mfa!$C:$C,Data_mfa!$A$98,env_ac_mfa!$D:$D,Data_mfa!$B$93,env_ac_mfa!$E:$E,Data_mfa!$C$98)</f>
        <v>107.074</v>
      </c>
      <c r="P98" s="190">
        <f>SUMIFS(env_ac_mfa!$F:$F,env_ac_mfa!$A:$A,P96,env_ac_mfa!$B:$B,Data_mfa!$B$94,env_ac_mfa!$C:$C,Data_mfa!$A$98,env_ac_mfa!$D:$D,Data_mfa!$B$93,env_ac_mfa!$E:$E,Data_mfa!$C$98)</f>
        <v>108.843</v>
      </c>
      <c r="Q98" s="190">
        <f>SUMIFS(env_ac_mfa!$F:$F,env_ac_mfa!$A:$A,Q96,env_ac_mfa!$B:$B,Data_mfa!$B$94,env_ac_mfa!$C:$C,Data_mfa!$A$98,env_ac_mfa!$D:$D,Data_mfa!$B$93,env_ac_mfa!$E:$E,Data_mfa!$C$98)</f>
        <v>105.42700000000001</v>
      </c>
      <c r="R98" s="190">
        <f>SUMIFS(env_ac_mfa!$F:$F,env_ac_mfa!$A:$A,R96,env_ac_mfa!$B:$B,Data_mfa!$B$94,env_ac_mfa!$C:$C,Data_mfa!$A$98,env_ac_mfa!$D:$D,Data_mfa!$B$93,env_ac_mfa!$E:$E,Data_mfa!$C$98)</f>
        <v>104.489</v>
      </c>
      <c r="S98" s="190">
        <f>SUMIFS(env_ac_mfa!$F:$F,env_ac_mfa!$A:$A,S96,env_ac_mfa!$B:$B,Data_mfa!$B$94,env_ac_mfa!$C:$C,Data_mfa!$A$98,env_ac_mfa!$D:$D,Data_mfa!$B$93,env_ac_mfa!$E:$E,Data_mfa!$C$98)</f>
        <v>105.783</v>
      </c>
      <c r="T98" s="190">
        <f>SUMIFS(env_ac_mfa!$F:$F,env_ac_mfa!$A:$A,T96,env_ac_mfa!$B:$B,Data_mfa!$B$94,env_ac_mfa!$C:$C,Data_mfa!$A$98,env_ac_mfa!$D:$D,Data_mfa!$B$93,env_ac_mfa!$E:$E,Data_mfa!$C$98)</f>
        <v>110.258</v>
      </c>
      <c r="U98" s="190">
        <f>SUMIFS(env_ac_mfa!$F:$F,env_ac_mfa!$A:$A,U96,env_ac_mfa!$B:$B,Data_mfa!$B$94,env_ac_mfa!$C:$C,Data_mfa!$A$98,env_ac_mfa!$D:$D,Data_mfa!$B$93,env_ac_mfa!$E:$E,Data_mfa!$C$98)</f>
        <v>111.483</v>
      </c>
      <c r="V98" s="190">
        <f>SUMIFS(env_ac_mfa!$F:$F,env_ac_mfa!$A:$A,V96,env_ac_mfa!$B:$B,Data_mfa!$B$94,env_ac_mfa!$C:$C,Data_mfa!$A$98,env_ac_mfa!$D:$D,Data_mfa!$B$93,env_ac_mfa!$E:$E,Data_mfa!$C$98)</f>
        <v>114.355</v>
      </c>
      <c r="W98" s="190">
        <f>SUMIFS(env_ac_mfa!$F:$F,env_ac_mfa!$A:$A,W96,env_ac_mfa!$B:$B,Data_mfa!$B$94,env_ac_mfa!$C:$C,Data_mfa!$A$98,env_ac_mfa!$D:$D,Data_mfa!$B$93,env_ac_mfa!$E:$E,Data_mfa!$C$98)</f>
        <v>116.732</v>
      </c>
      <c r="X98" s="190">
        <f>SUMIFS(env_ac_mfa!$F:$F,env_ac_mfa!$A:$A,X96,env_ac_mfa!$B:$B,Data_mfa!$B$94,env_ac_mfa!$C:$C,Data_mfa!$A$98,env_ac_mfa!$D:$D,Data_mfa!$B$93,env_ac_mfa!$E:$E,Data_mfa!$C$98)</f>
        <v>114.467</v>
      </c>
      <c r="Y98" s="190">
        <f>SUMIFS(env_ac_mfa!$F:$F,env_ac_mfa!$A:$A,Y96,env_ac_mfa!$B:$B,Data_mfa!$B$94,env_ac_mfa!$C:$C,Data_mfa!$A$98,env_ac_mfa!$D:$D,Data_mfa!$B$93,env_ac_mfa!$E:$E,Data_mfa!$C$98)</f>
        <v>102.788</v>
      </c>
    </row>
    <row r="99" spans="1:32" x14ac:dyDescent="0.2">
      <c r="A99" s="94" t="s">
        <v>74</v>
      </c>
      <c r="B99" s="94" t="s">
        <v>11</v>
      </c>
      <c r="C99" s="94" t="s">
        <v>62</v>
      </c>
      <c r="D99" s="94" t="s">
        <v>2</v>
      </c>
      <c r="E99" s="190">
        <f>SUMIFS(env_ac_mfa!$F:$F,env_ac_mfa!$A:$A,E96,env_ac_mfa!$B:$B,Data_mfa!$B$94,env_ac_mfa!$C:$C,Data_mfa!$A$99,env_ac_mfa!$D:$D,Data_mfa!$B$93,env_ac_mfa!$E:$E,Data_mfa!$C$99)</f>
        <v>100</v>
      </c>
      <c r="F99" s="190">
        <f>SUMIFS(env_ac_mfa!$F:$F,env_ac_mfa!$A:$A,F96,env_ac_mfa!$B:$B,Data_mfa!$B$94,env_ac_mfa!$C:$C,Data_mfa!$A$99,env_ac_mfa!$D:$D,Data_mfa!$B$93,env_ac_mfa!$E:$E,Data_mfa!$C$99)</f>
        <v>99.736000000000004</v>
      </c>
      <c r="G99" s="190">
        <f>SUMIFS(env_ac_mfa!$F:$F,env_ac_mfa!$A:$A,G96,env_ac_mfa!$B:$B,Data_mfa!$B$94,env_ac_mfa!$C:$C,Data_mfa!$A$99,env_ac_mfa!$D:$D,Data_mfa!$B$93,env_ac_mfa!$E:$E,Data_mfa!$C$99)</f>
        <v>105.753</v>
      </c>
      <c r="H99" s="190">
        <f>SUMIFS(env_ac_mfa!$F:$F,env_ac_mfa!$A:$A,H96,env_ac_mfa!$B:$B,Data_mfa!$B$94,env_ac_mfa!$C:$C,Data_mfa!$A$99,env_ac_mfa!$D:$D,Data_mfa!$B$93,env_ac_mfa!$E:$E,Data_mfa!$C$99)</f>
        <v>108.408</v>
      </c>
      <c r="I99" s="190">
        <f>SUMIFS(env_ac_mfa!$F:$F,env_ac_mfa!$A:$A,I96,env_ac_mfa!$B:$B,Data_mfa!$B$94,env_ac_mfa!$C:$C,Data_mfa!$A$99,env_ac_mfa!$D:$D,Data_mfa!$B$93,env_ac_mfa!$E:$E,Data_mfa!$C$99)</f>
        <v>114.196</v>
      </c>
      <c r="J99" s="190">
        <f>SUMIFS(env_ac_mfa!$F:$F,env_ac_mfa!$A:$A,J96,env_ac_mfa!$B:$B,Data_mfa!$B$94,env_ac_mfa!$C:$C,Data_mfa!$A$99,env_ac_mfa!$D:$D,Data_mfa!$B$93,env_ac_mfa!$E:$E,Data_mfa!$C$99)</f>
        <v>120.254</v>
      </c>
      <c r="K99" s="190">
        <f>SUMIFS(env_ac_mfa!$F:$F,env_ac_mfa!$A:$A,K96,env_ac_mfa!$B:$B,Data_mfa!$B$94,env_ac_mfa!$C:$C,Data_mfa!$A$99,env_ac_mfa!$D:$D,Data_mfa!$B$93,env_ac_mfa!$E:$E,Data_mfa!$C$99)</f>
        <v>125.604</v>
      </c>
      <c r="L99" s="190">
        <f>SUMIFS(env_ac_mfa!$F:$F,env_ac_mfa!$A:$A,L96,env_ac_mfa!$B:$B,Data_mfa!$B$94,env_ac_mfa!$C:$C,Data_mfa!$A$99,env_ac_mfa!$D:$D,Data_mfa!$B$93,env_ac_mfa!$E:$E,Data_mfa!$C$99)</f>
        <v>128.74600000000001</v>
      </c>
      <c r="M99" s="190">
        <f>SUMIFS(env_ac_mfa!$F:$F,env_ac_mfa!$A:$A,M96,env_ac_mfa!$B:$B,Data_mfa!$B$94,env_ac_mfa!$C:$C,Data_mfa!$A$99,env_ac_mfa!$D:$D,Data_mfa!$B$93,env_ac_mfa!$E:$E,Data_mfa!$C$99)</f>
        <v>131.499</v>
      </c>
      <c r="N99" s="190">
        <f>SUMIFS(env_ac_mfa!$F:$F,env_ac_mfa!$A:$A,N96,env_ac_mfa!$B:$B,Data_mfa!$B$94,env_ac_mfa!$C:$C,Data_mfa!$A$99,env_ac_mfa!$D:$D,Data_mfa!$B$93,env_ac_mfa!$E:$E,Data_mfa!$C$99)</f>
        <v>123.608</v>
      </c>
      <c r="O99" s="190">
        <f>SUMIFS(env_ac_mfa!$F:$F,env_ac_mfa!$A:$A,O96,env_ac_mfa!$B:$B,Data_mfa!$B$94,env_ac_mfa!$C:$C,Data_mfa!$A$99,env_ac_mfa!$D:$D,Data_mfa!$B$93,env_ac_mfa!$E:$E,Data_mfa!$C$99)</f>
        <v>136.578</v>
      </c>
      <c r="P99" s="190">
        <f>SUMIFS(env_ac_mfa!$F:$F,env_ac_mfa!$A:$A,P96,env_ac_mfa!$B:$B,Data_mfa!$B$94,env_ac_mfa!$C:$C,Data_mfa!$A$99,env_ac_mfa!$D:$D,Data_mfa!$B$93,env_ac_mfa!$E:$E,Data_mfa!$C$99)</f>
        <v>141.203</v>
      </c>
      <c r="Q99" s="190">
        <f>SUMIFS(env_ac_mfa!$F:$F,env_ac_mfa!$A:$A,Q96,env_ac_mfa!$B:$B,Data_mfa!$B$94,env_ac_mfa!$C:$C,Data_mfa!$A$99,env_ac_mfa!$D:$D,Data_mfa!$B$93,env_ac_mfa!$E:$E,Data_mfa!$C$99)</f>
        <v>151.41499999999999</v>
      </c>
      <c r="R99" s="190">
        <f>SUMIFS(env_ac_mfa!$F:$F,env_ac_mfa!$A:$A,R96,env_ac_mfa!$B:$B,Data_mfa!$B$94,env_ac_mfa!$C:$C,Data_mfa!$A$99,env_ac_mfa!$D:$D,Data_mfa!$B$93,env_ac_mfa!$E:$E,Data_mfa!$C$99)</f>
        <v>158.32400000000001</v>
      </c>
      <c r="S99" s="190">
        <f>SUMIFS(env_ac_mfa!$F:$F,env_ac_mfa!$A:$A,S96,env_ac_mfa!$B:$B,Data_mfa!$B$94,env_ac_mfa!$C:$C,Data_mfa!$A$99,env_ac_mfa!$D:$D,Data_mfa!$B$93,env_ac_mfa!$E:$E,Data_mfa!$C$99)</f>
        <v>160.56299999999999</v>
      </c>
      <c r="T99" s="190">
        <f>SUMIFS(env_ac_mfa!$F:$F,env_ac_mfa!$A:$A,T96,env_ac_mfa!$B:$B,Data_mfa!$B$94,env_ac_mfa!$C:$C,Data_mfa!$A$99,env_ac_mfa!$D:$D,Data_mfa!$B$93,env_ac_mfa!$E:$E,Data_mfa!$C$99)</f>
        <v>162.00800000000001</v>
      </c>
      <c r="U99" s="190">
        <f>SUMIFS(env_ac_mfa!$F:$F,env_ac_mfa!$A:$A,U96,env_ac_mfa!$B:$B,Data_mfa!$B$94,env_ac_mfa!$C:$C,Data_mfa!$A$99,env_ac_mfa!$D:$D,Data_mfa!$B$93,env_ac_mfa!$E:$E,Data_mfa!$C$99)</f>
        <v>167.01499999999999</v>
      </c>
      <c r="V99" s="190">
        <f>SUMIFS(env_ac_mfa!$F:$F,env_ac_mfa!$A:$A,V96,env_ac_mfa!$B:$B,Data_mfa!$B$94,env_ac_mfa!$C:$C,Data_mfa!$A$99,env_ac_mfa!$D:$D,Data_mfa!$B$93,env_ac_mfa!$E:$E,Data_mfa!$C$99)</f>
        <v>172.89699999999999</v>
      </c>
      <c r="W99" s="190">
        <f>SUMIFS(env_ac_mfa!$F:$F,env_ac_mfa!$A:$A,W96,env_ac_mfa!$B:$B,Data_mfa!$B$94,env_ac_mfa!$C:$C,Data_mfa!$A$99,env_ac_mfa!$D:$D,Data_mfa!$B$93,env_ac_mfa!$E:$E,Data_mfa!$C$99)</f>
        <v>168.53299999999999</v>
      </c>
      <c r="X99" s="190">
        <f>SUMIFS(env_ac_mfa!$F:$F,env_ac_mfa!$A:$A,X96,env_ac_mfa!$B:$B,Data_mfa!$B$94,env_ac_mfa!$C:$C,Data_mfa!$A$99,env_ac_mfa!$D:$D,Data_mfa!$B$93,env_ac_mfa!$E:$E,Data_mfa!$C$99)</f>
        <v>168.30699999999999</v>
      </c>
      <c r="Y99" s="190">
        <f>SUMIFS(env_ac_mfa!$F:$F,env_ac_mfa!$A:$A,Y96,env_ac_mfa!$B:$B,Data_mfa!$B$94,env_ac_mfa!$C:$C,Data_mfa!$A$99,env_ac_mfa!$D:$D,Data_mfa!$B$93,env_ac_mfa!$E:$E,Data_mfa!$C$99)</f>
        <v>162.15700000000001</v>
      </c>
    </row>
    <row r="100" spans="1:32" x14ac:dyDescent="0.2">
      <c r="A100" s="94" t="s">
        <v>74</v>
      </c>
      <c r="B100" s="94" t="s">
        <v>11</v>
      </c>
      <c r="C100" s="94" t="s">
        <v>61</v>
      </c>
      <c r="D100" s="94" t="s">
        <v>60</v>
      </c>
      <c r="E100" s="190">
        <f>SUMIFS(env_ac_mfa!$F:$F,env_ac_mfa!$A:$A,E96,env_ac_mfa!$B:$B,Data_mfa!$B$94,env_ac_mfa!$C:$C,Data_mfa!$A$100,env_ac_mfa!$D:$D,Data_mfa!$B$93,env_ac_mfa!$E:$E,Data_mfa!$C$100)</f>
        <v>100</v>
      </c>
      <c r="F100" s="190">
        <f>SUMIFS(env_ac_mfa!$F:$F,env_ac_mfa!$A:$A,F96,env_ac_mfa!$B:$B,Data_mfa!$B$94,env_ac_mfa!$C:$C,Data_mfa!$A$100,env_ac_mfa!$D:$D,Data_mfa!$B$93,env_ac_mfa!$E:$E,Data_mfa!$C$100)</f>
        <v>100.34</v>
      </c>
      <c r="G100" s="190">
        <f>SUMIFS(env_ac_mfa!$F:$F,env_ac_mfa!$A:$A,G96,env_ac_mfa!$B:$B,Data_mfa!$B$94,env_ac_mfa!$C:$C,Data_mfa!$A$100,env_ac_mfa!$D:$D,Data_mfa!$B$93,env_ac_mfa!$E:$E,Data_mfa!$C$100)</f>
        <v>101.295</v>
      </c>
      <c r="H100" s="190">
        <f>SUMIFS(env_ac_mfa!$F:$F,env_ac_mfa!$A:$A,H96,env_ac_mfa!$B:$B,Data_mfa!$B$94,env_ac_mfa!$C:$C,Data_mfa!$A$100,env_ac_mfa!$D:$D,Data_mfa!$B$93,env_ac_mfa!$E:$E,Data_mfa!$C$100)</f>
        <v>102.244</v>
      </c>
      <c r="I100" s="190">
        <f>SUMIFS(env_ac_mfa!$F:$F,env_ac_mfa!$A:$A,I96,env_ac_mfa!$B:$B,Data_mfa!$B$94,env_ac_mfa!$C:$C,Data_mfa!$A$100,env_ac_mfa!$D:$D,Data_mfa!$B$93,env_ac_mfa!$E:$E,Data_mfa!$C$100)</f>
        <v>106.90600000000001</v>
      </c>
      <c r="J100" s="190">
        <f>SUMIFS(env_ac_mfa!$F:$F,env_ac_mfa!$A:$A,J96,env_ac_mfa!$B:$B,Data_mfa!$B$94,env_ac_mfa!$C:$C,Data_mfa!$A$100,env_ac_mfa!$D:$D,Data_mfa!$B$93,env_ac_mfa!$E:$E,Data_mfa!$C$100)</f>
        <v>107.84</v>
      </c>
      <c r="K100" s="190">
        <f>SUMIFS(env_ac_mfa!$F:$F,env_ac_mfa!$A:$A,K96,env_ac_mfa!$B:$B,Data_mfa!$B$94,env_ac_mfa!$C:$C,Data_mfa!$A$100,env_ac_mfa!$D:$D,Data_mfa!$B$93,env_ac_mfa!$E:$E,Data_mfa!$C$100)</f>
        <v>110.48</v>
      </c>
      <c r="L100" s="190">
        <f>SUMIFS(env_ac_mfa!$F:$F,env_ac_mfa!$A:$A,L96,env_ac_mfa!$B:$B,Data_mfa!$B$94,env_ac_mfa!$C:$C,Data_mfa!$A$100,env_ac_mfa!$D:$D,Data_mfa!$B$93,env_ac_mfa!$E:$E,Data_mfa!$C$100)</f>
        <v>114.529</v>
      </c>
      <c r="M100" s="190">
        <f>SUMIFS(env_ac_mfa!$F:$F,env_ac_mfa!$A:$A,M96,env_ac_mfa!$B:$B,Data_mfa!$B$94,env_ac_mfa!$C:$C,Data_mfa!$A$100,env_ac_mfa!$D:$D,Data_mfa!$B$93,env_ac_mfa!$E:$E,Data_mfa!$C$100)</f>
        <v>112.437</v>
      </c>
      <c r="N100" s="190">
        <f>SUMIFS(env_ac_mfa!$F:$F,env_ac_mfa!$A:$A,N96,env_ac_mfa!$B:$B,Data_mfa!$B$94,env_ac_mfa!$C:$C,Data_mfa!$A$100,env_ac_mfa!$D:$D,Data_mfa!$B$93,env_ac_mfa!$E:$E,Data_mfa!$C$100)</f>
        <v>98.733999999999995</v>
      </c>
      <c r="O100" s="190">
        <f>SUMIFS(env_ac_mfa!$F:$F,env_ac_mfa!$A:$A,O96,env_ac_mfa!$B:$B,Data_mfa!$B$94,env_ac_mfa!$C:$C,Data_mfa!$A$100,env_ac_mfa!$D:$D,Data_mfa!$B$93,env_ac_mfa!$E:$E,Data_mfa!$C$100)</f>
        <v>95.77</v>
      </c>
      <c r="P100" s="190">
        <f>SUMIFS(env_ac_mfa!$F:$F,env_ac_mfa!$A:$A,P96,env_ac_mfa!$B:$B,Data_mfa!$B$94,env_ac_mfa!$C:$C,Data_mfa!$A$100,env_ac_mfa!$D:$D,Data_mfa!$B$93,env_ac_mfa!$E:$E,Data_mfa!$C$100)</f>
        <v>100.81399999999999</v>
      </c>
      <c r="Q100" s="190">
        <f>SUMIFS(env_ac_mfa!$F:$F,env_ac_mfa!$A:$A,Q96,env_ac_mfa!$B:$B,Data_mfa!$B$94,env_ac_mfa!$C:$C,Data_mfa!$A$100,env_ac_mfa!$D:$D,Data_mfa!$B$93,env_ac_mfa!$E:$E,Data_mfa!$C$100)</f>
        <v>92.918000000000006</v>
      </c>
      <c r="R100" s="190">
        <f>SUMIFS(env_ac_mfa!$F:$F,env_ac_mfa!$A:$A,R96,env_ac_mfa!$B:$B,Data_mfa!$B$94,env_ac_mfa!$C:$C,Data_mfa!$A$100,env_ac_mfa!$D:$D,Data_mfa!$B$93,env_ac_mfa!$E:$E,Data_mfa!$C$100)</f>
        <v>90.605999999999995</v>
      </c>
      <c r="S100" s="190">
        <f>SUMIFS(env_ac_mfa!$F:$F,env_ac_mfa!$A:$A,S96,env_ac_mfa!$B:$B,Data_mfa!$B$94,env_ac_mfa!$C:$C,Data_mfa!$A$100,env_ac_mfa!$D:$D,Data_mfa!$B$93,env_ac_mfa!$E:$E,Data_mfa!$C$100)</f>
        <v>91.558999999999997</v>
      </c>
      <c r="T100" s="190">
        <f>SUMIFS(env_ac_mfa!$F:$F,env_ac_mfa!$A:$A,T96,env_ac_mfa!$B:$B,Data_mfa!$B$94,env_ac_mfa!$C:$C,Data_mfa!$A$100,env_ac_mfa!$D:$D,Data_mfa!$B$93,env_ac_mfa!$E:$E,Data_mfa!$C$100)</f>
        <v>91.989000000000004</v>
      </c>
      <c r="U100" s="190">
        <f>SUMIFS(env_ac_mfa!$F:$F,env_ac_mfa!$A:$A,U96,env_ac_mfa!$B:$B,Data_mfa!$B$94,env_ac_mfa!$C:$C,Data_mfa!$A$100,env_ac_mfa!$D:$D,Data_mfa!$B$93,env_ac_mfa!$E:$E,Data_mfa!$C$100)</f>
        <v>91.745000000000005</v>
      </c>
      <c r="V100" s="190">
        <f>SUMIFS(env_ac_mfa!$F:$F,env_ac_mfa!$A:$A,V96,env_ac_mfa!$B:$B,Data_mfa!$B$94,env_ac_mfa!$C:$C,Data_mfa!$A$100,env_ac_mfa!$D:$D,Data_mfa!$B$93,env_ac_mfa!$E:$E,Data_mfa!$C$100)</f>
        <v>94.186000000000007</v>
      </c>
      <c r="W100" s="190">
        <f>SUMIFS(env_ac_mfa!$F:$F,env_ac_mfa!$A:$A,W96,env_ac_mfa!$B:$B,Data_mfa!$B$94,env_ac_mfa!$C:$C,Data_mfa!$A$100,env_ac_mfa!$D:$D,Data_mfa!$B$93,env_ac_mfa!$E:$E,Data_mfa!$C$100)</f>
        <v>96.084999999999994</v>
      </c>
      <c r="X100" s="190">
        <f>SUMIFS(env_ac_mfa!$F:$F,env_ac_mfa!$A:$A,X96,env_ac_mfa!$B:$B,Data_mfa!$B$94,env_ac_mfa!$C:$C,Data_mfa!$A$100,env_ac_mfa!$D:$D,Data_mfa!$B$93,env_ac_mfa!$E:$E,Data_mfa!$C$100)</f>
        <v>96.156000000000006</v>
      </c>
      <c r="Y100" s="190">
        <f>SUMIFS(env_ac_mfa!$F:$F,env_ac_mfa!$A:$A,Y96,env_ac_mfa!$B:$B,Data_mfa!$B$94,env_ac_mfa!$C:$C,Data_mfa!$A$100,env_ac_mfa!$D:$D,Data_mfa!$B$93,env_ac_mfa!$E:$E,Data_mfa!$C$100)</f>
        <v>91.313999999999993</v>
      </c>
    </row>
    <row r="101" spans="1:32" ht="15" thickBot="1" x14ac:dyDescent="0.25">
      <c r="A101" s="97" t="s">
        <v>74</v>
      </c>
      <c r="B101" s="97" t="s">
        <v>11</v>
      </c>
      <c r="C101" s="97" t="s">
        <v>57</v>
      </c>
      <c r="D101" s="97" t="s">
        <v>56</v>
      </c>
      <c r="E101" s="190">
        <f>SUMIFS(env_ac_mfa!$F:$F,env_ac_mfa!$A:$A,E96,env_ac_mfa!$B:$B,Data_mfa!$B$94,env_ac_mfa!$C:$C,Data_mfa!$A$101,env_ac_mfa!$D:$D,Data_mfa!$B$93,env_ac_mfa!$E:$E,Data_mfa!$C$101)</f>
        <v>100</v>
      </c>
      <c r="F101" s="190">
        <f>SUMIFS(env_ac_mfa!$F:$F,env_ac_mfa!$A:$A,F96,env_ac_mfa!$B:$B,Data_mfa!$B$94,env_ac_mfa!$C:$C,Data_mfa!$A$101,env_ac_mfa!$D:$D,Data_mfa!$B$93,env_ac_mfa!$E:$E,Data_mfa!$C$101)</f>
        <v>98.037999999999997</v>
      </c>
      <c r="G101" s="190">
        <f>SUMIFS(env_ac_mfa!$F:$F,env_ac_mfa!$A:$A,G96,env_ac_mfa!$B:$B,Data_mfa!$B$94,env_ac_mfa!$C:$C,Data_mfa!$A$101,env_ac_mfa!$D:$D,Data_mfa!$B$93,env_ac_mfa!$E:$E,Data_mfa!$C$101)</f>
        <v>102.09</v>
      </c>
      <c r="H101" s="190">
        <f>SUMIFS(env_ac_mfa!$F:$F,env_ac_mfa!$A:$A,H96,env_ac_mfa!$B:$B,Data_mfa!$B$94,env_ac_mfa!$C:$C,Data_mfa!$A$101,env_ac_mfa!$D:$D,Data_mfa!$B$93,env_ac_mfa!$E:$E,Data_mfa!$C$101)</f>
        <v>109.05500000000001</v>
      </c>
      <c r="I101" s="190">
        <f>SUMIFS(env_ac_mfa!$F:$F,env_ac_mfa!$A:$A,I96,env_ac_mfa!$B:$B,Data_mfa!$B$94,env_ac_mfa!$C:$C,Data_mfa!$A$101,env_ac_mfa!$D:$D,Data_mfa!$B$93,env_ac_mfa!$E:$E,Data_mfa!$C$101)</f>
        <v>111.751</v>
      </c>
      <c r="J101" s="190">
        <f>SUMIFS(env_ac_mfa!$F:$F,env_ac_mfa!$A:$A,J96,env_ac_mfa!$B:$B,Data_mfa!$B$94,env_ac_mfa!$C:$C,Data_mfa!$A$101,env_ac_mfa!$D:$D,Data_mfa!$B$93,env_ac_mfa!$E:$E,Data_mfa!$C$101)</f>
        <v>111.61</v>
      </c>
      <c r="K101" s="190">
        <f>SUMIFS(env_ac_mfa!$F:$F,env_ac_mfa!$A:$A,K96,env_ac_mfa!$B:$B,Data_mfa!$B$94,env_ac_mfa!$C:$C,Data_mfa!$A$101,env_ac_mfa!$D:$D,Data_mfa!$B$93,env_ac_mfa!$E:$E,Data_mfa!$C$101)</f>
        <v>113.586</v>
      </c>
      <c r="L101" s="190">
        <f>SUMIFS(env_ac_mfa!$F:$F,env_ac_mfa!$A:$A,L96,env_ac_mfa!$B:$B,Data_mfa!$B$94,env_ac_mfa!$C:$C,Data_mfa!$A$101,env_ac_mfa!$D:$D,Data_mfa!$B$93,env_ac_mfa!$E:$E,Data_mfa!$C$101)</f>
        <v>115.176</v>
      </c>
      <c r="M101" s="190">
        <f>SUMIFS(env_ac_mfa!$F:$F,env_ac_mfa!$A:$A,M96,env_ac_mfa!$B:$B,Data_mfa!$B$94,env_ac_mfa!$C:$C,Data_mfa!$A$101,env_ac_mfa!$D:$D,Data_mfa!$B$93,env_ac_mfa!$E:$E,Data_mfa!$C$101)</f>
        <v>112.188</v>
      </c>
      <c r="N101" s="190">
        <f>SUMIFS(env_ac_mfa!$F:$F,env_ac_mfa!$A:$A,N96,env_ac_mfa!$B:$B,Data_mfa!$B$94,env_ac_mfa!$C:$C,Data_mfa!$A$101,env_ac_mfa!$D:$D,Data_mfa!$B$93,env_ac_mfa!$E:$E,Data_mfa!$C$101)</f>
        <v>89.552999999999997</v>
      </c>
      <c r="O101" s="190">
        <f>SUMIFS(env_ac_mfa!$F:$F,env_ac_mfa!$A:$A,O96,env_ac_mfa!$B:$B,Data_mfa!$B$94,env_ac_mfa!$C:$C,Data_mfa!$A$101,env_ac_mfa!$D:$D,Data_mfa!$B$93,env_ac_mfa!$E:$E,Data_mfa!$C$101)</f>
        <v>94.543999999999997</v>
      </c>
      <c r="P101" s="190">
        <f>SUMIFS(env_ac_mfa!$F:$F,env_ac_mfa!$A:$A,P96,env_ac_mfa!$B:$B,Data_mfa!$B$94,env_ac_mfa!$C:$C,Data_mfa!$A$101,env_ac_mfa!$D:$D,Data_mfa!$B$93,env_ac_mfa!$E:$E,Data_mfa!$C$101)</f>
        <v>95.099000000000004</v>
      </c>
      <c r="Q101" s="190">
        <f>SUMIFS(env_ac_mfa!$F:$F,env_ac_mfa!$A:$A,Q96,env_ac_mfa!$B:$B,Data_mfa!$B$94,env_ac_mfa!$C:$C,Data_mfa!$A$101,env_ac_mfa!$D:$D,Data_mfa!$B$93,env_ac_mfa!$E:$E,Data_mfa!$C$101)</f>
        <v>85.894999999999996</v>
      </c>
      <c r="R101" s="190">
        <f>SUMIFS(env_ac_mfa!$F:$F,env_ac_mfa!$A:$A,R96,env_ac_mfa!$B:$B,Data_mfa!$B$94,env_ac_mfa!$C:$C,Data_mfa!$A$101,env_ac_mfa!$D:$D,Data_mfa!$B$93,env_ac_mfa!$E:$E,Data_mfa!$C$101)</f>
        <v>81.623999999999995</v>
      </c>
      <c r="S101" s="190">
        <f>SUMIFS(env_ac_mfa!$F:$F,env_ac_mfa!$A:$A,S96,env_ac_mfa!$B:$B,Data_mfa!$B$94,env_ac_mfa!$C:$C,Data_mfa!$A$101,env_ac_mfa!$D:$D,Data_mfa!$B$93,env_ac_mfa!$E:$E,Data_mfa!$C$101)</f>
        <v>82.516999999999996</v>
      </c>
      <c r="T101" s="190">
        <f>SUMIFS(env_ac_mfa!$F:$F,env_ac_mfa!$A:$A,T96,env_ac_mfa!$B:$B,Data_mfa!$B$94,env_ac_mfa!$C:$C,Data_mfa!$A$101,env_ac_mfa!$D:$D,Data_mfa!$B$93,env_ac_mfa!$E:$E,Data_mfa!$C$101)</f>
        <v>88.278999999999996</v>
      </c>
      <c r="U101" s="190">
        <f>SUMIFS(env_ac_mfa!$F:$F,env_ac_mfa!$A:$A,U96,env_ac_mfa!$B:$B,Data_mfa!$B$94,env_ac_mfa!$C:$C,Data_mfa!$A$101,env_ac_mfa!$D:$D,Data_mfa!$B$93,env_ac_mfa!$E:$E,Data_mfa!$C$101)</f>
        <v>87.897999999999996</v>
      </c>
      <c r="V101" s="190">
        <f>SUMIFS(env_ac_mfa!$F:$F,env_ac_mfa!$A:$A,V96,env_ac_mfa!$B:$B,Data_mfa!$B$94,env_ac_mfa!$C:$C,Data_mfa!$A$101,env_ac_mfa!$D:$D,Data_mfa!$B$93,env_ac_mfa!$E:$E,Data_mfa!$C$101)</f>
        <v>89.491</v>
      </c>
      <c r="W101" s="190">
        <f>SUMIFS(env_ac_mfa!$F:$F,env_ac_mfa!$A:$A,W96,env_ac_mfa!$B:$B,Data_mfa!$B$94,env_ac_mfa!$C:$C,Data_mfa!$A$101,env_ac_mfa!$D:$D,Data_mfa!$B$93,env_ac_mfa!$E:$E,Data_mfa!$C$101)</f>
        <v>94.731999999999999</v>
      </c>
      <c r="X101" s="190">
        <f>SUMIFS(env_ac_mfa!$F:$F,env_ac_mfa!$A:$A,X96,env_ac_mfa!$B:$B,Data_mfa!$B$94,env_ac_mfa!$C:$C,Data_mfa!$A$101,env_ac_mfa!$D:$D,Data_mfa!$B$93,env_ac_mfa!$E:$E,Data_mfa!$C$101)</f>
        <v>91.6</v>
      </c>
      <c r="Y101" s="190">
        <f>SUMIFS(env_ac_mfa!$F:$F,env_ac_mfa!$A:$A,Y96,env_ac_mfa!$B:$B,Data_mfa!$B$94,env_ac_mfa!$C:$C,Data_mfa!$A$101,env_ac_mfa!$D:$D,Data_mfa!$B$93,env_ac_mfa!$E:$E,Data_mfa!$C$101)</f>
        <v>77.572999999999993</v>
      </c>
    </row>
    <row r="102" spans="1:32" ht="15" thickTop="1" x14ac:dyDescent="0.2">
      <c r="A102" s="98" t="s">
        <v>73</v>
      </c>
      <c r="B102" s="98" t="s">
        <v>3</v>
      </c>
      <c r="C102" s="98" t="s">
        <v>65</v>
      </c>
      <c r="D102" s="98" t="s">
        <v>64</v>
      </c>
      <c r="E102" s="99" t="s">
        <v>54</v>
      </c>
      <c r="F102" s="99" t="s">
        <v>54</v>
      </c>
      <c r="G102" s="99" t="s">
        <v>54</v>
      </c>
      <c r="H102" s="99" t="s">
        <v>54</v>
      </c>
      <c r="I102" s="99" t="s">
        <v>54</v>
      </c>
      <c r="J102" s="99" t="s">
        <v>54</v>
      </c>
      <c r="K102" s="99" t="s">
        <v>54</v>
      </c>
      <c r="L102" s="99" t="s">
        <v>54</v>
      </c>
      <c r="M102" s="99" t="s">
        <v>54</v>
      </c>
      <c r="N102" s="99" t="s">
        <v>54</v>
      </c>
      <c r="O102" s="99" t="s">
        <v>54</v>
      </c>
      <c r="P102" s="99" t="s">
        <v>54</v>
      </c>
      <c r="Q102" s="99" t="s">
        <v>54</v>
      </c>
      <c r="R102" s="99" t="s">
        <v>54</v>
      </c>
      <c r="S102" s="99" t="s">
        <v>54</v>
      </c>
      <c r="T102" s="99" t="s">
        <v>54</v>
      </c>
      <c r="U102" s="99" t="s">
        <v>54</v>
      </c>
      <c r="V102" s="99" t="s">
        <v>54</v>
      </c>
      <c r="W102" s="179" t="s">
        <v>54</v>
      </c>
      <c r="X102" s="182" t="s">
        <v>54</v>
      </c>
      <c r="Y102" s="182" t="s">
        <v>54</v>
      </c>
      <c r="Z102" s="100"/>
      <c r="AA102" s="100"/>
      <c r="AB102" s="100"/>
      <c r="AC102" s="100"/>
      <c r="AD102" s="100"/>
      <c r="AE102" s="100"/>
      <c r="AF102" s="100"/>
    </row>
    <row r="103" spans="1:32" x14ac:dyDescent="0.2">
      <c r="A103" s="94" t="s">
        <v>73</v>
      </c>
      <c r="B103" s="94" t="s">
        <v>3</v>
      </c>
      <c r="C103" s="94" t="s">
        <v>63</v>
      </c>
      <c r="D103" s="94" t="s">
        <v>1</v>
      </c>
      <c r="E103" s="96" t="s">
        <v>54</v>
      </c>
      <c r="F103" s="96" t="s">
        <v>54</v>
      </c>
      <c r="G103" s="96" t="s">
        <v>54</v>
      </c>
      <c r="H103" s="96" t="s">
        <v>54</v>
      </c>
      <c r="I103" s="96" t="s">
        <v>54</v>
      </c>
      <c r="J103" s="96" t="s">
        <v>54</v>
      </c>
      <c r="K103" s="96" t="s">
        <v>54</v>
      </c>
      <c r="L103" s="96" t="s">
        <v>54</v>
      </c>
      <c r="M103" s="96" t="s">
        <v>54</v>
      </c>
      <c r="N103" s="96" t="s">
        <v>54</v>
      </c>
      <c r="O103" s="96" t="s">
        <v>54</v>
      </c>
      <c r="P103" s="96" t="s">
        <v>54</v>
      </c>
      <c r="Q103" s="96" t="s">
        <v>54</v>
      </c>
      <c r="R103" s="96" t="s">
        <v>54</v>
      </c>
      <c r="S103" s="96" t="s">
        <v>54</v>
      </c>
      <c r="T103" s="96" t="s">
        <v>54</v>
      </c>
      <c r="U103" s="96" t="s">
        <v>54</v>
      </c>
      <c r="V103" s="96" t="s">
        <v>54</v>
      </c>
      <c r="W103" s="178" t="s">
        <v>54</v>
      </c>
      <c r="X103" s="183" t="s">
        <v>54</v>
      </c>
      <c r="Y103" s="183" t="s">
        <v>54</v>
      </c>
    </row>
    <row r="104" spans="1:32" x14ac:dyDescent="0.2">
      <c r="A104" s="94" t="s">
        <v>73</v>
      </c>
      <c r="B104" s="94" t="s">
        <v>3</v>
      </c>
      <c r="C104" s="94" t="s">
        <v>62</v>
      </c>
      <c r="D104" s="94" t="s">
        <v>2</v>
      </c>
      <c r="E104" s="96" t="s">
        <v>54</v>
      </c>
      <c r="F104" s="96" t="s">
        <v>54</v>
      </c>
      <c r="G104" s="96" t="s">
        <v>54</v>
      </c>
      <c r="H104" s="96" t="s">
        <v>54</v>
      </c>
      <c r="I104" s="96" t="s">
        <v>54</v>
      </c>
      <c r="J104" s="96" t="s">
        <v>54</v>
      </c>
      <c r="K104" s="96" t="s">
        <v>54</v>
      </c>
      <c r="L104" s="96" t="s">
        <v>54</v>
      </c>
      <c r="M104" s="96" t="s">
        <v>54</v>
      </c>
      <c r="N104" s="96" t="s">
        <v>54</v>
      </c>
      <c r="O104" s="96" t="s">
        <v>54</v>
      </c>
      <c r="P104" s="96" t="s">
        <v>54</v>
      </c>
      <c r="Q104" s="96" t="s">
        <v>54</v>
      </c>
      <c r="R104" s="96" t="s">
        <v>54</v>
      </c>
      <c r="S104" s="96" t="s">
        <v>54</v>
      </c>
      <c r="T104" s="96" t="s">
        <v>54</v>
      </c>
      <c r="U104" s="96" t="s">
        <v>54</v>
      </c>
      <c r="V104" s="96" t="s">
        <v>54</v>
      </c>
      <c r="W104" s="178" t="s">
        <v>54</v>
      </c>
      <c r="X104" s="184" t="s">
        <v>54</v>
      </c>
      <c r="Y104" s="184" t="s">
        <v>54</v>
      </c>
    </row>
    <row r="105" spans="1:32" x14ac:dyDescent="0.2">
      <c r="A105" s="94" t="s">
        <v>73</v>
      </c>
      <c r="B105" s="94" t="s">
        <v>3</v>
      </c>
      <c r="C105" s="94" t="s">
        <v>61</v>
      </c>
      <c r="D105" s="94" t="s">
        <v>60</v>
      </c>
      <c r="E105" s="72">
        <f t="shared" ref="E105:Y105" si="0">E19/$E19*100</f>
        <v>100</v>
      </c>
      <c r="F105" s="72">
        <f t="shared" si="0"/>
        <v>99.051738299877798</v>
      </c>
      <c r="G105" s="72">
        <f t="shared" si="0"/>
        <v>99.53608476783694</v>
      </c>
      <c r="H105" s="72">
        <f t="shared" si="0"/>
        <v>91.86763910956283</v>
      </c>
      <c r="I105" s="72">
        <f t="shared" si="0"/>
        <v>104.77430331534907</v>
      </c>
      <c r="J105" s="72">
        <f t="shared" si="0"/>
        <v>99.851744638525432</v>
      </c>
      <c r="K105" s="72">
        <f t="shared" si="0"/>
        <v>94.466922496140867</v>
      </c>
      <c r="L105" s="72">
        <f t="shared" si="0"/>
        <v>98.789715035764502</v>
      </c>
      <c r="M105" s="72">
        <f t="shared" si="0"/>
        <v>100.85489308823135</v>
      </c>
      <c r="N105" s="72">
        <f t="shared" si="0"/>
        <v>97.316069200606421</v>
      </c>
      <c r="O105" s="72">
        <f t="shared" si="0"/>
        <v>94.591108435772469</v>
      </c>
      <c r="P105" s="72">
        <f t="shared" si="0"/>
        <v>99.351042841645466</v>
      </c>
      <c r="Q105" s="72">
        <f t="shared" si="0"/>
        <v>94.538186139227207</v>
      </c>
      <c r="R105" s="72">
        <f t="shared" si="0"/>
        <v>97.049440960685132</v>
      </c>
      <c r="S105" s="72">
        <f t="shared" si="0"/>
        <v>104.05159247441607</v>
      </c>
      <c r="T105" s="72">
        <f t="shared" si="0"/>
        <v>96.463240887598488</v>
      </c>
      <c r="U105" s="72">
        <f t="shared" si="0"/>
        <v>97.946643155700514</v>
      </c>
      <c r="V105" s="72">
        <f t="shared" si="0"/>
        <v>101.59093512685398</v>
      </c>
      <c r="W105" s="180">
        <f t="shared" si="0"/>
        <v>98.513944216802713</v>
      </c>
      <c r="X105" s="181">
        <f t="shared" si="0"/>
        <v>99.704722275547127</v>
      </c>
      <c r="Y105" s="181">
        <f t="shared" si="0"/>
        <v>96.626957116643794</v>
      </c>
    </row>
    <row r="106" spans="1:32" x14ac:dyDescent="0.2">
      <c r="A106" s="94" t="s">
        <v>73</v>
      </c>
      <c r="B106" s="94" t="s">
        <v>3</v>
      </c>
      <c r="C106" s="94" t="s">
        <v>57</v>
      </c>
      <c r="D106" s="94" t="s">
        <v>56</v>
      </c>
      <c r="E106" s="96" t="s">
        <v>54</v>
      </c>
      <c r="F106" s="96" t="s">
        <v>54</v>
      </c>
      <c r="G106" s="96" t="s">
        <v>54</v>
      </c>
      <c r="H106" s="96" t="s">
        <v>54</v>
      </c>
      <c r="I106" s="96" t="s">
        <v>54</v>
      </c>
      <c r="J106" s="96" t="s">
        <v>54</v>
      </c>
      <c r="K106" s="96" t="s">
        <v>54</v>
      </c>
      <c r="L106" s="96" t="s">
        <v>54</v>
      </c>
      <c r="M106" s="96" t="s">
        <v>54</v>
      </c>
      <c r="N106" s="96" t="s">
        <v>54</v>
      </c>
      <c r="O106" s="96" t="s">
        <v>54</v>
      </c>
      <c r="P106" s="96" t="s">
        <v>54</v>
      </c>
      <c r="Q106" s="96" t="s">
        <v>54</v>
      </c>
      <c r="R106" s="96" t="s">
        <v>54</v>
      </c>
      <c r="S106" s="96" t="s">
        <v>54</v>
      </c>
      <c r="T106" s="96" t="s">
        <v>54</v>
      </c>
      <c r="U106" s="96" t="s">
        <v>54</v>
      </c>
      <c r="V106" s="96" t="s">
        <v>54</v>
      </c>
      <c r="W106" s="178" t="s">
        <v>54</v>
      </c>
      <c r="X106" s="185" t="s">
        <v>54</v>
      </c>
      <c r="Y106" s="185" t="s">
        <v>54</v>
      </c>
    </row>
    <row r="107" spans="1:32" x14ac:dyDescent="0.2">
      <c r="A107" s="94" t="s">
        <v>72</v>
      </c>
      <c r="B107" s="94" t="s">
        <v>71</v>
      </c>
      <c r="C107" s="94" t="s">
        <v>65</v>
      </c>
      <c r="D107" s="94" t="s">
        <v>64</v>
      </c>
      <c r="E107" s="96" t="s">
        <v>54</v>
      </c>
      <c r="F107" s="96" t="s">
        <v>54</v>
      </c>
      <c r="G107" s="96" t="s">
        <v>54</v>
      </c>
      <c r="H107" s="96" t="s">
        <v>54</v>
      </c>
      <c r="I107" s="96" t="s">
        <v>54</v>
      </c>
      <c r="J107" s="96" t="s">
        <v>54</v>
      </c>
      <c r="K107" s="96" t="s">
        <v>54</v>
      </c>
      <c r="L107" s="96" t="s">
        <v>54</v>
      </c>
      <c r="M107" s="96" t="s">
        <v>54</v>
      </c>
      <c r="N107" s="96" t="s">
        <v>54</v>
      </c>
      <c r="O107" s="96" t="s">
        <v>54</v>
      </c>
      <c r="P107" s="96" t="s">
        <v>54</v>
      </c>
      <c r="Q107" s="96" t="s">
        <v>54</v>
      </c>
      <c r="R107" s="96" t="s">
        <v>54</v>
      </c>
      <c r="S107" s="96" t="s">
        <v>54</v>
      </c>
      <c r="T107" s="96" t="s">
        <v>54</v>
      </c>
      <c r="U107" s="96" t="s">
        <v>54</v>
      </c>
      <c r="V107" s="96" t="s">
        <v>54</v>
      </c>
      <c r="W107" s="178" t="s">
        <v>54</v>
      </c>
      <c r="X107" s="183" t="s">
        <v>54</v>
      </c>
      <c r="Y107" s="183" t="s">
        <v>54</v>
      </c>
    </row>
    <row r="108" spans="1:32" x14ac:dyDescent="0.2">
      <c r="A108" s="94" t="s">
        <v>72</v>
      </c>
      <c r="B108" s="94" t="s">
        <v>71</v>
      </c>
      <c r="C108" s="94" t="s">
        <v>63</v>
      </c>
      <c r="D108" s="94" t="s">
        <v>1</v>
      </c>
      <c r="E108" s="96" t="s">
        <v>54</v>
      </c>
      <c r="F108" s="96" t="s">
        <v>54</v>
      </c>
      <c r="G108" s="96" t="s">
        <v>54</v>
      </c>
      <c r="H108" s="96" t="s">
        <v>54</v>
      </c>
      <c r="I108" s="96" t="s">
        <v>54</v>
      </c>
      <c r="J108" s="96" t="s">
        <v>54</v>
      </c>
      <c r="K108" s="96" t="s">
        <v>54</v>
      </c>
      <c r="L108" s="96" t="s">
        <v>54</v>
      </c>
      <c r="M108" s="96" t="s">
        <v>54</v>
      </c>
      <c r="N108" s="96" t="s">
        <v>54</v>
      </c>
      <c r="O108" s="96" t="s">
        <v>54</v>
      </c>
      <c r="P108" s="96" t="s">
        <v>54</v>
      </c>
      <c r="Q108" s="96" t="s">
        <v>54</v>
      </c>
      <c r="R108" s="96" t="s">
        <v>54</v>
      </c>
      <c r="S108" s="96" t="s">
        <v>54</v>
      </c>
      <c r="T108" s="96" t="s">
        <v>54</v>
      </c>
      <c r="U108" s="96" t="s">
        <v>54</v>
      </c>
      <c r="V108" s="96" t="s">
        <v>54</v>
      </c>
      <c r="W108" s="178" t="s">
        <v>54</v>
      </c>
      <c r="X108" s="183" t="s">
        <v>54</v>
      </c>
      <c r="Y108" s="183" t="s">
        <v>54</v>
      </c>
    </row>
    <row r="109" spans="1:32" x14ac:dyDescent="0.2">
      <c r="A109" s="94" t="s">
        <v>72</v>
      </c>
      <c r="B109" s="94" t="s">
        <v>71</v>
      </c>
      <c r="C109" s="94" t="s">
        <v>62</v>
      </c>
      <c r="D109" s="94" t="s">
        <v>2</v>
      </c>
      <c r="E109" s="96" t="s">
        <v>54</v>
      </c>
      <c r="F109" s="96" t="s">
        <v>54</v>
      </c>
      <c r="G109" s="96" t="s">
        <v>54</v>
      </c>
      <c r="H109" s="96" t="s">
        <v>54</v>
      </c>
      <c r="I109" s="96" t="s">
        <v>54</v>
      </c>
      <c r="J109" s="96" t="s">
        <v>54</v>
      </c>
      <c r="K109" s="96" t="s">
        <v>54</v>
      </c>
      <c r="L109" s="96" t="s">
        <v>54</v>
      </c>
      <c r="M109" s="96" t="s">
        <v>54</v>
      </c>
      <c r="N109" s="96" t="s">
        <v>54</v>
      </c>
      <c r="O109" s="96" t="s">
        <v>54</v>
      </c>
      <c r="P109" s="96" t="s">
        <v>54</v>
      </c>
      <c r="Q109" s="96" t="s">
        <v>54</v>
      </c>
      <c r="R109" s="96" t="s">
        <v>54</v>
      </c>
      <c r="S109" s="96" t="s">
        <v>54</v>
      </c>
      <c r="T109" s="96" t="s">
        <v>54</v>
      </c>
      <c r="U109" s="96" t="s">
        <v>54</v>
      </c>
      <c r="V109" s="96" t="s">
        <v>54</v>
      </c>
      <c r="W109" s="178" t="s">
        <v>54</v>
      </c>
      <c r="X109" s="183" t="s">
        <v>54</v>
      </c>
      <c r="Y109" s="183" t="s">
        <v>54</v>
      </c>
    </row>
    <row r="110" spans="1:32" x14ac:dyDescent="0.2">
      <c r="A110" s="94" t="s">
        <v>72</v>
      </c>
      <c r="B110" s="94" t="s">
        <v>71</v>
      </c>
      <c r="C110" s="94" t="s">
        <v>61</v>
      </c>
      <c r="D110" s="94" t="s">
        <v>60</v>
      </c>
      <c r="E110" s="72">
        <f t="shared" ref="E110:Y110" si="1">E24/$E24*100</f>
        <v>100</v>
      </c>
      <c r="F110" s="72">
        <f t="shared" si="1"/>
        <v>94.335464877381966</v>
      </c>
      <c r="G110" s="72">
        <f t="shared" si="1"/>
        <v>89.983632203165669</v>
      </c>
      <c r="H110" s="72">
        <f t="shared" si="1"/>
        <v>94.004656308718126</v>
      </c>
      <c r="I110" s="72">
        <f t="shared" si="1"/>
        <v>99.516004847980582</v>
      </c>
      <c r="J110" s="72">
        <f t="shared" si="1"/>
        <v>101.81508752630843</v>
      </c>
      <c r="K110" s="72">
        <f t="shared" si="1"/>
        <v>104.01625137859507</v>
      </c>
      <c r="L110" s="72">
        <f t="shared" si="1"/>
        <v>103.98175826669286</v>
      </c>
      <c r="M110" s="72">
        <f t="shared" si="1"/>
        <v>99.730616453580978</v>
      </c>
      <c r="N110" s="72">
        <f t="shared" si="1"/>
        <v>65.631819059121653</v>
      </c>
      <c r="O110" s="72">
        <f t="shared" si="1"/>
        <v>89.45382959093476</v>
      </c>
      <c r="P110" s="72">
        <f t="shared" si="1"/>
        <v>91.070556982299308</v>
      </c>
      <c r="Q110" s="72">
        <f t="shared" si="1"/>
        <v>85.349242651152906</v>
      </c>
      <c r="R110" s="72">
        <f t="shared" si="1"/>
        <v>100.35312688678644</v>
      </c>
      <c r="S110" s="72">
        <f t="shared" si="1"/>
        <v>94.978564517999857</v>
      </c>
      <c r="T110" s="72">
        <f t="shared" si="1"/>
        <v>102.86713944018938</v>
      </c>
      <c r="U110" s="72">
        <f t="shared" si="1"/>
        <v>106.09075811795449</v>
      </c>
      <c r="V110" s="72">
        <f t="shared" si="1"/>
        <v>107.33251968136675</v>
      </c>
      <c r="W110" s="180">
        <f t="shared" si="1"/>
        <v>115.10248793286877</v>
      </c>
      <c r="X110" s="181">
        <f t="shared" si="1"/>
        <v>109.89359896366724</v>
      </c>
      <c r="Y110" s="181">
        <f t="shared" si="1"/>
        <v>104.6535984957322</v>
      </c>
    </row>
    <row r="111" spans="1:32" x14ac:dyDescent="0.2">
      <c r="A111" s="94" t="s">
        <v>72</v>
      </c>
      <c r="B111" s="94" t="s">
        <v>71</v>
      </c>
      <c r="C111" s="94" t="s">
        <v>57</v>
      </c>
      <c r="D111" s="94" t="s">
        <v>56</v>
      </c>
      <c r="E111" s="96" t="s">
        <v>54</v>
      </c>
      <c r="F111" s="96" t="s">
        <v>54</v>
      </c>
      <c r="G111" s="96" t="s">
        <v>54</v>
      </c>
      <c r="H111" s="96" t="s">
        <v>54</v>
      </c>
      <c r="I111" s="96" t="s">
        <v>54</v>
      </c>
      <c r="J111" s="96" t="s">
        <v>54</v>
      </c>
      <c r="K111" s="96" t="s">
        <v>54</v>
      </c>
      <c r="L111" s="96" t="s">
        <v>54</v>
      </c>
      <c r="M111" s="96" t="s">
        <v>54</v>
      </c>
      <c r="N111" s="96" t="s">
        <v>54</v>
      </c>
      <c r="O111" s="96" t="s">
        <v>54</v>
      </c>
      <c r="P111" s="96" t="s">
        <v>54</v>
      </c>
      <c r="Q111" s="96" t="s">
        <v>54</v>
      </c>
      <c r="R111" s="96" t="s">
        <v>54</v>
      </c>
      <c r="S111" s="96" t="s">
        <v>54</v>
      </c>
      <c r="T111" s="96" t="s">
        <v>54</v>
      </c>
      <c r="U111" s="96" t="s">
        <v>54</v>
      </c>
      <c r="V111" s="96" t="s">
        <v>54</v>
      </c>
      <c r="W111" s="178" t="s">
        <v>54</v>
      </c>
      <c r="X111" s="183" t="s">
        <v>54</v>
      </c>
      <c r="Y111" s="183" t="s">
        <v>54</v>
      </c>
    </row>
    <row r="112" spans="1:32" x14ac:dyDescent="0.2">
      <c r="A112" s="94" t="s">
        <v>70</v>
      </c>
      <c r="B112" s="94" t="s">
        <v>24</v>
      </c>
      <c r="C112" s="94" t="s">
        <v>65</v>
      </c>
      <c r="D112" s="101" t="s">
        <v>64</v>
      </c>
      <c r="E112" s="96" t="s">
        <v>54</v>
      </c>
      <c r="F112" s="96" t="s">
        <v>54</v>
      </c>
      <c r="G112" s="96" t="s">
        <v>54</v>
      </c>
      <c r="H112" s="96" t="s">
        <v>54</v>
      </c>
      <c r="I112" s="96" t="s">
        <v>54</v>
      </c>
      <c r="J112" s="96" t="s">
        <v>54</v>
      </c>
      <c r="K112" s="96" t="s">
        <v>54</v>
      </c>
      <c r="L112" s="96" t="s">
        <v>54</v>
      </c>
      <c r="M112" s="96" t="s">
        <v>54</v>
      </c>
      <c r="N112" s="96" t="s">
        <v>54</v>
      </c>
      <c r="O112" s="96" t="s">
        <v>54</v>
      </c>
      <c r="P112" s="96" t="s">
        <v>54</v>
      </c>
      <c r="Q112" s="96" t="s">
        <v>54</v>
      </c>
      <c r="R112" s="96" t="s">
        <v>54</v>
      </c>
      <c r="S112" s="96" t="s">
        <v>54</v>
      </c>
      <c r="T112" s="96" t="s">
        <v>54</v>
      </c>
      <c r="U112" s="96" t="s">
        <v>54</v>
      </c>
      <c r="V112" s="96" t="s">
        <v>54</v>
      </c>
      <c r="W112" s="178" t="s">
        <v>54</v>
      </c>
      <c r="X112" s="183" t="s">
        <v>54</v>
      </c>
      <c r="Y112" s="183" t="s">
        <v>54</v>
      </c>
    </row>
    <row r="113" spans="1:25" x14ac:dyDescent="0.2">
      <c r="A113" s="94" t="s">
        <v>70</v>
      </c>
      <c r="B113" s="94" t="s">
        <v>24</v>
      </c>
      <c r="C113" s="94" t="s">
        <v>63</v>
      </c>
      <c r="D113" s="94" t="s">
        <v>1</v>
      </c>
      <c r="E113" s="96" t="s">
        <v>54</v>
      </c>
      <c r="F113" s="96" t="s">
        <v>54</v>
      </c>
      <c r="G113" s="96" t="s">
        <v>54</v>
      </c>
      <c r="H113" s="96" t="s">
        <v>54</v>
      </c>
      <c r="I113" s="96" t="s">
        <v>54</v>
      </c>
      <c r="J113" s="96" t="s">
        <v>54</v>
      </c>
      <c r="K113" s="96" t="s">
        <v>54</v>
      </c>
      <c r="L113" s="96" t="s">
        <v>54</v>
      </c>
      <c r="M113" s="96" t="s">
        <v>54</v>
      </c>
      <c r="N113" s="96" t="s">
        <v>54</v>
      </c>
      <c r="O113" s="96" t="s">
        <v>54</v>
      </c>
      <c r="P113" s="96" t="s">
        <v>54</v>
      </c>
      <c r="Q113" s="96" t="s">
        <v>54</v>
      </c>
      <c r="R113" s="96" t="s">
        <v>54</v>
      </c>
      <c r="S113" s="96" t="s">
        <v>54</v>
      </c>
      <c r="T113" s="96" t="s">
        <v>54</v>
      </c>
      <c r="U113" s="96" t="s">
        <v>54</v>
      </c>
      <c r="V113" s="96" t="s">
        <v>54</v>
      </c>
      <c r="W113" s="178" t="s">
        <v>54</v>
      </c>
      <c r="X113" s="183" t="s">
        <v>54</v>
      </c>
      <c r="Y113" s="183" t="s">
        <v>54</v>
      </c>
    </row>
    <row r="114" spans="1:25" x14ac:dyDescent="0.2">
      <c r="A114" s="94" t="s">
        <v>70</v>
      </c>
      <c r="B114" s="94" t="s">
        <v>24</v>
      </c>
      <c r="C114" s="94" t="s">
        <v>62</v>
      </c>
      <c r="D114" s="94" t="s">
        <v>2</v>
      </c>
      <c r="E114" s="96" t="s">
        <v>54</v>
      </c>
      <c r="F114" s="96" t="s">
        <v>54</v>
      </c>
      <c r="G114" s="96" t="s">
        <v>54</v>
      </c>
      <c r="H114" s="96" t="s">
        <v>54</v>
      </c>
      <c r="I114" s="96" t="s">
        <v>54</v>
      </c>
      <c r="J114" s="96" t="s">
        <v>54</v>
      </c>
      <c r="K114" s="96" t="s">
        <v>54</v>
      </c>
      <c r="L114" s="96" t="s">
        <v>54</v>
      </c>
      <c r="M114" s="96" t="s">
        <v>54</v>
      </c>
      <c r="N114" s="96" t="s">
        <v>54</v>
      </c>
      <c r="O114" s="96" t="s">
        <v>54</v>
      </c>
      <c r="P114" s="96" t="s">
        <v>54</v>
      </c>
      <c r="Q114" s="96" t="s">
        <v>54</v>
      </c>
      <c r="R114" s="96" t="s">
        <v>54</v>
      </c>
      <c r="S114" s="96" t="s">
        <v>54</v>
      </c>
      <c r="T114" s="96" t="s">
        <v>54</v>
      </c>
      <c r="U114" s="96" t="s">
        <v>54</v>
      </c>
      <c r="V114" s="96" t="s">
        <v>54</v>
      </c>
      <c r="W114" s="178" t="s">
        <v>54</v>
      </c>
      <c r="X114" s="183" t="s">
        <v>54</v>
      </c>
      <c r="Y114" s="183" t="s">
        <v>54</v>
      </c>
    </row>
    <row r="115" spans="1:25" x14ac:dyDescent="0.2">
      <c r="A115" s="94" t="s">
        <v>70</v>
      </c>
      <c r="B115" s="94" t="s">
        <v>24</v>
      </c>
      <c r="C115" s="94" t="s">
        <v>61</v>
      </c>
      <c r="D115" s="94" t="s">
        <v>60</v>
      </c>
      <c r="E115" s="72">
        <f t="shared" ref="E115:Y115" si="2">E29/$E29*100</f>
        <v>100</v>
      </c>
      <c r="F115" s="72">
        <f t="shared" si="2"/>
        <v>102.03454353326022</v>
      </c>
      <c r="G115" s="72">
        <f t="shared" si="2"/>
        <v>102.84311343071697</v>
      </c>
      <c r="H115" s="72">
        <f t="shared" si="2"/>
        <v>106.16714650428972</v>
      </c>
      <c r="I115" s="72">
        <f t="shared" si="2"/>
        <v>109.09628957901114</v>
      </c>
      <c r="J115" s="72">
        <f t="shared" si="2"/>
        <v>113.50181433565456</v>
      </c>
      <c r="K115" s="72">
        <f t="shared" si="2"/>
        <v>121.13205816388219</v>
      </c>
      <c r="L115" s="72">
        <f t="shared" si="2"/>
        <v>128.72697499929359</v>
      </c>
      <c r="M115" s="72">
        <f t="shared" si="2"/>
        <v>124.05325556298128</v>
      </c>
      <c r="N115" s="72">
        <f t="shared" si="2"/>
        <v>104.54173808412305</v>
      </c>
      <c r="O115" s="72">
        <f t="shared" si="2"/>
        <v>97.118676866848119</v>
      </c>
      <c r="P115" s="72">
        <f t="shared" si="2"/>
        <v>104.67521096860182</v>
      </c>
      <c r="Q115" s="72">
        <f t="shared" si="2"/>
        <v>92.27884603964155</v>
      </c>
      <c r="R115" s="72">
        <f t="shared" si="2"/>
        <v>86.866299057850469</v>
      </c>
      <c r="S115" s="72">
        <f t="shared" si="2"/>
        <v>87.180578643533551</v>
      </c>
      <c r="T115" s="72">
        <f t="shared" si="2"/>
        <v>90.086927066741623</v>
      </c>
      <c r="U115" s="72">
        <f t="shared" si="2"/>
        <v>90.068908643777007</v>
      </c>
      <c r="V115" s="72">
        <f t="shared" si="2"/>
        <v>93.283671067403588</v>
      </c>
      <c r="W115" s="180">
        <f t="shared" si="2"/>
        <v>97.873011442175013</v>
      </c>
      <c r="X115" s="181">
        <f t="shared" si="2"/>
        <v>100.92767602627124</v>
      </c>
      <c r="Y115" s="181">
        <f t="shared" si="2"/>
        <v>99.207917191313783</v>
      </c>
    </row>
    <row r="116" spans="1:25" x14ac:dyDescent="0.2">
      <c r="A116" s="94" t="s">
        <v>70</v>
      </c>
      <c r="B116" s="94" t="s">
        <v>24</v>
      </c>
      <c r="C116" s="94" t="s">
        <v>57</v>
      </c>
      <c r="D116" s="94" t="s">
        <v>56</v>
      </c>
      <c r="E116" s="96" t="s">
        <v>54</v>
      </c>
      <c r="F116" s="96" t="s">
        <v>54</v>
      </c>
      <c r="G116" s="96" t="s">
        <v>54</v>
      </c>
      <c r="H116" s="96" t="s">
        <v>54</v>
      </c>
      <c r="I116" s="96" t="s">
        <v>54</v>
      </c>
      <c r="J116" s="96" t="s">
        <v>54</v>
      </c>
      <c r="K116" s="96" t="s">
        <v>54</v>
      </c>
      <c r="L116" s="96" t="s">
        <v>54</v>
      </c>
      <c r="M116" s="96" t="s">
        <v>54</v>
      </c>
      <c r="N116" s="96" t="s">
        <v>54</v>
      </c>
      <c r="O116" s="96" t="s">
        <v>54</v>
      </c>
      <c r="P116" s="96" t="s">
        <v>54</v>
      </c>
      <c r="Q116" s="96" t="s">
        <v>54</v>
      </c>
      <c r="R116" s="96" t="s">
        <v>54</v>
      </c>
      <c r="S116" s="96" t="s">
        <v>54</v>
      </c>
      <c r="T116" s="96" t="s">
        <v>54</v>
      </c>
      <c r="U116" s="96" t="s">
        <v>54</v>
      </c>
      <c r="V116" s="96" t="s">
        <v>54</v>
      </c>
      <c r="W116" s="178" t="s">
        <v>54</v>
      </c>
      <c r="X116" s="183" t="s">
        <v>54</v>
      </c>
      <c r="Y116" s="183" t="s">
        <v>54</v>
      </c>
    </row>
    <row r="117" spans="1:25" x14ac:dyDescent="0.2">
      <c r="A117" s="94" t="s">
        <v>69</v>
      </c>
      <c r="B117" s="94" t="s">
        <v>68</v>
      </c>
      <c r="C117" s="94" t="s">
        <v>65</v>
      </c>
      <c r="D117" s="94" t="s">
        <v>64</v>
      </c>
      <c r="E117" s="96" t="s">
        <v>54</v>
      </c>
      <c r="F117" s="96" t="s">
        <v>54</v>
      </c>
      <c r="G117" s="96" t="s">
        <v>54</v>
      </c>
      <c r="H117" s="96" t="s">
        <v>54</v>
      </c>
      <c r="I117" s="96" t="s">
        <v>54</v>
      </c>
      <c r="J117" s="96" t="s">
        <v>54</v>
      </c>
      <c r="K117" s="96" t="s">
        <v>54</v>
      </c>
      <c r="L117" s="96" t="s">
        <v>54</v>
      </c>
      <c r="M117" s="96" t="s">
        <v>54</v>
      </c>
      <c r="N117" s="96" t="s">
        <v>54</v>
      </c>
      <c r="O117" s="96" t="s">
        <v>54</v>
      </c>
      <c r="P117" s="96" t="s">
        <v>54</v>
      </c>
      <c r="Q117" s="96" t="s">
        <v>54</v>
      </c>
      <c r="R117" s="96" t="s">
        <v>54</v>
      </c>
      <c r="S117" s="96" t="s">
        <v>54</v>
      </c>
      <c r="T117" s="96" t="s">
        <v>54</v>
      </c>
      <c r="U117" s="96" t="s">
        <v>54</v>
      </c>
      <c r="V117" s="96" t="s">
        <v>54</v>
      </c>
      <c r="W117" s="178" t="s">
        <v>54</v>
      </c>
      <c r="X117" s="183" t="s">
        <v>54</v>
      </c>
      <c r="Y117" s="183" t="s">
        <v>54</v>
      </c>
    </row>
    <row r="118" spans="1:25" x14ac:dyDescent="0.2">
      <c r="A118" s="94" t="s">
        <v>69</v>
      </c>
      <c r="B118" s="94" t="s">
        <v>68</v>
      </c>
      <c r="C118" s="94" t="s">
        <v>63</v>
      </c>
      <c r="D118" s="94" t="s">
        <v>1</v>
      </c>
      <c r="E118" s="96" t="s">
        <v>54</v>
      </c>
      <c r="F118" s="96" t="s">
        <v>54</v>
      </c>
      <c r="G118" s="96" t="s">
        <v>54</v>
      </c>
      <c r="H118" s="96" t="s">
        <v>54</v>
      </c>
      <c r="I118" s="96" t="s">
        <v>54</v>
      </c>
      <c r="J118" s="96" t="s">
        <v>54</v>
      </c>
      <c r="K118" s="96" t="s">
        <v>54</v>
      </c>
      <c r="L118" s="96" t="s">
        <v>54</v>
      </c>
      <c r="M118" s="96" t="s">
        <v>54</v>
      </c>
      <c r="N118" s="96" t="s">
        <v>54</v>
      </c>
      <c r="O118" s="96" t="s">
        <v>54</v>
      </c>
      <c r="P118" s="96" t="s">
        <v>54</v>
      </c>
      <c r="Q118" s="96" t="s">
        <v>54</v>
      </c>
      <c r="R118" s="96" t="s">
        <v>54</v>
      </c>
      <c r="S118" s="96" t="s">
        <v>54</v>
      </c>
      <c r="T118" s="96" t="s">
        <v>54</v>
      </c>
      <c r="U118" s="96" t="s">
        <v>54</v>
      </c>
      <c r="V118" s="96" t="s">
        <v>54</v>
      </c>
      <c r="W118" s="178" t="s">
        <v>54</v>
      </c>
      <c r="X118" s="183" t="s">
        <v>54</v>
      </c>
      <c r="Y118" s="183" t="s">
        <v>54</v>
      </c>
    </row>
    <row r="119" spans="1:25" x14ac:dyDescent="0.2">
      <c r="A119" s="94" t="s">
        <v>69</v>
      </c>
      <c r="B119" s="94" t="s">
        <v>68</v>
      </c>
      <c r="C119" s="94" t="s">
        <v>62</v>
      </c>
      <c r="D119" s="94" t="s">
        <v>2</v>
      </c>
      <c r="E119" s="96" t="s">
        <v>54</v>
      </c>
      <c r="F119" s="96" t="s">
        <v>54</v>
      </c>
      <c r="G119" s="96" t="s">
        <v>54</v>
      </c>
      <c r="H119" s="96" t="s">
        <v>54</v>
      </c>
      <c r="I119" s="96" t="s">
        <v>54</v>
      </c>
      <c r="J119" s="96" t="s">
        <v>54</v>
      </c>
      <c r="K119" s="96" t="s">
        <v>54</v>
      </c>
      <c r="L119" s="96" t="s">
        <v>54</v>
      </c>
      <c r="M119" s="96" t="s">
        <v>54</v>
      </c>
      <c r="N119" s="96" t="s">
        <v>54</v>
      </c>
      <c r="O119" s="96" t="s">
        <v>54</v>
      </c>
      <c r="P119" s="96" t="s">
        <v>54</v>
      </c>
      <c r="Q119" s="96" t="s">
        <v>54</v>
      </c>
      <c r="R119" s="96" t="s">
        <v>54</v>
      </c>
      <c r="S119" s="96" t="s">
        <v>54</v>
      </c>
      <c r="T119" s="96" t="s">
        <v>54</v>
      </c>
      <c r="U119" s="96" t="s">
        <v>54</v>
      </c>
      <c r="V119" s="96" t="s">
        <v>54</v>
      </c>
      <c r="W119" s="178" t="s">
        <v>54</v>
      </c>
      <c r="X119" s="183" t="s">
        <v>54</v>
      </c>
      <c r="Y119" s="183" t="s">
        <v>54</v>
      </c>
    </row>
    <row r="120" spans="1:25" x14ac:dyDescent="0.2">
      <c r="A120" s="94" t="s">
        <v>69</v>
      </c>
      <c r="B120" s="94" t="s">
        <v>68</v>
      </c>
      <c r="C120" s="94" t="s">
        <v>61</v>
      </c>
      <c r="D120" s="94" t="s">
        <v>60</v>
      </c>
      <c r="E120" s="72">
        <f t="shared" ref="E120:Y120" si="3">E34/$E34*100</f>
        <v>100</v>
      </c>
      <c r="F120" s="72">
        <f t="shared" si="3"/>
        <v>99.605139825830548</v>
      </c>
      <c r="G120" s="72">
        <f t="shared" si="3"/>
        <v>102.04961468549068</v>
      </c>
      <c r="H120" s="72">
        <f t="shared" si="3"/>
        <v>105.17082366297699</v>
      </c>
      <c r="I120" s="72">
        <f t="shared" si="3"/>
        <v>105.23882962848256</v>
      </c>
      <c r="J120" s="72">
        <f t="shared" si="3"/>
        <v>104.82542043144581</v>
      </c>
      <c r="K120" s="72">
        <f t="shared" si="3"/>
        <v>105.21861879089923</v>
      </c>
      <c r="L120" s="72">
        <f t="shared" si="3"/>
        <v>102.63122509627671</v>
      </c>
      <c r="M120" s="72">
        <f t="shared" si="3"/>
        <v>102.13701907454909</v>
      </c>
      <c r="N120" s="72">
        <f t="shared" si="3"/>
        <v>94.409006028689987</v>
      </c>
      <c r="O120" s="72">
        <f t="shared" si="3"/>
        <v>95.010426331872722</v>
      </c>
      <c r="P120" s="72">
        <f t="shared" si="3"/>
        <v>96.045748531372396</v>
      </c>
      <c r="Q120" s="72">
        <f t="shared" si="3"/>
        <v>93.972495311589157</v>
      </c>
      <c r="R120" s="72">
        <f t="shared" si="3"/>
        <v>89.898498039698978</v>
      </c>
      <c r="S120" s="72">
        <f t="shared" si="3"/>
        <v>87.75499916167378</v>
      </c>
      <c r="T120" s="72">
        <f t="shared" si="3"/>
        <v>89.283436122724623</v>
      </c>
      <c r="U120" s="72">
        <f t="shared" si="3"/>
        <v>86.15429913882555</v>
      </c>
      <c r="V120" s="72">
        <f t="shared" si="3"/>
        <v>86.121467789912103</v>
      </c>
      <c r="W120" s="180">
        <f t="shared" si="3"/>
        <v>85.956088331765727</v>
      </c>
      <c r="X120" s="181">
        <f t="shared" si="3"/>
        <v>79.713066158858723</v>
      </c>
      <c r="Y120" s="181">
        <f t="shared" si="3"/>
        <v>67.413470125319662</v>
      </c>
    </row>
    <row r="121" spans="1:25" x14ac:dyDescent="0.2">
      <c r="A121" s="94" t="s">
        <v>69</v>
      </c>
      <c r="B121" s="94" t="s">
        <v>68</v>
      </c>
      <c r="C121" s="94" t="s">
        <v>57</v>
      </c>
      <c r="D121" s="94" t="s">
        <v>56</v>
      </c>
      <c r="E121" s="96" t="s">
        <v>54</v>
      </c>
      <c r="F121" s="96" t="s">
        <v>54</v>
      </c>
      <c r="G121" s="96" t="s">
        <v>54</v>
      </c>
      <c r="H121" s="96" t="s">
        <v>54</v>
      </c>
      <c r="I121" s="96" t="s">
        <v>54</v>
      </c>
      <c r="J121" s="96" t="s">
        <v>54</v>
      </c>
      <c r="K121" s="96" t="s">
        <v>54</v>
      </c>
      <c r="L121" s="96" t="s">
        <v>54</v>
      </c>
      <c r="M121" s="96" t="s">
        <v>54</v>
      </c>
      <c r="N121" s="96" t="s">
        <v>54</v>
      </c>
      <c r="O121" s="96" t="s">
        <v>54</v>
      </c>
      <c r="P121" s="96" t="s">
        <v>54</v>
      </c>
      <c r="Q121" s="96" t="s">
        <v>54</v>
      </c>
      <c r="R121" s="96" t="s">
        <v>54</v>
      </c>
      <c r="S121" s="96" t="s">
        <v>54</v>
      </c>
      <c r="T121" s="96" t="s">
        <v>54</v>
      </c>
      <c r="U121" s="96" t="s">
        <v>54</v>
      </c>
      <c r="V121" s="96" t="s">
        <v>54</v>
      </c>
      <c r="W121" s="178" t="s">
        <v>54</v>
      </c>
      <c r="X121" s="183" t="s">
        <v>54</v>
      </c>
      <c r="Y121" s="183" t="s">
        <v>54</v>
      </c>
    </row>
    <row r="122" spans="1:25" x14ac:dyDescent="0.2">
      <c r="A122" s="94" t="s">
        <v>67</v>
      </c>
      <c r="B122" s="94" t="s">
        <v>66</v>
      </c>
      <c r="C122" s="94" t="s">
        <v>65</v>
      </c>
      <c r="D122" s="94" t="s">
        <v>64</v>
      </c>
      <c r="E122" s="96" t="s">
        <v>54</v>
      </c>
      <c r="F122" s="96" t="s">
        <v>54</v>
      </c>
      <c r="G122" s="96" t="s">
        <v>54</v>
      </c>
      <c r="H122" s="96" t="s">
        <v>54</v>
      </c>
      <c r="I122" s="96" t="s">
        <v>54</v>
      </c>
      <c r="J122" s="96" t="s">
        <v>54</v>
      </c>
      <c r="K122" s="96" t="s">
        <v>54</v>
      </c>
      <c r="L122" s="96" t="s">
        <v>54</v>
      </c>
      <c r="M122" s="96" t="s">
        <v>54</v>
      </c>
      <c r="N122" s="96" t="s">
        <v>54</v>
      </c>
      <c r="O122" s="96" t="s">
        <v>54</v>
      </c>
      <c r="P122" s="96" t="s">
        <v>54</v>
      </c>
      <c r="Q122" s="96" t="s">
        <v>54</v>
      </c>
      <c r="R122" s="96" t="s">
        <v>54</v>
      </c>
      <c r="S122" s="96" t="s">
        <v>54</v>
      </c>
      <c r="T122" s="96" t="s">
        <v>54</v>
      </c>
      <c r="U122" s="96" t="s">
        <v>54</v>
      </c>
      <c r="V122" s="96" t="s">
        <v>54</v>
      </c>
      <c r="W122" s="178" t="s">
        <v>54</v>
      </c>
      <c r="X122" s="183" t="s">
        <v>54</v>
      </c>
      <c r="Y122" s="183" t="s">
        <v>54</v>
      </c>
    </row>
    <row r="123" spans="1:25" x14ac:dyDescent="0.2">
      <c r="A123" s="94" t="s">
        <v>67</v>
      </c>
      <c r="B123" s="94" t="s">
        <v>66</v>
      </c>
      <c r="C123" s="94" t="s">
        <v>63</v>
      </c>
      <c r="D123" s="94" t="s">
        <v>1</v>
      </c>
      <c r="E123" s="96" t="s">
        <v>54</v>
      </c>
      <c r="F123" s="96" t="s">
        <v>54</v>
      </c>
      <c r="G123" s="96" t="s">
        <v>54</v>
      </c>
      <c r="H123" s="96" t="s">
        <v>54</v>
      </c>
      <c r="I123" s="96" t="s">
        <v>54</v>
      </c>
      <c r="J123" s="96" t="s">
        <v>54</v>
      </c>
      <c r="K123" s="96" t="s">
        <v>54</v>
      </c>
      <c r="L123" s="96" t="s">
        <v>54</v>
      </c>
      <c r="M123" s="96" t="s">
        <v>54</v>
      </c>
      <c r="N123" s="96" t="s">
        <v>54</v>
      </c>
      <c r="O123" s="96" t="s">
        <v>54</v>
      </c>
      <c r="P123" s="96" t="s">
        <v>54</v>
      </c>
      <c r="Q123" s="96" t="s">
        <v>54</v>
      </c>
      <c r="R123" s="96" t="s">
        <v>54</v>
      </c>
      <c r="S123" s="96" t="s">
        <v>54</v>
      </c>
      <c r="T123" s="96" t="s">
        <v>54</v>
      </c>
      <c r="U123" s="96" t="s">
        <v>54</v>
      </c>
      <c r="V123" s="96" t="s">
        <v>54</v>
      </c>
      <c r="W123" s="178" t="s">
        <v>54</v>
      </c>
      <c r="X123" s="183" t="s">
        <v>54</v>
      </c>
      <c r="Y123" s="183" t="s">
        <v>54</v>
      </c>
    </row>
    <row r="124" spans="1:25" x14ac:dyDescent="0.2">
      <c r="A124" s="94" t="s">
        <v>67</v>
      </c>
      <c r="B124" s="94" t="s">
        <v>66</v>
      </c>
      <c r="C124" s="94" t="s">
        <v>62</v>
      </c>
      <c r="D124" s="94" t="s">
        <v>2</v>
      </c>
      <c r="E124" s="96" t="s">
        <v>54</v>
      </c>
      <c r="F124" s="96" t="s">
        <v>54</v>
      </c>
      <c r="G124" s="96" t="s">
        <v>54</v>
      </c>
      <c r="H124" s="96" t="s">
        <v>54</v>
      </c>
      <c r="I124" s="96" t="s">
        <v>54</v>
      </c>
      <c r="J124" s="96" t="s">
        <v>54</v>
      </c>
      <c r="K124" s="96" t="s">
        <v>54</v>
      </c>
      <c r="L124" s="96" t="s">
        <v>54</v>
      </c>
      <c r="M124" s="96" t="s">
        <v>54</v>
      </c>
      <c r="N124" s="96" t="s">
        <v>54</v>
      </c>
      <c r="O124" s="96" t="s">
        <v>54</v>
      </c>
      <c r="P124" s="96" t="s">
        <v>54</v>
      </c>
      <c r="Q124" s="96" t="s">
        <v>54</v>
      </c>
      <c r="R124" s="96" t="s">
        <v>54</v>
      </c>
      <c r="S124" s="96" t="s">
        <v>54</v>
      </c>
      <c r="T124" s="96" t="s">
        <v>54</v>
      </c>
      <c r="U124" s="96" t="s">
        <v>54</v>
      </c>
      <c r="V124" s="96" t="s">
        <v>54</v>
      </c>
      <c r="W124" s="178" t="s">
        <v>54</v>
      </c>
      <c r="X124" s="183" t="s">
        <v>54</v>
      </c>
      <c r="Y124" s="183" t="s">
        <v>54</v>
      </c>
    </row>
    <row r="125" spans="1:25" x14ac:dyDescent="0.2">
      <c r="A125" s="94" t="s">
        <v>67</v>
      </c>
      <c r="B125" s="94" t="s">
        <v>66</v>
      </c>
      <c r="C125" s="94" t="s">
        <v>61</v>
      </c>
      <c r="D125" s="94" t="s">
        <v>60</v>
      </c>
      <c r="E125" s="96" t="s">
        <v>54</v>
      </c>
      <c r="F125" s="96" t="s">
        <v>54</v>
      </c>
      <c r="G125" s="96" t="s">
        <v>54</v>
      </c>
      <c r="H125" s="96" t="s">
        <v>54</v>
      </c>
      <c r="I125" s="96" t="s">
        <v>54</v>
      </c>
      <c r="J125" s="96" t="s">
        <v>54</v>
      </c>
      <c r="K125" s="96" t="s">
        <v>54</v>
      </c>
      <c r="L125" s="96" t="s">
        <v>54</v>
      </c>
      <c r="M125" s="96" t="s">
        <v>54</v>
      </c>
      <c r="N125" s="96" t="s">
        <v>54</v>
      </c>
      <c r="O125" s="96" t="s">
        <v>54</v>
      </c>
      <c r="P125" s="96" t="s">
        <v>54</v>
      </c>
      <c r="Q125" s="96" t="s">
        <v>54</v>
      </c>
      <c r="R125" s="96" t="s">
        <v>54</v>
      </c>
      <c r="S125" s="96" t="s">
        <v>54</v>
      </c>
      <c r="T125" s="96" t="s">
        <v>54</v>
      </c>
      <c r="U125" s="96" t="s">
        <v>54</v>
      </c>
      <c r="V125" s="96" t="s">
        <v>54</v>
      </c>
      <c r="W125" s="178" t="s">
        <v>54</v>
      </c>
      <c r="X125" s="183" t="s">
        <v>54</v>
      </c>
      <c r="Y125" s="183" t="s">
        <v>54</v>
      </c>
    </row>
    <row r="126" spans="1:25" x14ac:dyDescent="0.2">
      <c r="A126" s="94" t="s">
        <v>67</v>
      </c>
      <c r="B126" s="94" t="s">
        <v>66</v>
      </c>
      <c r="C126" s="94" t="s">
        <v>57</v>
      </c>
      <c r="D126" s="94" t="s">
        <v>56</v>
      </c>
      <c r="E126" s="96" t="s">
        <v>54</v>
      </c>
      <c r="F126" s="96" t="s">
        <v>54</v>
      </c>
      <c r="G126" s="96" t="s">
        <v>54</v>
      </c>
      <c r="H126" s="96" t="s">
        <v>54</v>
      </c>
      <c r="I126" s="96" t="s">
        <v>54</v>
      </c>
      <c r="J126" s="96" t="s">
        <v>54</v>
      </c>
      <c r="K126" s="96" t="s">
        <v>54</v>
      </c>
      <c r="L126" s="96" t="s">
        <v>54</v>
      </c>
      <c r="M126" s="96" t="s">
        <v>54</v>
      </c>
      <c r="N126" s="96" t="s">
        <v>54</v>
      </c>
      <c r="O126" s="96" t="s">
        <v>54</v>
      </c>
      <c r="P126" s="96" t="s">
        <v>54</v>
      </c>
      <c r="Q126" s="96" t="s">
        <v>54</v>
      </c>
      <c r="R126" s="96" t="s">
        <v>54</v>
      </c>
      <c r="S126" s="96" t="s">
        <v>54</v>
      </c>
      <c r="T126" s="96" t="s">
        <v>54</v>
      </c>
      <c r="U126" s="96" t="s">
        <v>54</v>
      </c>
      <c r="V126" s="96" t="s">
        <v>54</v>
      </c>
      <c r="W126" s="178" t="s">
        <v>54</v>
      </c>
      <c r="X126" s="183" t="s">
        <v>54</v>
      </c>
      <c r="Y126" s="183" t="s">
        <v>54</v>
      </c>
    </row>
    <row r="127" spans="1:25" x14ac:dyDescent="0.2">
      <c r="A127" s="94" t="s">
        <v>59</v>
      </c>
      <c r="B127" s="94" t="s">
        <v>58</v>
      </c>
      <c r="C127" s="94" t="s">
        <v>65</v>
      </c>
      <c r="D127" s="94" t="s">
        <v>64</v>
      </c>
      <c r="E127" s="96" t="s">
        <v>54</v>
      </c>
      <c r="F127" s="96" t="s">
        <v>54</v>
      </c>
      <c r="G127" s="96" t="s">
        <v>54</v>
      </c>
      <c r="H127" s="96" t="s">
        <v>54</v>
      </c>
      <c r="I127" s="96" t="s">
        <v>54</v>
      </c>
      <c r="J127" s="96" t="s">
        <v>54</v>
      </c>
      <c r="K127" s="96" t="s">
        <v>54</v>
      </c>
      <c r="L127" s="96" t="s">
        <v>54</v>
      </c>
      <c r="M127" s="96" t="s">
        <v>54</v>
      </c>
      <c r="N127" s="96" t="s">
        <v>54</v>
      </c>
      <c r="O127" s="96" t="s">
        <v>54</v>
      </c>
      <c r="P127" s="96" t="s">
        <v>54</v>
      </c>
      <c r="Q127" s="96" t="s">
        <v>54</v>
      </c>
      <c r="R127" s="96" t="s">
        <v>54</v>
      </c>
      <c r="S127" s="96" t="s">
        <v>54</v>
      </c>
      <c r="T127" s="96" t="s">
        <v>54</v>
      </c>
      <c r="U127" s="96" t="s">
        <v>54</v>
      </c>
      <c r="V127" s="96" t="s">
        <v>54</v>
      </c>
      <c r="W127" s="178" t="s">
        <v>54</v>
      </c>
      <c r="X127" s="183" t="s">
        <v>54</v>
      </c>
      <c r="Y127" s="183" t="s">
        <v>54</v>
      </c>
    </row>
    <row r="128" spans="1:25" x14ac:dyDescent="0.2">
      <c r="A128" s="94" t="s">
        <v>59</v>
      </c>
      <c r="B128" s="94" t="s">
        <v>58</v>
      </c>
      <c r="C128" s="94" t="s">
        <v>63</v>
      </c>
      <c r="D128" s="94" t="s">
        <v>1</v>
      </c>
      <c r="E128" s="96" t="s">
        <v>54</v>
      </c>
      <c r="F128" s="96" t="s">
        <v>54</v>
      </c>
      <c r="G128" s="96" t="s">
        <v>54</v>
      </c>
      <c r="H128" s="96" t="s">
        <v>54</v>
      </c>
      <c r="I128" s="96" t="s">
        <v>54</v>
      </c>
      <c r="J128" s="96" t="s">
        <v>54</v>
      </c>
      <c r="K128" s="96" t="s">
        <v>54</v>
      </c>
      <c r="L128" s="96" t="s">
        <v>54</v>
      </c>
      <c r="M128" s="96" t="s">
        <v>54</v>
      </c>
      <c r="N128" s="96" t="s">
        <v>54</v>
      </c>
      <c r="O128" s="96" t="s">
        <v>54</v>
      </c>
      <c r="P128" s="96" t="s">
        <v>54</v>
      </c>
      <c r="Q128" s="96" t="s">
        <v>54</v>
      </c>
      <c r="R128" s="96" t="s">
        <v>54</v>
      </c>
      <c r="S128" s="96" t="s">
        <v>54</v>
      </c>
      <c r="T128" s="96" t="s">
        <v>54</v>
      </c>
      <c r="U128" s="96" t="s">
        <v>54</v>
      </c>
      <c r="V128" s="96" t="s">
        <v>54</v>
      </c>
      <c r="W128" s="178" t="s">
        <v>54</v>
      </c>
      <c r="X128" s="183" t="s">
        <v>54</v>
      </c>
      <c r="Y128" s="183" t="s">
        <v>54</v>
      </c>
    </row>
    <row r="129" spans="1:25" x14ac:dyDescent="0.2">
      <c r="A129" s="94" t="s">
        <v>59</v>
      </c>
      <c r="B129" s="94" t="s">
        <v>58</v>
      </c>
      <c r="C129" s="94" t="s">
        <v>62</v>
      </c>
      <c r="D129" s="94" t="s">
        <v>2</v>
      </c>
      <c r="E129" s="96" t="s">
        <v>54</v>
      </c>
      <c r="F129" s="96" t="s">
        <v>54</v>
      </c>
      <c r="G129" s="96" t="s">
        <v>54</v>
      </c>
      <c r="H129" s="96" t="s">
        <v>54</v>
      </c>
      <c r="I129" s="96" t="s">
        <v>54</v>
      </c>
      <c r="J129" s="96" t="s">
        <v>54</v>
      </c>
      <c r="K129" s="96" t="s">
        <v>54</v>
      </c>
      <c r="L129" s="96" t="s">
        <v>54</v>
      </c>
      <c r="M129" s="96" t="s">
        <v>54</v>
      </c>
      <c r="N129" s="96" t="s">
        <v>54</v>
      </c>
      <c r="O129" s="96" t="s">
        <v>54</v>
      </c>
      <c r="P129" s="96" t="s">
        <v>54</v>
      </c>
      <c r="Q129" s="96" t="s">
        <v>54</v>
      </c>
      <c r="R129" s="96" t="s">
        <v>54</v>
      </c>
      <c r="S129" s="96" t="s">
        <v>54</v>
      </c>
      <c r="T129" s="96" t="s">
        <v>54</v>
      </c>
      <c r="U129" s="96" t="s">
        <v>54</v>
      </c>
      <c r="V129" s="96" t="s">
        <v>54</v>
      </c>
      <c r="W129" s="178" t="s">
        <v>54</v>
      </c>
      <c r="X129" s="183" t="s">
        <v>54</v>
      </c>
      <c r="Y129" s="183" t="s">
        <v>54</v>
      </c>
    </row>
    <row r="130" spans="1:25" x14ac:dyDescent="0.2">
      <c r="A130" s="94" t="s">
        <v>59</v>
      </c>
      <c r="B130" s="94" t="s">
        <v>58</v>
      </c>
      <c r="C130" s="94" t="s">
        <v>61</v>
      </c>
      <c r="D130" s="94" t="s">
        <v>60</v>
      </c>
      <c r="E130" s="96" t="s">
        <v>54</v>
      </c>
      <c r="F130" s="96" t="s">
        <v>54</v>
      </c>
      <c r="G130" s="96" t="s">
        <v>54</v>
      </c>
      <c r="H130" s="96" t="s">
        <v>54</v>
      </c>
      <c r="I130" s="96" t="s">
        <v>54</v>
      </c>
      <c r="J130" s="96" t="s">
        <v>54</v>
      </c>
      <c r="K130" s="96" t="s">
        <v>54</v>
      </c>
      <c r="L130" s="96" t="s">
        <v>54</v>
      </c>
      <c r="M130" s="96" t="s">
        <v>54</v>
      </c>
      <c r="N130" s="96" t="s">
        <v>54</v>
      </c>
      <c r="O130" s="96" t="s">
        <v>54</v>
      </c>
      <c r="P130" s="96" t="s">
        <v>54</v>
      </c>
      <c r="Q130" s="96" t="s">
        <v>54</v>
      </c>
      <c r="R130" s="96" t="s">
        <v>54</v>
      </c>
      <c r="S130" s="96" t="s">
        <v>54</v>
      </c>
      <c r="T130" s="96" t="s">
        <v>54</v>
      </c>
      <c r="U130" s="96" t="s">
        <v>54</v>
      </c>
      <c r="V130" s="96" t="s">
        <v>54</v>
      </c>
      <c r="W130" s="178" t="s">
        <v>54</v>
      </c>
      <c r="X130" s="183" t="s">
        <v>54</v>
      </c>
      <c r="Y130" s="183" t="s">
        <v>54</v>
      </c>
    </row>
    <row r="131" spans="1:25" x14ac:dyDescent="0.2">
      <c r="A131" s="94" t="s">
        <v>59</v>
      </c>
      <c r="B131" s="94" t="s">
        <v>58</v>
      </c>
      <c r="C131" s="94" t="s">
        <v>57</v>
      </c>
      <c r="D131" s="94" t="s">
        <v>56</v>
      </c>
      <c r="E131" s="96" t="s">
        <v>54</v>
      </c>
      <c r="F131" s="96" t="s">
        <v>54</v>
      </c>
      <c r="G131" s="96" t="s">
        <v>54</v>
      </c>
      <c r="H131" s="96" t="s">
        <v>54</v>
      </c>
      <c r="I131" s="96" t="s">
        <v>54</v>
      </c>
      <c r="J131" s="96" t="s">
        <v>54</v>
      </c>
      <c r="K131" s="96" t="s">
        <v>54</v>
      </c>
      <c r="L131" s="96" t="s">
        <v>54</v>
      </c>
      <c r="M131" s="96" t="s">
        <v>54</v>
      </c>
      <c r="N131" s="96" t="s">
        <v>54</v>
      </c>
      <c r="O131" s="96" t="s">
        <v>54</v>
      </c>
      <c r="P131" s="96" t="s">
        <v>54</v>
      </c>
      <c r="Q131" s="96" t="s">
        <v>54</v>
      </c>
      <c r="R131" s="96" t="s">
        <v>54</v>
      </c>
      <c r="S131" s="96" t="s">
        <v>54</v>
      </c>
      <c r="T131" s="96" t="s">
        <v>54</v>
      </c>
      <c r="U131" s="96" t="s">
        <v>54</v>
      </c>
      <c r="V131" s="96" t="s">
        <v>54</v>
      </c>
      <c r="W131" s="178" t="s">
        <v>54</v>
      </c>
      <c r="X131" s="183" t="s">
        <v>54</v>
      </c>
      <c r="Y131" s="183" t="s">
        <v>54</v>
      </c>
    </row>
    <row r="133" spans="1:25" x14ac:dyDescent="0.2">
      <c r="A133" s="93" t="s">
        <v>55</v>
      </c>
    </row>
    <row r="134" spans="1:25" x14ac:dyDescent="0.2">
      <c r="A134" s="93" t="s">
        <v>54</v>
      </c>
      <c r="B134" s="93" t="s">
        <v>53</v>
      </c>
    </row>
  </sheetData>
  <pageMargins left="0.75" right="0.75" top="1" bottom="1" header="0.5" footer="0.5"/>
  <pageSetup paperSize="9" firstPageNumber="0" fitToWidth="0" fitToHeight="0" pageOrder="overThenDown" orientation="portrait"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99CCFF"/>
  </sheetPr>
  <dimension ref="A1:W21"/>
  <sheetViews>
    <sheetView zoomScale="80" zoomScaleNormal="80" workbookViewId="0">
      <selection activeCell="C36" sqref="C36"/>
    </sheetView>
  </sheetViews>
  <sheetFormatPr defaultColWidth="9.140625" defaultRowHeight="14.25" x14ac:dyDescent="0.2"/>
  <cols>
    <col min="1" max="1" width="18.7109375" style="79" customWidth="1"/>
    <col min="2" max="2" width="21.140625" style="79" customWidth="1"/>
    <col min="3" max="20" width="12.28515625" style="79" customWidth="1"/>
    <col min="21" max="23" width="10.28515625" style="79" bestFit="1" customWidth="1"/>
    <col min="24" max="16384" width="9.140625" style="79"/>
  </cols>
  <sheetData>
    <row r="1" spans="1:23" x14ac:dyDescent="0.2">
      <c r="A1" s="80" t="s">
        <v>106</v>
      </c>
      <c r="G1" s="195" t="s">
        <v>228</v>
      </c>
    </row>
    <row r="2" spans="1:23" x14ac:dyDescent="0.2">
      <c r="G2" s="196" t="s">
        <v>54</v>
      </c>
    </row>
    <row r="3" spans="1:23" x14ac:dyDescent="0.2">
      <c r="A3" s="80" t="s">
        <v>103</v>
      </c>
      <c r="B3" s="200">
        <v>44628.847569444442</v>
      </c>
    </row>
    <row r="4" spans="1:23" x14ac:dyDescent="0.2">
      <c r="A4" s="80" t="s">
        <v>102</v>
      </c>
      <c r="B4" s="200">
        <v>44629.58384259259</v>
      </c>
    </row>
    <row r="5" spans="1:23" x14ac:dyDescent="0.2">
      <c r="A5" s="80" t="s">
        <v>101</v>
      </c>
      <c r="B5" s="80" t="s">
        <v>100</v>
      </c>
    </row>
    <row r="7" spans="1:23" x14ac:dyDescent="0.2">
      <c r="A7" s="80" t="s">
        <v>99</v>
      </c>
      <c r="B7" s="80" t="s">
        <v>237</v>
      </c>
      <c r="C7" s="80" t="s">
        <v>239</v>
      </c>
    </row>
    <row r="8" spans="1:23" x14ac:dyDescent="0.2">
      <c r="A8" s="80" t="s">
        <v>98</v>
      </c>
      <c r="B8" s="140" t="s">
        <v>212</v>
      </c>
      <c r="C8" s="80" t="s">
        <v>175</v>
      </c>
    </row>
    <row r="10" spans="1:23" x14ac:dyDescent="0.2">
      <c r="A10" s="81" t="s">
        <v>105</v>
      </c>
      <c r="B10" s="81" t="s">
        <v>111</v>
      </c>
      <c r="C10" s="81" t="s">
        <v>93</v>
      </c>
      <c r="D10" s="81" t="s">
        <v>92</v>
      </c>
      <c r="E10" s="81" t="s">
        <v>91</v>
      </c>
      <c r="F10" s="81" t="s">
        <v>90</v>
      </c>
      <c r="G10" s="81" t="s">
        <v>89</v>
      </c>
      <c r="H10" s="81" t="s">
        <v>88</v>
      </c>
      <c r="I10" s="81" t="s">
        <v>87</v>
      </c>
      <c r="J10" s="81" t="s">
        <v>86</v>
      </c>
      <c r="K10" s="81" t="s">
        <v>85</v>
      </c>
      <c r="L10" s="81" t="s">
        <v>84</v>
      </c>
      <c r="M10" s="81" t="s">
        <v>83</v>
      </c>
      <c r="N10" s="81" t="s">
        <v>82</v>
      </c>
      <c r="O10" s="81" t="s">
        <v>81</v>
      </c>
      <c r="P10" s="81" t="s">
        <v>80</v>
      </c>
      <c r="Q10" s="81" t="s">
        <v>79</v>
      </c>
      <c r="R10" s="81" t="s">
        <v>78</v>
      </c>
      <c r="S10" s="81" t="s">
        <v>77</v>
      </c>
      <c r="T10" s="81" t="s">
        <v>76</v>
      </c>
      <c r="U10" s="81" t="s">
        <v>75</v>
      </c>
      <c r="V10" s="81" t="s">
        <v>209</v>
      </c>
      <c r="W10" s="81" t="s">
        <v>238</v>
      </c>
    </row>
    <row r="11" spans="1:23" x14ac:dyDescent="0.2">
      <c r="A11" s="81" t="s">
        <v>110</v>
      </c>
      <c r="B11" s="81" t="s">
        <v>109</v>
      </c>
      <c r="C11" s="130">
        <f>SUMIFS(nama_10_gdp!$E:$E,nama_10_gdp!$A:$A,C10,nama_10_gdp!$B:$B,Data_gdp!$B$8,nama_10_gdp!$C:$C,Data_gdp!$A$11,nama_10_gdp!$D:$D,Data_gdp!$B$7)</f>
        <v>2404258.6</v>
      </c>
      <c r="D11" s="130">
        <f>SUMIFS(nama_10_gdp!$E:$E,nama_10_gdp!$A:$A,D10,nama_10_gdp!$B:$B,Data_gdp!$B$8,nama_10_gdp!$C:$C,Data_gdp!$A$11,nama_10_gdp!$D:$D,Data_gdp!$B$7)</f>
        <v>2495832.7000000002</v>
      </c>
      <c r="E11" s="130">
        <f>SUMIFS(nama_10_gdp!$E:$E,nama_10_gdp!$A:$A,E10,nama_10_gdp!$B:$B,Data_gdp!$B$8,nama_10_gdp!$C:$C,Data_gdp!$A$11,nama_10_gdp!$D:$D,Data_gdp!$B$7)</f>
        <v>2561574.6</v>
      </c>
      <c r="F11" s="130">
        <f>SUMIFS(nama_10_gdp!$E:$E,nama_10_gdp!$A:$A,F10,nama_10_gdp!$B:$B,Data_gdp!$B$8,nama_10_gdp!$C:$C,Data_gdp!$A$11,nama_10_gdp!$D:$D,Data_gdp!$B$7)</f>
        <v>2614744.7000000002</v>
      </c>
      <c r="G11" s="130">
        <f>SUMIFS(nama_10_gdp!$E:$E,nama_10_gdp!$A:$A,G10,nama_10_gdp!$B:$B,Data_gdp!$B$8,nama_10_gdp!$C:$C,Data_gdp!$A$11,nama_10_gdp!$D:$D,Data_gdp!$B$7)</f>
        <v>2851940.4</v>
      </c>
      <c r="H11" s="130">
        <f>SUMIFS(nama_10_gdp!$E:$E,nama_10_gdp!$A:$A,H10,nama_10_gdp!$B:$B,Data_gdp!$B$8,nama_10_gdp!$C:$C,Data_gdp!$A$11,nama_10_gdp!$D:$D,Data_gdp!$B$7)</f>
        <v>3020709.3</v>
      </c>
      <c r="I11" s="130">
        <f>SUMIFS(nama_10_gdp!$E:$E,nama_10_gdp!$A:$A,I10,nama_10_gdp!$B:$B,Data_gdp!$B$8,nama_10_gdp!$C:$C,Data_gdp!$A$11,nama_10_gdp!$D:$D,Data_gdp!$B$7)</f>
        <v>3301148</v>
      </c>
      <c r="J11" s="130">
        <f>SUMIFS(nama_10_gdp!$E:$E,nama_10_gdp!$A:$A,J10,nama_10_gdp!$B:$B,Data_gdp!$B$8,nama_10_gdp!$C:$C,Data_gdp!$A$11,nama_10_gdp!$D:$D,Data_gdp!$B$7)</f>
        <v>3540756.6</v>
      </c>
      <c r="K11" s="130">
        <f>SUMIFS(nama_10_gdp!$E:$E,nama_10_gdp!$A:$A,K10,nama_10_gdp!$B:$B,Data_gdp!$B$8,nama_10_gdp!$C:$C,Data_gdp!$A$11,nama_10_gdp!$D:$D,Data_gdp!$B$7)</f>
        <v>3568729.7</v>
      </c>
      <c r="L11" s="130">
        <f>SUMIFS(nama_10_gdp!$E:$E,nama_10_gdp!$A:$A,L10,nama_10_gdp!$B:$B,Data_gdp!$B$8,nama_10_gdp!$C:$C,Data_gdp!$A$11,nama_10_gdp!$D:$D,Data_gdp!$B$7)</f>
        <v>3070121.1</v>
      </c>
      <c r="M11" s="130">
        <f>SUMIFS(nama_10_gdp!$E:$E,nama_10_gdp!$A:$A,M10,nama_10_gdp!$B:$B,Data_gdp!$B$8,nama_10_gdp!$C:$C,Data_gdp!$A$11,nama_10_gdp!$D:$D,Data_gdp!$B$7)</f>
        <v>3474405</v>
      </c>
      <c r="N11" s="130">
        <f>SUMIFS(nama_10_gdp!$E:$E,nama_10_gdp!$A:$A,N10,nama_10_gdp!$B:$B,Data_gdp!$B$8,nama_10_gdp!$C:$C,Data_gdp!$A$11,nama_10_gdp!$D:$D,Data_gdp!$B$7)</f>
        <v>3722415.5</v>
      </c>
      <c r="O11" s="130">
        <f>SUMIFS(nama_10_gdp!$E:$E,nama_10_gdp!$A:$A,O10,nama_10_gdp!$B:$B,Data_gdp!$B$8,nama_10_gdp!$C:$C,Data_gdp!$A$11,nama_10_gdp!$D:$D,Data_gdp!$B$7)</f>
        <v>3783007.9</v>
      </c>
      <c r="P11" s="130">
        <f>SUMIFS(nama_10_gdp!$E:$E,nama_10_gdp!$A:$A,P10,nama_10_gdp!$B:$B,Data_gdp!$B$8,nama_10_gdp!$C:$C,Data_gdp!$A$11,nama_10_gdp!$D:$D,Data_gdp!$B$7)</f>
        <v>3839021.6</v>
      </c>
      <c r="Q11" s="130">
        <f>SUMIFS(nama_10_gdp!$E:$E,nama_10_gdp!$A:$A,Q10,nama_10_gdp!$B:$B,Data_gdp!$B$8,nama_10_gdp!$C:$C,Data_gdp!$A$11,nama_10_gdp!$D:$D,Data_gdp!$B$7)</f>
        <v>3989496.9</v>
      </c>
      <c r="R11" s="130">
        <f>SUMIFS(nama_10_gdp!$E:$E,nama_10_gdp!$A:$A,R10,nama_10_gdp!$B:$B,Data_gdp!$B$8,nama_10_gdp!$C:$C,Data_gdp!$A$11,nama_10_gdp!$D:$D,Data_gdp!$B$7)</f>
        <v>4225809</v>
      </c>
      <c r="S11" s="130">
        <f>SUMIFS(nama_10_gdp!$E:$E,nama_10_gdp!$A:$A,S10,nama_10_gdp!$B:$B,Data_gdp!$B$8,nama_10_gdp!$C:$C,Data_gdp!$A$11,nama_10_gdp!$D:$D,Data_gdp!$B$7)</f>
        <v>4365244.4000000004</v>
      </c>
      <c r="T11" s="130">
        <f>SUMIFS(nama_10_gdp!$E:$E,nama_10_gdp!$A:$A,T10,nama_10_gdp!$B:$B,Data_gdp!$B$8,nama_10_gdp!$C:$C,Data_gdp!$A$11,nama_10_gdp!$D:$D,Data_gdp!$B$7)</f>
        <v>4609831.9000000004</v>
      </c>
      <c r="U11" s="130">
        <f>SUMIFS(nama_10_gdp!$E:$E,nama_10_gdp!$A:$A,U10,nama_10_gdp!$B:$B,Data_gdp!$B$8,nama_10_gdp!$C:$C,Data_gdp!$A$11,nama_10_gdp!$D:$D,Data_gdp!$B$7)</f>
        <v>4757650.2</v>
      </c>
      <c r="V11" s="130">
        <f>SUMIFS(nama_10_gdp!$E:$E,nama_10_gdp!$A:$A,V10,nama_10_gdp!$B:$B,Data_gdp!$B$8,nama_10_gdp!$C:$C,Data_gdp!$A$11,nama_10_gdp!$D:$D,Data_gdp!$B$7)</f>
        <v>4845658.0999999996</v>
      </c>
      <c r="W11" s="130">
        <f>SUMIFS(nama_10_gdp!$E:$E,nama_10_gdp!$A:$A,W10,nama_10_gdp!$B:$B,Data_gdp!$B$8,nama_10_gdp!$C:$C,Data_gdp!$A$11,nama_10_gdp!$D:$D,Data_gdp!$B$7)</f>
        <v>4571786</v>
      </c>
    </row>
    <row r="12" spans="1:23" x14ac:dyDescent="0.2">
      <c r="A12" s="81" t="s">
        <v>108</v>
      </c>
      <c r="B12" s="81" t="s">
        <v>107</v>
      </c>
      <c r="C12" s="130">
        <f>SUMIFS(nama_10_gdp!$E:$E,nama_10_gdp!$A:$A,C10,nama_10_gdp!$B:$B,Data_gdp!$B$8,nama_10_gdp!$C:$C,Data_gdp!$A$12,nama_10_gdp!$D:$D,Data_gdp!$B$7)</f>
        <v>2304149.2999999998</v>
      </c>
      <c r="D12" s="130">
        <f>SUMIFS(nama_10_gdp!$E:$E,nama_10_gdp!$A:$A,D10,nama_10_gdp!$B:$B,Data_gdp!$B$8,nama_10_gdp!$C:$C,Data_gdp!$A$12,nama_10_gdp!$D:$D,Data_gdp!$B$7)</f>
        <v>2340193</v>
      </c>
      <c r="E12" s="130">
        <f>SUMIFS(nama_10_gdp!$E:$E,nama_10_gdp!$A:$A,E10,nama_10_gdp!$B:$B,Data_gdp!$B$8,nama_10_gdp!$C:$C,Data_gdp!$A$12,nama_10_gdp!$D:$D,Data_gdp!$B$7)</f>
        <v>2367613.7000000002</v>
      </c>
      <c r="F12" s="130">
        <f>SUMIFS(nama_10_gdp!$E:$E,nama_10_gdp!$A:$A,F10,nama_10_gdp!$B:$B,Data_gdp!$B$8,nama_10_gdp!$C:$C,Data_gdp!$A$12,nama_10_gdp!$D:$D,Data_gdp!$B$7)</f>
        <v>2466922.2999999998</v>
      </c>
      <c r="G12" s="130">
        <f>SUMIFS(nama_10_gdp!$E:$E,nama_10_gdp!$A:$A,G10,nama_10_gdp!$B:$B,Data_gdp!$B$8,nama_10_gdp!$C:$C,Data_gdp!$A$12,nama_10_gdp!$D:$D,Data_gdp!$B$7)</f>
        <v>2685466</v>
      </c>
      <c r="H12" s="130">
        <f>SUMIFS(nama_10_gdp!$E:$E,nama_10_gdp!$A:$A,H10,nama_10_gdp!$B:$B,Data_gdp!$B$8,nama_10_gdp!$C:$C,Data_gdp!$A$12,nama_10_gdp!$D:$D,Data_gdp!$B$7)</f>
        <v>2867972.9</v>
      </c>
      <c r="I12" s="130">
        <f>SUMIFS(nama_10_gdp!$E:$E,nama_10_gdp!$A:$A,I10,nama_10_gdp!$B:$B,Data_gdp!$B$8,nama_10_gdp!$C:$C,Data_gdp!$A$12,nama_10_gdp!$D:$D,Data_gdp!$B$7)</f>
        <v>3153103.6</v>
      </c>
      <c r="J12" s="130">
        <f>SUMIFS(nama_10_gdp!$E:$E,nama_10_gdp!$A:$A,J10,nama_10_gdp!$B:$B,Data_gdp!$B$8,nama_10_gdp!$C:$C,Data_gdp!$A$12,nama_10_gdp!$D:$D,Data_gdp!$B$7)</f>
        <v>3397060.4</v>
      </c>
      <c r="K12" s="130">
        <f>SUMIFS(nama_10_gdp!$E:$E,nama_10_gdp!$A:$A,K10,nama_10_gdp!$B:$B,Data_gdp!$B$8,nama_10_gdp!$C:$C,Data_gdp!$A$12,nama_10_gdp!$D:$D,Data_gdp!$B$7)</f>
        <v>3423096</v>
      </c>
      <c r="L12" s="130">
        <f>SUMIFS(nama_10_gdp!$E:$E,nama_10_gdp!$A:$A,L10,nama_10_gdp!$B:$B,Data_gdp!$B$8,nama_10_gdp!$C:$C,Data_gdp!$A$12,nama_10_gdp!$D:$D,Data_gdp!$B$7)</f>
        <v>2960852.8</v>
      </c>
      <c r="M12" s="130">
        <f>SUMIFS(nama_10_gdp!$E:$E,nama_10_gdp!$A:$A,M10,nama_10_gdp!$B:$B,Data_gdp!$B$8,nama_10_gdp!$C:$C,Data_gdp!$A$12,nama_10_gdp!$D:$D,Data_gdp!$B$7)</f>
        <v>3292757.2</v>
      </c>
      <c r="N12" s="130">
        <f>SUMIFS(nama_10_gdp!$E:$E,nama_10_gdp!$A:$A,N10,nama_10_gdp!$B:$B,Data_gdp!$B$8,nama_10_gdp!$C:$C,Data_gdp!$A$12,nama_10_gdp!$D:$D,Data_gdp!$B$7)</f>
        <v>3460182.5</v>
      </c>
      <c r="O12" s="130">
        <f>SUMIFS(nama_10_gdp!$E:$E,nama_10_gdp!$A:$A,O10,nama_10_gdp!$B:$B,Data_gdp!$B$8,nama_10_gdp!$C:$C,Data_gdp!$A$12,nama_10_gdp!$D:$D,Data_gdp!$B$7)</f>
        <v>3395228.5</v>
      </c>
      <c r="P12" s="130">
        <f>SUMIFS(nama_10_gdp!$E:$E,nama_10_gdp!$A:$A,P10,nama_10_gdp!$B:$B,Data_gdp!$B$8,nama_10_gdp!$C:$C,Data_gdp!$A$12,nama_10_gdp!$D:$D,Data_gdp!$B$7)</f>
        <v>3423873.7</v>
      </c>
      <c r="Q12" s="130">
        <f>SUMIFS(nama_10_gdp!$E:$E,nama_10_gdp!$A:$A,Q10,nama_10_gdp!$B:$B,Data_gdp!$B$8,nama_10_gdp!$C:$C,Data_gdp!$A$12,nama_10_gdp!$D:$D,Data_gdp!$B$7)</f>
        <v>3582152.4</v>
      </c>
      <c r="R12" s="130">
        <f>SUMIFS(nama_10_gdp!$E:$E,nama_10_gdp!$A:$A,R10,nama_10_gdp!$B:$B,Data_gdp!$B$8,nama_10_gdp!$C:$C,Data_gdp!$A$12,nama_10_gdp!$D:$D,Data_gdp!$B$7)</f>
        <v>3798379.9</v>
      </c>
      <c r="S12" s="130">
        <f>SUMIFS(nama_10_gdp!$E:$E,nama_10_gdp!$A:$A,S10,nama_10_gdp!$B:$B,Data_gdp!$B$8,nama_10_gdp!$C:$C,Data_gdp!$A$12,nama_10_gdp!$D:$D,Data_gdp!$B$7)</f>
        <v>3978170.7</v>
      </c>
      <c r="T12" s="130">
        <f>SUMIFS(nama_10_gdp!$E:$E,nama_10_gdp!$A:$A,T10,nama_10_gdp!$B:$B,Data_gdp!$B$8,nama_10_gdp!$C:$C,Data_gdp!$A$12,nama_10_gdp!$D:$D,Data_gdp!$B$7)</f>
        <v>4208318.0999999996</v>
      </c>
      <c r="U12" s="130">
        <f>SUMIFS(nama_10_gdp!$E:$E,nama_10_gdp!$A:$A,U10,nama_10_gdp!$B:$B,Data_gdp!$B$8,nama_10_gdp!$C:$C,Data_gdp!$A$12,nama_10_gdp!$D:$D,Data_gdp!$B$7)</f>
        <v>4387981.8</v>
      </c>
      <c r="V12" s="130">
        <f>SUMIFS(nama_10_gdp!$E:$E,nama_10_gdp!$A:$A,V10,nama_10_gdp!$B:$B,Data_gdp!$B$8,nama_10_gdp!$C:$C,Data_gdp!$A$12,nama_10_gdp!$D:$D,Data_gdp!$B$7)</f>
        <v>4485357.5</v>
      </c>
      <c r="W12" s="130">
        <f>SUMIFS(nama_10_gdp!$E:$E,nama_10_gdp!$A:$A,W10,nama_10_gdp!$B:$B,Data_gdp!$B$8,nama_10_gdp!$C:$C,Data_gdp!$A$12,nama_10_gdp!$D:$D,Data_gdp!$B$7)</f>
        <v>4231120.3</v>
      </c>
    </row>
    <row r="14" spans="1:23" x14ac:dyDescent="0.2">
      <c r="A14" s="80" t="s">
        <v>55</v>
      </c>
    </row>
    <row r="15" spans="1:23" x14ac:dyDescent="0.2">
      <c r="A15" s="80" t="s">
        <v>54</v>
      </c>
      <c r="B15" s="80" t="s">
        <v>53</v>
      </c>
      <c r="C15" s="177"/>
      <c r="D15" s="177"/>
      <c r="E15" s="177"/>
      <c r="F15" s="177"/>
      <c r="G15" s="177"/>
      <c r="H15" s="177"/>
      <c r="I15" s="177"/>
      <c r="J15" s="177"/>
      <c r="K15" s="177"/>
      <c r="L15" s="177"/>
      <c r="M15" s="177"/>
      <c r="N15" s="177"/>
      <c r="O15" s="177"/>
      <c r="P15" s="177"/>
      <c r="Q15" s="177"/>
      <c r="R15" s="177"/>
      <c r="S15" s="177"/>
      <c r="T15" s="177"/>
      <c r="U15" s="177"/>
      <c r="V15" s="177"/>
    </row>
    <row r="16" spans="1:23" x14ac:dyDescent="0.2">
      <c r="C16" s="177"/>
      <c r="D16" s="177"/>
      <c r="E16" s="177"/>
      <c r="F16" s="177"/>
      <c r="G16" s="177"/>
      <c r="H16" s="177"/>
      <c r="I16" s="177"/>
      <c r="J16" s="177"/>
      <c r="K16" s="177"/>
      <c r="L16" s="177"/>
      <c r="M16" s="177"/>
      <c r="N16" s="177"/>
      <c r="O16" s="177"/>
      <c r="P16" s="177"/>
      <c r="Q16" s="177"/>
      <c r="R16" s="177"/>
      <c r="S16" s="177"/>
      <c r="T16" s="177"/>
      <c r="U16" s="177"/>
      <c r="V16" s="177"/>
    </row>
    <row r="20" spans="3:23" x14ac:dyDescent="0.2">
      <c r="C20" s="199"/>
      <c r="D20" s="199"/>
      <c r="E20" s="199"/>
      <c r="F20" s="199"/>
      <c r="G20" s="199"/>
      <c r="H20" s="199"/>
      <c r="I20" s="199"/>
      <c r="J20" s="199"/>
      <c r="K20" s="199"/>
      <c r="L20" s="199"/>
      <c r="M20" s="199"/>
      <c r="N20" s="199"/>
      <c r="O20" s="199"/>
      <c r="P20" s="199"/>
      <c r="Q20" s="199"/>
      <c r="R20" s="199"/>
      <c r="S20" s="199"/>
      <c r="T20" s="199"/>
      <c r="U20" s="199"/>
      <c r="V20" s="199"/>
      <c r="W20" s="199"/>
    </row>
    <row r="21" spans="3:23" x14ac:dyDescent="0.2">
      <c r="C21" s="199"/>
      <c r="D21" s="199"/>
      <c r="E21" s="199"/>
      <c r="F21" s="199"/>
      <c r="G21" s="199"/>
      <c r="H21" s="199"/>
      <c r="I21" s="199"/>
      <c r="J21" s="199"/>
      <c r="K21" s="199"/>
      <c r="L21" s="199"/>
      <c r="M21" s="199"/>
      <c r="N21" s="199"/>
      <c r="O21" s="199"/>
      <c r="P21" s="199"/>
      <c r="Q21" s="199"/>
      <c r="R21" s="199"/>
      <c r="S21" s="199"/>
      <c r="T21" s="199"/>
      <c r="U21" s="199"/>
      <c r="V21" s="199"/>
      <c r="W21" s="199"/>
    </row>
  </sheetData>
  <pageMargins left="0.75" right="0.75" top="1" bottom="1" header="0.5" footer="0.5"/>
  <pageSetup paperSize="9" scale="0" firstPageNumber="0" fitToWidth="0" fitToHeight="0" pageOrder="overThenDown" orientation="portrait" horizontalDpi="300" verticalDpi="300"/>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99CCFF"/>
  </sheetPr>
  <dimension ref="A1:W50"/>
  <sheetViews>
    <sheetView zoomScale="80" zoomScaleNormal="80" workbookViewId="0">
      <selection activeCell="Y42" sqref="Y42"/>
    </sheetView>
  </sheetViews>
  <sheetFormatPr defaultColWidth="9.140625" defaultRowHeight="14.25" x14ac:dyDescent="0.2"/>
  <cols>
    <col min="1" max="1" width="10.140625" style="79" customWidth="1"/>
    <col min="2" max="2" width="40.7109375" style="79" customWidth="1"/>
    <col min="3" max="21" width="11.85546875" style="79" customWidth="1"/>
    <col min="22" max="22" width="13.42578125" style="79" customWidth="1"/>
    <col min="23" max="23" width="12" style="79" bestFit="1" customWidth="1"/>
    <col min="24" max="16384" width="9.140625" style="79"/>
  </cols>
  <sheetData>
    <row r="1" spans="1:23" x14ac:dyDescent="0.2">
      <c r="A1" s="80" t="s">
        <v>156</v>
      </c>
      <c r="G1" s="195" t="s">
        <v>228</v>
      </c>
    </row>
    <row r="2" spans="1:23" ht="15" x14ac:dyDescent="0.25">
      <c r="A2" s="204" t="s">
        <v>260</v>
      </c>
      <c r="G2" s="196" t="s">
        <v>54</v>
      </c>
    </row>
    <row r="3" spans="1:23" x14ac:dyDescent="0.2">
      <c r="A3" s="80" t="s">
        <v>103</v>
      </c>
      <c r="B3" s="200">
        <v>44382.715451388889</v>
      </c>
    </row>
    <row r="4" spans="1:23" x14ac:dyDescent="0.2">
      <c r="A4" s="80" t="s">
        <v>102</v>
      </c>
      <c r="B4" s="200">
        <v>44629.602708333332</v>
      </c>
    </row>
    <row r="5" spans="1:23" x14ac:dyDescent="0.2">
      <c r="A5" s="80" t="s">
        <v>101</v>
      </c>
      <c r="B5" s="80" t="s">
        <v>100</v>
      </c>
    </row>
    <row r="6" spans="1:23" x14ac:dyDescent="0.2">
      <c r="C6" s="191"/>
    </row>
    <row r="7" spans="1:23" x14ac:dyDescent="0.2">
      <c r="A7" s="140" t="s">
        <v>155</v>
      </c>
      <c r="B7" s="189" t="s">
        <v>222</v>
      </c>
      <c r="C7" s="189" t="s">
        <v>227</v>
      </c>
    </row>
    <row r="9" spans="1:23" x14ac:dyDescent="0.2">
      <c r="A9" s="81" t="s">
        <v>98</v>
      </c>
      <c r="B9" s="81" t="s">
        <v>154</v>
      </c>
      <c r="C9" s="198" t="s">
        <v>93</v>
      </c>
      <c r="D9" s="198" t="s">
        <v>92</v>
      </c>
      <c r="E9" s="198" t="s">
        <v>91</v>
      </c>
      <c r="F9" s="198" t="s">
        <v>90</v>
      </c>
      <c r="G9" s="198" t="s">
        <v>89</v>
      </c>
      <c r="H9" s="198" t="s">
        <v>88</v>
      </c>
      <c r="I9" s="198" t="s">
        <v>87</v>
      </c>
      <c r="J9" s="198" t="s">
        <v>86</v>
      </c>
      <c r="K9" s="198" t="s">
        <v>85</v>
      </c>
      <c r="L9" s="198" t="s">
        <v>84</v>
      </c>
      <c r="M9" s="198" t="s">
        <v>83</v>
      </c>
      <c r="N9" s="198" t="s">
        <v>82</v>
      </c>
      <c r="O9" s="198" t="s">
        <v>81</v>
      </c>
      <c r="P9" s="198" t="s">
        <v>80</v>
      </c>
      <c r="Q9" s="198" t="s">
        <v>79</v>
      </c>
      <c r="R9" s="198" t="s">
        <v>78</v>
      </c>
      <c r="S9" s="198" t="s">
        <v>77</v>
      </c>
      <c r="T9" s="198" t="s">
        <v>76</v>
      </c>
      <c r="U9" s="198" t="s">
        <v>75</v>
      </c>
      <c r="V9" s="198" t="s">
        <v>209</v>
      </c>
      <c r="W9" s="198">
        <v>2020</v>
      </c>
    </row>
    <row r="10" spans="1:23" x14ac:dyDescent="0.2">
      <c r="A10" s="81" t="s">
        <v>212</v>
      </c>
      <c r="B10" s="142" t="s">
        <v>175</v>
      </c>
      <c r="C10" s="82">
        <f>SUMIFS(demo_gind!$D:$D,demo_gind!$A:$A,C9,demo_gind!$B:$B,Data_demo_gind!$A$10,demo_gind!$C:$C,Data_demo_gind!$B$7)</f>
        <v>428929021</v>
      </c>
      <c r="D10" s="82">
        <f>SUMIFS(demo_gind!$D:$D,demo_gind!$A:$A,D9,demo_gind!$B:$B,Data_demo_gind!$A$10,demo_gind!$C:$C,Data_demo_gind!$B$7)</f>
        <v>429481944</v>
      </c>
      <c r="E10" s="82">
        <f>SUMIFS(demo_gind!$D:$D,demo_gind!$A:$A,E9,demo_gind!$B:$B,Data_demo_gind!$A$10,demo_gind!$C:$C,Data_demo_gind!$B$7)</f>
        <v>430456663</v>
      </c>
      <c r="F10" s="82">
        <f>SUMIFS(demo_gind!$D:$D,demo_gind!$A:$A,F9,demo_gind!$B:$B,Data_demo_gind!$A$10,demo_gind!$C:$C,Data_demo_gind!$B$7)</f>
        <v>431976112</v>
      </c>
      <c r="G10" s="82">
        <f>SUMIFS(demo_gind!$D:$D,demo_gind!$A:$A,G9,demo_gind!$B:$B,Data_demo_gind!$A$10,demo_gind!$C:$C,Data_demo_gind!$B$7)</f>
        <v>433589156</v>
      </c>
      <c r="H10" s="82">
        <f>SUMIFS(demo_gind!$D:$D,demo_gind!$A:$A,H9,demo_gind!$B:$B,Data_demo_gind!$A$10,demo_gind!$C:$C,Data_demo_gind!$B$7)</f>
        <v>435116254</v>
      </c>
      <c r="I10" s="82">
        <f>SUMIFS(demo_gind!$D:$D,demo_gind!$A:$A,I9,demo_gind!$B:$B,Data_demo_gind!$A$10,demo_gind!$C:$C,Data_demo_gind!$B$7)</f>
        <v>436521866</v>
      </c>
      <c r="J10" s="82">
        <f>SUMIFS(demo_gind!$D:$D,demo_gind!$A:$A,J9,demo_gind!$B:$B,Data_demo_gind!$A$10,demo_gind!$C:$C,Data_demo_gind!$B$7)</f>
        <v>437984240</v>
      </c>
      <c r="K10" s="82">
        <f>SUMIFS(demo_gind!$D:$D,demo_gind!$A:$A,K9,demo_gind!$B:$B,Data_demo_gind!$A$10,demo_gind!$C:$C,Data_demo_gind!$B$7)</f>
        <v>439386639</v>
      </c>
      <c r="L10" s="82">
        <f>SUMIFS(demo_gind!$D:$D,demo_gind!$A:$A,L9,demo_gind!$B:$B,Data_demo_gind!$A$10,demo_gind!$C:$C,Data_demo_gind!$B$7)</f>
        <v>440426387</v>
      </c>
      <c r="M10" s="82">
        <f>SUMIFS(demo_gind!$D:$D,demo_gind!$A:$A,M9,demo_gind!$B:$B,Data_demo_gind!$A$10,demo_gind!$C:$C,Data_demo_gind!$B$7)</f>
        <v>441041446</v>
      </c>
      <c r="N10" s="82">
        <f>SUMIFS(demo_gind!$D:$D,demo_gind!$A:$A,N9,demo_gind!$B:$B,Data_demo_gind!$A$10,demo_gind!$C:$C,Data_demo_gind!$B$7)</f>
        <v>440260386</v>
      </c>
      <c r="O10" s="82">
        <f>SUMIFS(demo_gind!$D:$D,demo_gind!$A:$A,O9,demo_gind!$B:$B,Data_demo_gind!$A$10,demo_gind!$C:$C,Data_demo_gind!$B$7)</f>
        <v>440905186</v>
      </c>
      <c r="P10" s="82">
        <f>SUMIFS(demo_gind!$D:$D,demo_gind!$A:$A,P9,demo_gind!$B:$B,Data_demo_gind!$A$10,demo_gind!$C:$C,Data_demo_gind!$B$7)</f>
        <v>441958943</v>
      </c>
      <c r="Q10" s="82">
        <f>SUMIFS(demo_gind!$D:$D,demo_gind!$A:$A,Q9,demo_gind!$B:$B,Data_demo_gind!$A$10,demo_gind!$C:$C,Data_demo_gind!$B$7)</f>
        <v>443274551</v>
      </c>
      <c r="R10" s="82">
        <f>SUMIFS(demo_gind!$D:$D,demo_gind!$A:$A,R9,demo_gind!$B:$B,Data_demo_gind!$A$10,demo_gind!$C:$C,Data_demo_gind!$B$7)</f>
        <v>444234821</v>
      </c>
      <c r="S10" s="82">
        <f>SUMIFS(demo_gind!$D:$D,demo_gind!$A:$A,S9,demo_gind!$B:$B,Data_demo_gind!$A$10,demo_gind!$C:$C,Data_demo_gind!$B$7)</f>
        <v>445167186</v>
      </c>
      <c r="T10" s="82">
        <f>SUMIFS(demo_gind!$D:$D,demo_gind!$A:$A,T9,demo_gind!$B:$B,Data_demo_gind!$A$10,demo_gind!$C:$C,Data_demo_gind!$B$7)</f>
        <v>445871494</v>
      </c>
      <c r="U10" s="82">
        <f>SUMIFS(demo_gind!$D:$D,demo_gind!$A:$A,U9,demo_gind!$B:$B,Data_demo_gind!$A$10,demo_gind!$C:$C,Data_demo_gind!$B$7)</f>
        <v>446598937</v>
      </c>
      <c r="V10" s="82">
        <f>SUMIFS(demo_gind!$D:$D,demo_gind!$A:$A,V9,demo_gind!$B:$B,Data_demo_gind!$A$10,demo_gind!$C:$C,Data_demo_gind!$B$7)</f>
        <v>446883137</v>
      </c>
      <c r="W10" s="82">
        <f>SUMIFS(demo_gind!$D:$D,demo_gind!$A:$A,W9,demo_gind!$B:$B,Data_demo_gind!$A$10,demo_gind!$C:$C,Data_demo_gind!$B$7)</f>
        <v>447163713</v>
      </c>
    </row>
    <row r="11" spans="1:23" x14ac:dyDescent="0.2">
      <c r="A11" s="81" t="s">
        <v>153</v>
      </c>
      <c r="B11" s="81" t="s">
        <v>51</v>
      </c>
      <c r="C11" s="82">
        <f>SUMIFS(demo_gind!$D:$D,demo_gind!$A:$A,C9,demo_gind!$B:$B,Data_demo_gind!$A$11,demo_gind!$C:$C,Data_demo_gind!$B$7)</f>
        <v>10251250</v>
      </c>
      <c r="D11" s="82">
        <f>SUMIFS(demo_gind!$D:$D,demo_gind!$A:$A,D9,demo_gind!$B:$B,Data_demo_gind!$A$11,demo_gind!$C:$C,Data_demo_gind!$B$7)</f>
        <v>10286570</v>
      </c>
      <c r="E11" s="82">
        <f>SUMIFS(demo_gind!$D:$D,demo_gind!$A:$A,E9,demo_gind!$B:$B,Data_demo_gind!$A$11,demo_gind!$C:$C,Data_demo_gind!$B$7)</f>
        <v>10332785</v>
      </c>
      <c r="F11" s="82">
        <f>SUMIFS(demo_gind!$D:$D,demo_gind!$A:$A,F9,demo_gind!$B:$B,Data_demo_gind!$A$11,demo_gind!$C:$C,Data_demo_gind!$B$7)</f>
        <v>10376133</v>
      </c>
      <c r="G11" s="82">
        <f>SUMIFS(demo_gind!$D:$D,demo_gind!$A:$A,G9,demo_gind!$B:$B,Data_demo_gind!$A$11,demo_gind!$C:$C,Data_demo_gind!$B$7)</f>
        <v>10421137</v>
      </c>
      <c r="H11" s="82">
        <f>SUMIFS(demo_gind!$D:$D,demo_gind!$A:$A,H9,demo_gind!$B:$B,Data_demo_gind!$A$11,demo_gind!$C:$C,Data_demo_gind!$B$7)</f>
        <v>10478617</v>
      </c>
      <c r="I11" s="82">
        <f>SUMIFS(demo_gind!$D:$D,demo_gind!$A:$A,I9,demo_gind!$B:$B,Data_demo_gind!$A$11,demo_gind!$C:$C,Data_demo_gind!$B$7)</f>
        <v>10547958</v>
      </c>
      <c r="J11" s="82">
        <f>SUMIFS(demo_gind!$D:$D,demo_gind!$A:$A,J9,demo_gind!$B:$B,Data_demo_gind!$A$11,demo_gind!$C:$C,Data_demo_gind!$B$7)</f>
        <v>10625700</v>
      </c>
      <c r="K11" s="82">
        <f>SUMIFS(demo_gind!$D:$D,demo_gind!$A:$A,K9,demo_gind!$B:$B,Data_demo_gind!$A$11,demo_gind!$C:$C,Data_demo_gind!$B$7)</f>
        <v>10709973</v>
      </c>
      <c r="L11" s="82">
        <f>SUMIFS(demo_gind!$D:$D,demo_gind!$A:$A,L9,demo_gind!$B:$B,Data_demo_gind!$A$11,demo_gind!$C:$C,Data_demo_gind!$B$7)</f>
        <v>10796493</v>
      </c>
      <c r="M11" s="82">
        <f>SUMIFS(demo_gind!$D:$D,demo_gind!$A:$A,M9,demo_gind!$B:$B,Data_demo_gind!$A$11,demo_gind!$C:$C,Data_demo_gind!$B$7)</f>
        <v>10895586</v>
      </c>
      <c r="N11" s="82">
        <f>SUMIFS(demo_gind!$D:$D,demo_gind!$A:$A,N9,demo_gind!$B:$B,Data_demo_gind!$A$11,demo_gind!$C:$C,Data_demo_gind!$B$7)</f>
        <v>11038264</v>
      </c>
      <c r="O11" s="82">
        <f>SUMIFS(demo_gind!$D:$D,demo_gind!$A:$A,O9,demo_gind!$B:$B,Data_demo_gind!$A$11,demo_gind!$C:$C,Data_demo_gind!$B$7)</f>
        <v>11106932</v>
      </c>
      <c r="P11" s="82">
        <f>SUMIFS(demo_gind!$D:$D,demo_gind!$A:$A,P9,demo_gind!$B:$B,Data_demo_gind!$A$11,demo_gind!$C:$C,Data_demo_gind!$B$7)</f>
        <v>11159407</v>
      </c>
      <c r="Q11" s="82">
        <f>SUMIFS(demo_gind!$D:$D,demo_gind!$A:$A,Q9,demo_gind!$B:$B,Data_demo_gind!$A$11,demo_gind!$C:$C,Data_demo_gind!$B$7)</f>
        <v>11209057</v>
      </c>
      <c r="R11" s="82">
        <f>SUMIFS(demo_gind!$D:$D,demo_gind!$A:$A,R9,demo_gind!$B:$B,Data_demo_gind!$A$11,demo_gind!$C:$C,Data_demo_gind!$B$7)</f>
        <v>11274196</v>
      </c>
      <c r="S11" s="82">
        <f>SUMIFS(demo_gind!$D:$D,demo_gind!$A:$A,S9,demo_gind!$B:$B,Data_demo_gind!$A$11,demo_gind!$C:$C,Data_demo_gind!$B$7)</f>
        <v>11331422</v>
      </c>
      <c r="T11" s="82">
        <f>SUMIFS(demo_gind!$D:$D,demo_gind!$A:$A,T9,demo_gind!$B:$B,Data_demo_gind!$A$11,demo_gind!$C:$C,Data_demo_gind!$B$7)</f>
        <v>11375158</v>
      </c>
      <c r="U11" s="82">
        <f>SUMIFS(demo_gind!$D:$D,demo_gind!$A:$A,U9,demo_gind!$B:$B,Data_demo_gind!$A$11,demo_gind!$C:$C,Data_demo_gind!$B$7)</f>
        <v>11427054</v>
      </c>
      <c r="V11" s="82">
        <f>SUMIFS(demo_gind!$D:$D,demo_gind!$A:$A,V9,demo_gind!$B:$B,Data_demo_gind!$A$11,demo_gind!$C:$C,Data_demo_gind!$B$7)</f>
        <v>11488980</v>
      </c>
      <c r="W11" s="82">
        <f>SUMIFS(demo_gind!$D:$D,demo_gind!$A:$A,W9,demo_gind!$B:$B,Data_demo_gind!$A$11,demo_gind!$C:$C,Data_demo_gind!$B$7)</f>
        <v>11544241</v>
      </c>
    </row>
    <row r="12" spans="1:23" x14ac:dyDescent="0.2">
      <c r="A12" s="81" t="s">
        <v>152</v>
      </c>
      <c r="B12" s="81" t="s">
        <v>30</v>
      </c>
      <c r="C12" s="82">
        <f>SUMIFS(demo_gind!$D:$D,demo_gind!$A:$A,C9,demo_gind!$B:$B,Data_demo_gind!$A$12,demo_gind!$C:$C,Data_demo_gind!$B$7)</f>
        <v>8170172</v>
      </c>
      <c r="D12" s="82">
        <f>SUMIFS(demo_gind!$D:$D,demo_gind!$A:$A,D9,demo_gind!$B:$B,Data_demo_gind!$A$12,demo_gind!$C:$C,Data_demo_gind!$B$7)</f>
        <v>8009142</v>
      </c>
      <c r="E12" s="82">
        <f>SUMIFS(demo_gind!$D:$D,demo_gind!$A:$A,E9,demo_gind!$B:$B,Data_demo_gind!$A$12,demo_gind!$C:$C,Data_demo_gind!$B$7)</f>
        <v>7837161</v>
      </c>
      <c r="F12" s="82">
        <f>SUMIFS(demo_gind!$D:$D,demo_gind!$A:$A,F9,demo_gind!$B:$B,Data_demo_gind!$A$12,demo_gind!$C:$C,Data_demo_gind!$B$7)</f>
        <v>7775327</v>
      </c>
      <c r="G12" s="82">
        <f>SUMIFS(demo_gind!$D:$D,demo_gind!$A:$A,G9,demo_gind!$B:$B,Data_demo_gind!$A$12,demo_gind!$C:$C,Data_demo_gind!$B$7)</f>
        <v>7716860</v>
      </c>
      <c r="H12" s="82">
        <f>SUMIFS(demo_gind!$D:$D,demo_gind!$A:$A,H9,demo_gind!$B:$B,Data_demo_gind!$A$12,demo_gind!$C:$C,Data_demo_gind!$B$7)</f>
        <v>7658972</v>
      </c>
      <c r="I12" s="82">
        <f>SUMIFS(demo_gind!$D:$D,demo_gind!$A:$A,I9,demo_gind!$B:$B,Data_demo_gind!$A$12,demo_gind!$C:$C,Data_demo_gind!$B$7)</f>
        <v>7601022</v>
      </c>
      <c r="J12" s="82">
        <f>SUMIFS(demo_gind!$D:$D,demo_gind!$A:$A,J9,demo_gind!$B:$B,Data_demo_gind!$A$12,demo_gind!$C:$C,Data_demo_gind!$B$7)</f>
        <v>7545338</v>
      </c>
      <c r="K12" s="82">
        <f>SUMIFS(demo_gind!$D:$D,demo_gind!$A:$A,K9,demo_gind!$B:$B,Data_demo_gind!$A$12,demo_gind!$C:$C,Data_demo_gind!$B$7)</f>
        <v>7492561</v>
      </c>
      <c r="L12" s="82">
        <f>SUMIFS(demo_gind!$D:$D,demo_gind!$A:$A,L9,demo_gind!$B:$B,Data_demo_gind!$A$12,demo_gind!$C:$C,Data_demo_gind!$B$7)</f>
        <v>7444443</v>
      </c>
      <c r="M12" s="82">
        <f>SUMIFS(demo_gind!$D:$D,demo_gind!$A:$A,M9,demo_gind!$B:$B,Data_demo_gind!$A$12,demo_gind!$C:$C,Data_demo_gind!$B$7)</f>
        <v>7395599</v>
      </c>
      <c r="N12" s="82">
        <f>SUMIFS(demo_gind!$D:$D,demo_gind!$A:$A,N9,demo_gind!$B:$B,Data_demo_gind!$A$12,demo_gind!$C:$C,Data_demo_gind!$B$7)</f>
        <v>7348328</v>
      </c>
      <c r="O12" s="82">
        <f>SUMIFS(demo_gind!$D:$D,demo_gind!$A:$A,O9,demo_gind!$B:$B,Data_demo_gind!$A$12,demo_gind!$C:$C,Data_demo_gind!$B$7)</f>
        <v>7305888</v>
      </c>
      <c r="P12" s="82">
        <f>SUMIFS(demo_gind!$D:$D,demo_gind!$A:$A,P9,demo_gind!$B:$B,Data_demo_gind!$A$12,demo_gind!$C:$C,Data_demo_gind!$B$7)</f>
        <v>7265115</v>
      </c>
      <c r="Q12" s="82">
        <f>SUMIFS(demo_gind!$D:$D,demo_gind!$A:$A,Q9,demo_gind!$B:$B,Data_demo_gind!$A$12,demo_gind!$C:$C,Data_demo_gind!$B$7)</f>
        <v>7223938</v>
      </c>
      <c r="R12" s="82">
        <f>SUMIFS(demo_gind!$D:$D,demo_gind!$A:$A,R9,demo_gind!$B:$B,Data_demo_gind!$A$12,demo_gind!$C:$C,Data_demo_gind!$B$7)</f>
        <v>7177991</v>
      </c>
      <c r="S12" s="82">
        <f>SUMIFS(demo_gind!$D:$D,demo_gind!$A:$A,S9,demo_gind!$B:$B,Data_demo_gind!$A$12,demo_gind!$C:$C,Data_demo_gind!$B$7)</f>
        <v>7127822</v>
      </c>
      <c r="T12" s="82">
        <f>SUMIFS(demo_gind!$D:$D,demo_gind!$A:$A,T9,demo_gind!$B:$B,Data_demo_gind!$A$12,demo_gind!$C:$C,Data_demo_gind!$B$7)</f>
        <v>7075947</v>
      </c>
      <c r="U12" s="82">
        <f>SUMIFS(demo_gind!$D:$D,demo_gind!$A:$A,U9,demo_gind!$B:$B,Data_demo_gind!$A$12,demo_gind!$C:$C,Data_demo_gind!$B$7)</f>
        <v>7025037</v>
      </c>
      <c r="V12" s="82">
        <f>SUMIFS(demo_gind!$D:$D,demo_gind!$A:$A,V9,demo_gind!$B:$B,Data_demo_gind!$A$12,demo_gind!$C:$C,Data_demo_gind!$B$7)</f>
        <v>6975761</v>
      </c>
      <c r="W12" s="82">
        <f>SUMIFS(demo_gind!$D:$D,demo_gind!$A:$A,W9,demo_gind!$B:$B,Data_demo_gind!$A$12,demo_gind!$C:$C,Data_demo_gind!$B$7)</f>
        <v>6934015</v>
      </c>
    </row>
    <row r="13" spans="1:23" x14ac:dyDescent="0.2">
      <c r="A13" s="81" t="s">
        <v>151</v>
      </c>
      <c r="B13" s="81" t="s">
        <v>170</v>
      </c>
      <c r="C13" s="82">
        <f>SUMIFS(demo_gind!$D:$D,demo_gind!$A:$A,C9,demo_gind!$B:$B,Data_demo_gind!$A$13,demo_gind!$C:$C,Data_demo_gind!$B$7)</f>
        <v>10255063</v>
      </c>
      <c r="D13" s="82">
        <f>SUMIFS(demo_gind!$D:$D,demo_gind!$A:$A,D9,demo_gind!$B:$B,Data_demo_gind!$A$13,demo_gind!$C:$C,Data_demo_gind!$B$7)</f>
        <v>10216605</v>
      </c>
      <c r="E13" s="82">
        <f>SUMIFS(demo_gind!$D:$D,demo_gind!$A:$A,E9,demo_gind!$B:$B,Data_demo_gind!$A$13,demo_gind!$C:$C,Data_demo_gind!$B$7)</f>
        <v>10196916</v>
      </c>
      <c r="F13" s="82">
        <f>SUMIFS(demo_gind!$D:$D,demo_gind!$A:$A,F9,demo_gind!$B:$B,Data_demo_gind!$A$13,demo_gind!$C:$C,Data_demo_gind!$B$7)</f>
        <v>10193998</v>
      </c>
      <c r="G13" s="82">
        <f>SUMIFS(demo_gind!$D:$D,demo_gind!$A:$A,G9,demo_gind!$B:$B,Data_demo_gind!$A$13,demo_gind!$C:$C,Data_demo_gind!$B$7)</f>
        <v>10197101</v>
      </c>
      <c r="H13" s="82">
        <f>SUMIFS(demo_gind!$D:$D,demo_gind!$A:$A,H9,demo_gind!$B:$B,Data_demo_gind!$A$13,demo_gind!$C:$C,Data_demo_gind!$B$7)</f>
        <v>10211216</v>
      </c>
      <c r="I13" s="82">
        <f>SUMIFS(demo_gind!$D:$D,demo_gind!$A:$A,I9,demo_gind!$B:$B,Data_demo_gind!$A$13,demo_gind!$C:$C,Data_demo_gind!$B$7)</f>
        <v>10238905</v>
      </c>
      <c r="J13" s="82">
        <f>SUMIFS(demo_gind!$D:$D,demo_gind!$A:$A,J9,demo_gind!$B:$B,Data_demo_gind!$A$13,demo_gind!$C:$C,Data_demo_gind!$B$7)</f>
        <v>10298828</v>
      </c>
      <c r="K13" s="82">
        <f>SUMIFS(demo_gind!$D:$D,demo_gind!$A:$A,K9,demo_gind!$B:$B,Data_demo_gind!$A$13,demo_gind!$C:$C,Data_demo_gind!$B$7)</f>
        <v>10384603</v>
      </c>
      <c r="L13" s="82">
        <f>SUMIFS(demo_gind!$D:$D,demo_gind!$A:$A,L9,demo_gind!$B:$B,Data_demo_gind!$A$13,demo_gind!$C:$C,Data_demo_gind!$B$7)</f>
        <v>10443936</v>
      </c>
      <c r="M13" s="82">
        <f>SUMIFS(demo_gind!$D:$D,demo_gind!$A:$A,M9,demo_gind!$B:$B,Data_demo_gind!$A$13,demo_gind!$C:$C,Data_demo_gind!$B$7)</f>
        <v>10474410</v>
      </c>
      <c r="N13" s="82">
        <f>SUMIFS(demo_gind!$D:$D,demo_gind!$A:$A,N9,demo_gind!$B:$B,Data_demo_gind!$A$13,demo_gind!$C:$C,Data_demo_gind!$B$7)</f>
        <v>10496088</v>
      </c>
      <c r="O13" s="82">
        <f>SUMIFS(demo_gind!$D:$D,demo_gind!$A:$A,O9,demo_gind!$B:$B,Data_demo_gind!$A$13,demo_gind!$C:$C,Data_demo_gind!$B$7)</f>
        <v>10510785</v>
      </c>
      <c r="P13" s="82">
        <f>SUMIFS(demo_gind!$D:$D,demo_gind!$A:$A,P9,demo_gind!$B:$B,Data_demo_gind!$A$13,demo_gind!$C:$C,Data_demo_gind!$B$7)</f>
        <v>10514272</v>
      </c>
      <c r="Q13" s="82">
        <f>SUMIFS(demo_gind!$D:$D,demo_gind!$A:$A,Q9,demo_gind!$B:$B,Data_demo_gind!$A$13,demo_gind!$C:$C,Data_demo_gind!$B$7)</f>
        <v>10525347</v>
      </c>
      <c r="R13" s="82">
        <f>SUMIFS(demo_gind!$D:$D,demo_gind!$A:$A,R9,demo_gind!$B:$B,Data_demo_gind!$A$13,demo_gind!$C:$C,Data_demo_gind!$B$7)</f>
        <v>10546059</v>
      </c>
      <c r="S13" s="82">
        <f>SUMIFS(demo_gind!$D:$D,demo_gind!$A:$A,S9,demo_gind!$B:$B,Data_demo_gind!$A$13,demo_gind!$C:$C,Data_demo_gind!$B$7)</f>
        <v>10566332</v>
      </c>
      <c r="T13" s="82">
        <f>SUMIFS(demo_gind!$D:$D,demo_gind!$A:$A,T9,demo_gind!$B:$B,Data_demo_gind!$A$13,demo_gind!$C:$C,Data_demo_gind!$B$7)</f>
        <v>10594438</v>
      </c>
      <c r="U13" s="82">
        <f>SUMIFS(demo_gind!$D:$D,demo_gind!$A:$A,U9,demo_gind!$B:$B,Data_demo_gind!$A$13,demo_gind!$C:$C,Data_demo_gind!$B$7)</f>
        <v>10629928</v>
      </c>
      <c r="V13" s="82">
        <f>SUMIFS(demo_gind!$D:$D,demo_gind!$A:$A,V9,demo_gind!$B:$B,Data_demo_gind!$A$13,demo_gind!$C:$C,Data_demo_gind!$B$7)</f>
        <v>10671870</v>
      </c>
      <c r="W13" s="82">
        <f>SUMIFS(demo_gind!$D:$D,demo_gind!$A:$A,W9,demo_gind!$B:$B,Data_demo_gind!$A$13,demo_gind!$C:$C,Data_demo_gind!$B$7)</f>
        <v>10697858</v>
      </c>
    </row>
    <row r="14" spans="1:23" x14ac:dyDescent="0.2">
      <c r="A14" s="81" t="s">
        <v>150</v>
      </c>
      <c r="B14" s="81" t="s">
        <v>48</v>
      </c>
      <c r="C14" s="82">
        <f>SUMIFS(demo_gind!$D:$D,demo_gind!$A:$A,C9,demo_gind!$B:$B,Data_demo_gind!$A$14,demo_gind!$C:$C,Data_demo_gind!$B$7)</f>
        <v>5339616</v>
      </c>
      <c r="D14" s="82">
        <f>SUMIFS(demo_gind!$D:$D,demo_gind!$A:$A,D9,demo_gind!$B:$B,Data_demo_gind!$A$14,demo_gind!$C:$C,Data_demo_gind!$B$7)</f>
        <v>5358783</v>
      </c>
      <c r="E14" s="82">
        <f>SUMIFS(demo_gind!$D:$D,demo_gind!$A:$A,E9,demo_gind!$B:$B,Data_demo_gind!$A$14,demo_gind!$C:$C,Data_demo_gind!$B$7)</f>
        <v>5375931</v>
      </c>
      <c r="F14" s="82">
        <f>SUMIFS(demo_gind!$D:$D,demo_gind!$A:$A,F9,demo_gind!$B:$B,Data_demo_gind!$A$14,demo_gind!$C:$C,Data_demo_gind!$B$7)</f>
        <v>5390574</v>
      </c>
      <c r="G14" s="82">
        <f>SUMIFS(demo_gind!$D:$D,demo_gind!$A:$A,G9,demo_gind!$B:$B,Data_demo_gind!$A$14,demo_gind!$C:$C,Data_demo_gind!$B$7)</f>
        <v>5404523</v>
      </c>
      <c r="H14" s="82">
        <f>SUMIFS(demo_gind!$D:$D,demo_gind!$A:$A,H9,demo_gind!$B:$B,Data_demo_gind!$A$14,demo_gind!$C:$C,Data_demo_gind!$B$7)</f>
        <v>5419432</v>
      </c>
      <c r="I14" s="82">
        <f>SUMIFS(demo_gind!$D:$D,demo_gind!$A:$A,I9,demo_gind!$B:$B,Data_demo_gind!$A$14,demo_gind!$C:$C,Data_demo_gind!$B$7)</f>
        <v>5437272</v>
      </c>
      <c r="J14" s="82">
        <f>SUMIFS(demo_gind!$D:$D,demo_gind!$A:$A,J9,demo_gind!$B:$B,Data_demo_gind!$A$14,demo_gind!$C:$C,Data_demo_gind!$B$7)</f>
        <v>5461438</v>
      </c>
      <c r="K14" s="82">
        <f>SUMIFS(demo_gind!$D:$D,demo_gind!$A:$A,K9,demo_gind!$B:$B,Data_demo_gind!$A$14,demo_gind!$C:$C,Data_demo_gind!$B$7)</f>
        <v>5493621</v>
      </c>
      <c r="L14" s="82">
        <f>SUMIFS(demo_gind!$D:$D,demo_gind!$A:$A,L9,demo_gind!$B:$B,Data_demo_gind!$A$14,demo_gind!$C:$C,Data_demo_gind!$B$7)</f>
        <v>5523095</v>
      </c>
      <c r="M14" s="82">
        <f>SUMIFS(demo_gind!$D:$D,demo_gind!$A:$A,M9,demo_gind!$B:$B,Data_demo_gind!$A$14,demo_gind!$C:$C,Data_demo_gind!$B$7)</f>
        <v>5547683</v>
      </c>
      <c r="N14" s="82">
        <f>SUMIFS(demo_gind!$D:$D,demo_gind!$A:$A,N9,demo_gind!$B:$B,Data_demo_gind!$A$14,demo_gind!$C:$C,Data_demo_gind!$B$7)</f>
        <v>5570572</v>
      </c>
      <c r="O14" s="82">
        <f>SUMIFS(demo_gind!$D:$D,demo_gind!$A:$A,O9,demo_gind!$B:$B,Data_demo_gind!$A$14,demo_gind!$C:$C,Data_demo_gind!$B$7)</f>
        <v>5591572</v>
      </c>
      <c r="P14" s="82">
        <f>SUMIFS(demo_gind!$D:$D,demo_gind!$A:$A,P9,demo_gind!$B:$B,Data_demo_gind!$A$14,demo_gind!$C:$C,Data_demo_gind!$B$7)</f>
        <v>5614932</v>
      </c>
      <c r="Q14" s="82">
        <f>SUMIFS(demo_gind!$D:$D,demo_gind!$A:$A,Q9,demo_gind!$B:$B,Data_demo_gind!$A$14,demo_gind!$C:$C,Data_demo_gind!$B$7)</f>
        <v>5643475</v>
      </c>
      <c r="R14" s="82">
        <f>SUMIFS(demo_gind!$D:$D,demo_gind!$A:$A,R9,demo_gind!$B:$B,Data_demo_gind!$A$14,demo_gind!$C:$C,Data_demo_gind!$B$7)</f>
        <v>5683483</v>
      </c>
      <c r="S14" s="82">
        <f>SUMIFS(demo_gind!$D:$D,demo_gind!$A:$A,S9,demo_gind!$B:$B,Data_demo_gind!$A$14,demo_gind!$C:$C,Data_demo_gind!$B$7)</f>
        <v>5728010</v>
      </c>
      <c r="T14" s="82">
        <f>SUMIFS(demo_gind!$D:$D,demo_gind!$A:$A,T9,demo_gind!$B:$B,Data_demo_gind!$A$14,demo_gind!$C:$C,Data_demo_gind!$B$7)</f>
        <v>5764980</v>
      </c>
      <c r="U14" s="82">
        <f>SUMIFS(demo_gind!$D:$D,demo_gind!$A:$A,U9,demo_gind!$B:$B,Data_demo_gind!$A$14,demo_gind!$C:$C,Data_demo_gind!$B$7)</f>
        <v>5793636</v>
      </c>
      <c r="V14" s="82">
        <f>SUMIFS(demo_gind!$D:$D,demo_gind!$A:$A,V9,demo_gind!$B:$B,Data_demo_gind!$A$14,demo_gind!$C:$C,Data_demo_gind!$B$7)</f>
        <v>5814422</v>
      </c>
      <c r="W14" s="82">
        <f>SUMIFS(demo_gind!$D:$D,demo_gind!$A:$A,W9,demo_gind!$B:$B,Data_demo_gind!$A$14,demo_gind!$C:$C,Data_demo_gind!$B$7)</f>
        <v>5831404</v>
      </c>
    </row>
    <row r="15" spans="1:23" x14ac:dyDescent="0.2">
      <c r="A15" s="81" t="s">
        <v>65</v>
      </c>
      <c r="B15" s="81" t="s">
        <v>149</v>
      </c>
      <c r="C15" s="82">
        <f>SUMIFS(demo_gind!$D:$D,demo_gind!$A:$A,C9,demo_gind!$B:$B,Data_demo_gind!$A$15,demo_gind!$C:$C,Data_demo_gind!$B$7)</f>
        <v>82211508</v>
      </c>
      <c r="D15" s="82">
        <f>SUMIFS(demo_gind!$D:$D,demo_gind!$A:$A,D9,demo_gind!$B:$B,Data_demo_gind!$A$15,demo_gind!$C:$C,Data_demo_gind!$B$7)</f>
        <v>82349925</v>
      </c>
      <c r="E15" s="82">
        <f>SUMIFS(demo_gind!$D:$D,demo_gind!$A:$A,E9,demo_gind!$B:$B,Data_demo_gind!$A$15,demo_gind!$C:$C,Data_demo_gind!$B$7)</f>
        <v>82488495</v>
      </c>
      <c r="F15" s="82">
        <f>SUMIFS(demo_gind!$D:$D,demo_gind!$A:$A,F9,demo_gind!$B:$B,Data_demo_gind!$A$15,demo_gind!$C:$C,Data_demo_gind!$B$7)</f>
        <v>82534176</v>
      </c>
      <c r="G15" s="82">
        <f>SUMIFS(demo_gind!$D:$D,demo_gind!$A:$A,G9,demo_gind!$B:$B,Data_demo_gind!$A$15,demo_gind!$C:$C,Data_demo_gind!$B$7)</f>
        <v>82516260</v>
      </c>
      <c r="H15" s="82">
        <f>SUMIFS(demo_gind!$D:$D,demo_gind!$A:$A,H9,demo_gind!$B:$B,Data_demo_gind!$A$15,demo_gind!$C:$C,Data_demo_gind!$B$7)</f>
        <v>82469422</v>
      </c>
      <c r="I15" s="82">
        <f>SUMIFS(demo_gind!$D:$D,demo_gind!$A:$A,I9,demo_gind!$B:$B,Data_demo_gind!$A$15,demo_gind!$C:$C,Data_demo_gind!$B$7)</f>
        <v>82376451</v>
      </c>
      <c r="J15" s="82">
        <f>SUMIFS(demo_gind!$D:$D,demo_gind!$A:$A,J9,demo_gind!$B:$B,Data_demo_gind!$A$15,demo_gind!$C:$C,Data_demo_gind!$B$7)</f>
        <v>82266372</v>
      </c>
      <c r="K15" s="82">
        <f>SUMIFS(demo_gind!$D:$D,demo_gind!$A:$A,K9,demo_gind!$B:$B,Data_demo_gind!$A$15,demo_gind!$C:$C,Data_demo_gind!$B$7)</f>
        <v>82110097</v>
      </c>
      <c r="L15" s="82">
        <f>SUMIFS(demo_gind!$D:$D,demo_gind!$A:$A,L9,demo_gind!$B:$B,Data_demo_gind!$A$15,demo_gind!$C:$C,Data_demo_gind!$B$7)</f>
        <v>81902307</v>
      </c>
      <c r="M15" s="82">
        <f>SUMIFS(demo_gind!$D:$D,demo_gind!$A:$A,M9,demo_gind!$B:$B,Data_demo_gind!$A$15,demo_gind!$C:$C,Data_demo_gind!$B$7)</f>
        <v>81776930</v>
      </c>
      <c r="N15" s="82">
        <f>SUMIFS(demo_gind!$D:$D,demo_gind!$A:$A,N9,demo_gind!$B:$B,Data_demo_gind!$A$15,demo_gind!$C:$C,Data_demo_gind!$B$7)</f>
        <v>80274983</v>
      </c>
      <c r="O15" s="82">
        <f>SUMIFS(demo_gind!$D:$D,demo_gind!$A:$A,O9,demo_gind!$B:$B,Data_demo_gind!$A$15,demo_gind!$C:$C,Data_demo_gind!$B$7)</f>
        <v>80425823</v>
      </c>
      <c r="P15" s="82">
        <f>SUMIFS(demo_gind!$D:$D,demo_gind!$A:$A,P9,demo_gind!$B:$B,Data_demo_gind!$A$15,demo_gind!$C:$C,Data_demo_gind!$B$7)</f>
        <v>80645605</v>
      </c>
      <c r="Q15" s="82">
        <f>SUMIFS(demo_gind!$D:$D,demo_gind!$A:$A,Q9,demo_gind!$B:$B,Data_demo_gind!$A$15,demo_gind!$C:$C,Data_demo_gind!$B$7)</f>
        <v>80982500</v>
      </c>
      <c r="R15" s="82">
        <f>SUMIFS(demo_gind!$D:$D,demo_gind!$A:$A,R9,demo_gind!$B:$B,Data_demo_gind!$A$15,demo_gind!$C:$C,Data_demo_gind!$B$7)</f>
        <v>81686611</v>
      </c>
      <c r="S15" s="82">
        <f>SUMIFS(demo_gind!$D:$D,demo_gind!$A:$A,S9,demo_gind!$B:$B,Data_demo_gind!$A$15,demo_gind!$C:$C,Data_demo_gind!$B$7)</f>
        <v>82348669</v>
      </c>
      <c r="T15" s="82">
        <f>SUMIFS(demo_gind!$D:$D,demo_gind!$A:$A,T9,demo_gind!$B:$B,Data_demo_gind!$A$15,demo_gind!$C:$C,Data_demo_gind!$B$7)</f>
        <v>82657002</v>
      </c>
      <c r="U15" s="82">
        <f>SUMIFS(demo_gind!$D:$D,demo_gind!$A:$A,U9,demo_gind!$B:$B,Data_demo_gind!$A$15,demo_gind!$C:$C,Data_demo_gind!$B$7)</f>
        <v>82905782</v>
      </c>
      <c r="V15" s="82">
        <f>SUMIFS(demo_gind!$D:$D,demo_gind!$A:$A,V9,demo_gind!$B:$B,Data_demo_gind!$A$15,demo_gind!$C:$C,Data_demo_gind!$B$7)</f>
        <v>83092962</v>
      </c>
      <c r="W15" s="82">
        <f>SUMIFS(demo_gind!$D:$D,demo_gind!$A:$A,W9,demo_gind!$B:$B,Data_demo_gind!$A$15,demo_gind!$C:$C,Data_demo_gind!$B$7)</f>
        <v>83160871</v>
      </c>
    </row>
    <row r="16" spans="1:23" x14ac:dyDescent="0.2">
      <c r="A16" s="81" t="s">
        <v>148</v>
      </c>
      <c r="B16" s="81" t="s">
        <v>28</v>
      </c>
      <c r="C16" s="82">
        <f>SUMIFS(demo_gind!$D:$D,demo_gind!$A:$A,C9,demo_gind!$B:$B,Data_demo_gind!$A$16,demo_gind!$C:$C,Data_demo_gind!$B$7)</f>
        <v>1396985</v>
      </c>
      <c r="D16" s="82">
        <f>SUMIFS(demo_gind!$D:$D,demo_gind!$A:$A,D9,demo_gind!$B:$B,Data_demo_gind!$A$16,demo_gind!$C:$C,Data_demo_gind!$B$7)</f>
        <v>1388115</v>
      </c>
      <c r="E16" s="82">
        <f>SUMIFS(demo_gind!$D:$D,demo_gind!$A:$A,E9,demo_gind!$B:$B,Data_demo_gind!$A$16,demo_gind!$C:$C,Data_demo_gind!$B$7)</f>
        <v>1379350</v>
      </c>
      <c r="F16" s="82">
        <f>SUMIFS(demo_gind!$D:$D,demo_gind!$A:$A,F9,demo_gind!$B:$B,Data_demo_gind!$A$16,demo_gind!$C:$C,Data_demo_gind!$B$7)</f>
        <v>1370720</v>
      </c>
      <c r="G16" s="82">
        <f>SUMIFS(demo_gind!$D:$D,demo_gind!$A:$A,G9,demo_gind!$B:$B,Data_demo_gind!$A$16,demo_gind!$C:$C,Data_demo_gind!$B$7)</f>
        <v>1362550</v>
      </c>
      <c r="H16" s="82">
        <f>SUMIFS(demo_gind!$D:$D,demo_gind!$A:$A,H9,demo_gind!$B:$B,Data_demo_gind!$A$16,demo_gind!$C:$C,Data_demo_gind!$B$7)</f>
        <v>1354775</v>
      </c>
      <c r="I16" s="82">
        <f>SUMIFS(demo_gind!$D:$D,demo_gind!$A:$A,I9,demo_gind!$B:$B,Data_demo_gind!$A$16,demo_gind!$C:$C,Data_demo_gind!$B$7)</f>
        <v>1346810</v>
      </c>
      <c r="J16" s="82">
        <f>SUMIFS(demo_gind!$D:$D,demo_gind!$A:$A,J9,demo_gind!$B:$B,Data_demo_gind!$A$16,demo_gind!$C:$C,Data_demo_gind!$B$7)</f>
        <v>1340680</v>
      </c>
      <c r="K16" s="82">
        <f>SUMIFS(demo_gind!$D:$D,demo_gind!$A:$A,K9,demo_gind!$B:$B,Data_demo_gind!$A$16,demo_gind!$C:$C,Data_demo_gind!$B$7)</f>
        <v>1337090</v>
      </c>
      <c r="L16" s="82">
        <f>SUMIFS(demo_gind!$D:$D,demo_gind!$A:$A,L9,demo_gind!$B:$B,Data_demo_gind!$A$16,demo_gind!$C:$C,Data_demo_gind!$B$7)</f>
        <v>1334515</v>
      </c>
      <c r="M16" s="82">
        <f>SUMIFS(demo_gind!$D:$D,demo_gind!$A:$A,M9,demo_gind!$B:$B,Data_demo_gind!$A$16,demo_gind!$C:$C,Data_demo_gind!$B$7)</f>
        <v>1331475</v>
      </c>
      <c r="N16" s="82">
        <f>SUMIFS(demo_gind!$D:$D,demo_gind!$A:$A,N9,demo_gind!$B:$B,Data_demo_gind!$A$16,demo_gind!$C:$C,Data_demo_gind!$B$7)</f>
        <v>1327439</v>
      </c>
      <c r="O16" s="82">
        <f>SUMIFS(demo_gind!$D:$D,demo_gind!$A:$A,O9,demo_gind!$B:$B,Data_demo_gind!$A$16,demo_gind!$C:$C,Data_demo_gind!$B$7)</f>
        <v>1322696</v>
      </c>
      <c r="P16" s="82">
        <f>SUMIFS(demo_gind!$D:$D,demo_gind!$A:$A,P9,demo_gind!$B:$B,Data_demo_gind!$A$16,demo_gind!$C:$C,Data_demo_gind!$B$7)</f>
        <v>1317997</v>
      </c>
      <c r="Q16" s="82">
        <f>SUMIFS(demo_gind!$D:$D,demo_gind!$A:$A,Q9,demo_gind!$B:$B,Data_demo_gind!$A$16,demo_gind!$C:$C,Data_demo_gind!$B$7)</f>
        <v>1314545</v>
      </c>
      <c r="R16" s="82">
        <f>SUMIFS(demo_gind!$D:$D,demo_gind!$A:$A,R9,demo_gind!$B:$B,Data_demo_gind!$A$16,demo_gind!$C:$C,Data_demo_gind!$B$7)</f>
        <v>1315407</v>
      </c>
      <c r="S16" s="82">
        <f>SUMIFS(demo_gind!$D:$D,demo_gind!$A:$A,S9,demo_gind!$B:$B,Data_demo_gind!$A$16,demo_gind!$C:$C,Data_demo_gind!$B$7)</f>
        <v>1315790</v>
      </c>
      <c r="T16" s="82">
        <f>SUMIFS(demo_gind!$D:$D,demo_gind!$A:$A,T9,demo_gind!$B:$B,Data_demo_gind!$A$16,demo_gind!$C:$C,Data_demo_gind!$B$7)</f>
        <v>1317384</v>
      </c>
      <c r="U16" s="82">
        <f>SUMIFS(demo_gind!$D:$D,demo_gind!$A:$A,U9,demo_gind!$B:$B,Data_demo_gind!$A$16,demo_gind!$C:$C,Data_demo_gind!$B$7)</f>
        <v>1321977</v>
      </c>
      <c r="V16" s="82">
        <f>SUMIFS(demo_gind!$D:$D,demo_gind!$A:$A,V9,demo_gind!$B:$B,Data_demo_gind!$A$16,demo_gind!$C:$C,Data_demo_gind!$B$7)</f>
        <v>1326855</v>
      </c>
      <c r="W16" s="82">
        <f>SUMIFS(demo_gind!$D:$D,demo_gind!$A:$A,W9,demo_gind!$B:$B,Data_demo_gind!$A$16,demo_gind!$C:$C,Data_demo_gind!$B$7)</f>
        <v>1329479</v>
      </c>
    </row>
    <row r="17" spans="1:23" x14ac:dyDescent="0.2">
      <c r="A17" s="81" t="s">
        <v>147</v>
      </c>
      <c r="B17" s="81" t="s">
        <v>50</v>
      </c>
      <c r="C17" s="82">
        <f>SUMIFS(demo_gind!$D:$D,demo_gind!$A:$A,C9,demo_gind!$B:$B,Data_demo_gind!$A$17,demo_gind!$C:$C,Data_demo_gind!$B$7)</f>
        <v>3805174</v>
      </c>
      <c r="D17" s="82">
        <f>SUMIFS(demo_gind!$D:$D,demo_gind!$A:$A,D9,demo_gind!$B:$B,Data_demo_gind!$A$17,demo_gind!$C:$C,Data_demo_gind!$B$7)</f>
        <v>3866243</v>
      </c>
      <c r="E17" s="82">
        <f>SUMIFS(demo_gind!$D:$D,demo_gind!$A:$A,E9,demo_gind!$B:$B,Data_demo_gind!$A$17,demo_gind!$C:$C,Data_demo_gind!$B$7)</f>
        <v>3931947</v>
      </c>
      <c r="F17" s="82">
        <f>SUMIFS(demo_gind!$D:$D,demo_gind!$A:$A,F9,demo_gind!$B:$B,Data_demo_gind!$A$17,demo_gind!$C:$C,Data_demo_gind!$B$7)</f>
        <v>3996521</v>
      </c>
      <c r="G17" s="82">
        <f>SUMIFS(demo_gind!$D:$D,demo_gind!$A:$A,G9,demo_gind!$B:$B,Data_demo_gind!$A$17,demo_gind!$C:$C,Data_demo_gind!$B$7)</f>
        <v>4070262</v>
      </c>
      <c r="H17" s="82">
        <f>SUMIFS(demo_gind!$D:$D,demo_gind!$A:$A,H9,demo_gind!$B:$B,Data_demo_gind!$A$17,demo_gind!$C:$C,Data_demo_gind!$B$7)</f>
        <v>4159914</v>
      </c>
      <c r="I17" s="82">
        <f>SUMIFS(demo_gind!$D:$D,demo_gind!$A:$A,I9,demo_gind!$B:$B,Data_demo_gind!$A$17,demo_gind!$C:$C,Data_demo_gind!$B$7)</f>
        <v>4274137</v>
      </c>
      <c r="J17" s="82">
        <f>SUMIFS(demo_gind!$D:$D,demo_gind!$A:$A,J9,demo_gind!$B:$B,Data_demo_gind!$A$17,demo_gind!$C:$C,Data_demo_gind!$B$7)</f>
        <v>4398942</v>
      </c>
      <c r="K17" s="82">
        <f>SUMIFS(demo_gind!$D:$D,demo_gind!$A:$A,K9,demo_gind!$B:$B,Data_demo_gind!$A$17,demo_gind!$C:$C,Data_demo_gind!$B$7)</f>
        <v>4489544</v>
      </c>
      <c r="L17" s="82">
        <f>SUMIFS(demo_gind!$D:$D,demo_gind!$A:$A,L9,demo_gind!$B:$B,Data_demo_gind!$A$17,demo_gind!$C:$C,Data_demo_gind!$B$7)</f>
        <v>4535375</v>
      </c>
      <c r="M17" s="82">
        <f>SUMIFS(demo_gind!$D:$D,demo_gind!$A:$A,M9,demo_gind!$B:$B,Data_demo_gind!$A$17,demo_gind!$C:$C,Data_demo_gind!$B$7)</f>
        <v>4560155</v>
      </c>
      <c r="N17" s="82">
        <f>SUMIFS(demo_gind!$D:$D,demo_gind!$A:$A,N9,demo_gind!$B:$B,Data_demo_gind!$A$17,demo_gind!$C:$C,Data_demo_gind!$B$7)</f>
        <v>4580084</v>
      </c>
      <c r="O17" s="82">
        <f>SUMIFS(demo_gind!$D:$D,demo_gind!$A:$A,O9,demo_gind!$B:$B,Data_demo_gind!$A$17,demo_gind!$C:$C,Data_demo_gind!$B$7)</f>
        <v>4599533</v>
      </c>
      <c r="P17" s="82">
        <f>SUMIFS(demo_gind!$D:$D,demo_gind!$A:$A,P9,demo_gind!$B:$B,Data_demo_gind!$A$17,demo_gind!$C:$C,Data_demo_gind!$B$7)</f>
        <v>4623816</v>
      </c>
      <c r="Q17" s="82">
        <f>SUMIFS(demo_gind!$D:$D,demo_gind!$A:$A,Q9,demo_gind!$B:$B,Data_demo_gind!$A$17,demo_gind!$C:$C,Data_demo_gind!$B$7)</f>
        <v>4657740</v>
      </c>
      <c r="R17" s="82">
        <f>SUMIFS(demo_gind!$D:$D,demo_gind!$A:$A,R9,demo_gind!$B:$B,Data_demo_gind!$A$17,demo_gind!$C:$C,Data_demo_gind!$B$7)</f>
        <v>4701957</v>
      </c>
      <c r="S17" s="82">
        <f>SUMIFS(demo_gind!$D:$D,demo_gind!$A:$A,S9,demo_gind!$B:$B,Data_demo_gind!$A$17,demo_gind!$C:$C,Data_demo_gind!$B$7)</f>
        <v>4755335</v>
      </c>
      <c r="T17" s="82">
        <f>SUMIFS(demo_gind!$D:$D,demo_gind!$A:$A,T9,demo_gind!$B:$B,Data_demo_gind!$A$17,demo_gind!$C:$C,Data_demo_gind!$B$7)</f>
        <v>4807388</v>
      </c>
      <c r="U17" s="82">
        <f>SUMIFS(demo_gind!$D:$D,demo_gind!$A:$A,U9,demo_gind!$B:$B,Data_demo_gind!$A$17,demo_gind!$C:$C,Data_demo_gind!$B$7)</f>
        <v>4867316</v>
      </c>
      <c r="V17" s="82">
        <f>SUMIFS(demo_gind!$D:$D,demo_gind!$A:$A,V9,demo_gind!$B:$B,Data_demo_gind!$A$17,demo_gind!$C:$C,Data_demo_gind!$B$7)</f>
        <v>4934340</v>
      </c>
      <c r="W17" s="82">
        <f>SUMIFS(demo_gind!$D:$D,demo_gind!$A:$A,W9,demo_gind!$B:$B,Data_demo_gind!$A$17,demo_gind!$C:$C,Data_demo_gind!$B$7)</f>
        <v>4985674</v>
      </c>
    </row>
    <row r="18" spans="1:23" x14ac:dyDescent="0.2">
      <c r="A18" s="81" t="s">
        <v>146</v>
      </c>
      <c r="B18" s="81" t="s">
        <v>36</v>
      </c>
      <c r="C18" s="82">
        <f>SUMIFS(demo_gind!$D:$D,demo_gind!$A:$A,C9,demo_gind!$B:$B,Data_demo_gind!$A$18,demo_gind!$C:$C,Data_demo_gind!$B$7)</f>
        <v>10805808</v>
      </c>
      <c r="D18" s="82">
        <f>SUMIFS(demo_gind!$D:$D,demo_gind!$A:$A,D9,demo_gind!$B:$B,Data_demo_gind!$A$18,demo_gind!$C:$C,Data_demo_gind!$B$7)</f>
        <v>10862132</v>
      </c>
      <c r="E18" s="82">
        <f>SUMIFS(demo_gind!$D:$D,demo_gind!$A:$A,E9,demo_gind!$B:$B,Data_demo_gind!$A$18,demo_gind!$C:$C,Data_demo_gind!$B$7)</f>
        <v>10902022</v>
      </c>
      <c r="F18" s="82">
        <f>SUMIFS(demo_gind!$D:$D,demo_gind!$A:$A,F9,demo_gind!$B:$B,Data_demo_gind!$A$18,demo_gind!$C:$C,Data_demo_gind!$B$7)</f>
        <v>10928070</v>
      </c>
      <c r="G18" s="82">
        <f>SUMIFS(demo_gind!$D:$D,demo_gind!$A:$A,G9,demo_gind!$B:$B,Data_demo_gind!$A$18,demo_gind!$C:$C,Data_demo_gind!$B$7)</f>
        <v>10955141</v>
      </c>
      <c r="H18" s="82">
        <f>SUMIFS(demo_gind!$D:$D,demo_gind!$A:$A,H9,demo_gind!$B:$B,Data_demo_gind!$A$18,demo_gind!$C:$C,Data_demo_gind!$B$7)</f>
        <v>10987314</v>
      </c>
      <c r="I18" s="82">
        <f>SUMIFS(demo_gind!$D:$D,demo_gind!$A:$A,I9,demo_gind!$B:$B,Data_demo_gind!$A$18,demo_gind!$C:$C,Data_demo_gind!$B$7)</f>
        <v>11020362</v>
      </c>
      <c r="J18" s="82">
        <f>SUMIFS(demo_gind!$D:$D,demo_gind!$A:$A,J9,demo_gind!$B:$B,Data_demo_gind!$A$18,demo_gind!$C:$C,Data_demo_gind!$B$7)</f>
        <v>11048473</v>
      </c>
      <c r="K18" s="82">
        <f>SUMIFS(demo_gind!$D:$D,demo_gind!$A:$A,K9,demo_gind!$B:$B,Data_demo_gind!$A$18,demo_gind!$C:$C,Data_demo_gind!$B$7)</f>
        <v>11077841</v>
      </c>
      <c r="L18" s="82">
        <f>SUMIFS(demo_gind!$D:$D,demo_gind!$A:$A,L9,demo_gind!$B:$B,Data_demo_gind!$A$18,demo_gind!$C:$C,Data_demo_gind!$B$7)</f>
        <v>11107017</v>
      </c>
      <c r="M18" s="82">
        <f>SUMIFS(demo_gind!$D:$D,demo_gind!$A:$A,M9,demo_gind!$B:$B,Data_demo_gind!$A$18,demo_gind!$C:$C,Data_demo_gind!$B$7)</f>
        <v>11121341</v>
      </c>
      <c r="N18" s="82">
        <f>SUMIFS(demo_gind!$D:$D,demo_gind!$A:$A,N9,demo_gind!$B:$B,Data_demo_gind!$A$18,demo_gind!$C:$C,Data_demo_gind!$B$7)</f>
        <v>11104899</v>
      </c>
      <c r="O18" s="82">
        <f>SUMIFS(demo_gind!$D:$D,demo_gind!$A:$A,O9,demo_gind!$B:$B,Data_demo_gind!$A$18,demo_gind!$C:$C,Data_demo_gind!$B$7)</f>
        <v>11045011</v>
      </c>
      <c r="P18" s="82">
        <f>SUMIFS(demo_gind!$D:$D,demo_gind!$A:$A,P9,demo_gind!$B:$B,Data_demo_gind!$A$18,demo_gind!$C:$C,Data_demo_gind!$B$7)</f>
        <v>10965211</v>
      </c>
      <c r="Q18" s="82">
        <f>SUMIFS(demo_gind!$D:$D,demo_gind!$A:$A,Q9,demo_gind!$B:$B,Data_demo_gind!$A$18,demo_gind!$C:$C,Data_demo_gind!$B$7)</f>
        <v>10892413</v>
      </c>
      <c r="R18" s="82">
        <f>SUMIFS(demo_gind!$D:$D,demo_gind!$A:$A,R9,demo_gind!$B:$B,Data_demo_gind!$A$18,demo_gind!$C:$C,Data_demo_gind!$B$7)</f>
        <v>10820883</v>
      </c>
      <c r="S18" s="82">
        <f>SUMIFS(demo_gind!$D:$D,demo_gind!$A:$A,S9,demo_gind!$B:$B,Data_demo_gind!$A$18,demo_gind!$C:$C,Data_demo_gind!$B$7)</f>
        <v>10775971</v>
      </c>
      <c r="T18" s="82">
        <f>SUMIFS(demo_gind!$D:$D,demo_gind!$A:$A,T9,demo_gind!$B:$B,Data_demo_gind!$A$18,demo_gind!$C:$C,Data_demo_gind!$B$7)</f>
        <v>10754679</v>
      </c>
      <c r="U18" s="82">
        <f>SUMIFS(demo_gind!$D:$D,demo_gind!$A:$A,U9,demo_gind!$B:$B,Data_demo_gind!$A$18,demo_gind!$C:$C,Data_demo_gind!$B$7)</f>
        <v>10732882</v>
      </c>
      <c r="V18" s="82">
        <f>SUMIFS(demo_gind!$D:$D,demo_gind!$A:$A,V9,demo_gind!$B:$B,Data_demo_gind!$A$18,demo_gind!$C:$C,Data_demo_gind!$B$7)</f>
        <v>10721582</v>
      </c>
      <c r="W18" s="82">
        <f>SUMIFS(demo_gind!$D:$D,demo_gind!$A:$A,W9,demo_gind!$B:$B,Data_demo_gind!$A$18,demo_gind!$C:$C,Data_demo_gind!$B$7)</f>
        <v>10700556</v>
      </c>
    </row>
    <row r="19" spans="1:23" x14ac:dyDescent="0.2">
      <c r="A19" s="81" t="s">
        <v>145</v>
      </c>
      <c r="B19" s="81" t="s">
        <v>37</v>
      </c>
      <c r="C19" s="82">
        <f>SUMIFS(demo_gind!$D:$D,demo_gind!$A:$A,C9,demo_gind!$B:$B,Data_demo_gind!$A$19,demo_gind!$C:$C,Data_demo_gind!$B$7)</f>
        <v>40567864</v>
      </c>
      <c r="D19" s="82">
        <f>SUMIFS(demo_gind!$D:$D,demo_gind!$A:$A,D9,demo_gind!$B:$B,Data_demo_gind!$A$19,demo_gind!$C:$C,Data_demo_gind!$B$7)</f>
        <v>40850412</v>
      </c>
      <c r="E19" s="82">
        <f>SUMIFS(demo_gind!$D:$D,demo_gind!$A:$A,E9,demo_gind!$B:$B,Data_demo_gind!$A$19,demo_gind!$C:$C,Data_demo_gind!$B$7)</f>
        <v>41431558</v>
      </c>
      <c r="F19" s="82">
        <f>SUMIFS(demo_gind!$D:$D,demo_gind!$A:$A,F9,demo_gind!$B:$B,Data_demo_gind!$A$19,demo_gind!$C:$C,Data_demo_gind!$B$7)</f>
        <v>42187645</v>
      </c>
      <c r="G19" s="82">
        <f>SUMIFS(demo_gind!$D:$D,demo_gind!$A:$A,G9,demo_gind!$B:$B,Data_demo_gind!$A$19,demo_gind!$C:$C,Data_demo_gind!$B$7)</f>
        <v>42921895</v>
      </c>
      <c r="H19" s="82">
        <f>SUMIFS(demo_gind!$D:$D,demo_gind!$A:$A,H9,demo_gind!$B:$B,Data_demo_gind!$A$19,demo_gind!$C:$C,Data_demo_gind!$B$7)</f>
        <v>43653155</v>
      </c>
      <c r="I19" s="82">
        <f>SUMIFS(demo_gind!$D:$D,demo_gind!$A:$A,I9,demo_gind!$B:$B,Data_demo_gind!$A$19,demo_gind!$C:$C,Data_demo_gind!$B$7)</f>
        <v>44397319</v>
      </c>
      <c r="J19" s="82">
        <f>SUMIFS(demo_gind!$D:$D,demo_gind!$A:$A,J9,demo_gind!$B:$B,Data_demo_gind!$A$19,demo_gind!$C:$C,Data_demo_gind!$B$7)</f>
        <v>45226803</v>
      </c>
      <c r="K19" s="82">
        <f>SUMIFS(demo_gind!$D:$D,demo_gind!$A:$A,K9,demo_gind!$B:$B,Data_demo_gind!$A$19,demo_gind!$C:$C,Data_demo_gind!$B$7)</f>
        <v>45954106</v>
      </c>
      <c r="L19" s="82">
        <f>SUMIFS(demo_gind!$D:$D,demo_gind!$A:$A,L9,demo_gind!$B:$B,Data_demo_gind!$A$19,demo_gind!$C:$C,Data_demo_gind!$B$7)</f>
        <v>46362946</v>
      </c>
      <c r="M19" s="82">
        <f>SUMIFS(demo_gind!$D:$D,demo_gind!$A:$A,M9,demo_gind!$B:$B,Data_demo_gind!$A$19,demo_gind!$C:$C,Data_demo_gind!$B$7)</f>
        <v>46576897</v>
      </c>
      <c r="N19" s="82">
        <f>SUMIFS(demo_gind!$D:$D,demo_gind!$A:$A,N9,demo_gind!$B:$B,Data_demo_gind!$A$19,demo_gind!$C:$C,Data_demo_gind!$B$7)</f>
        <v>46742697</v>
      </c>
      <c r="O19" s="82">
        <f>SUMIFS(demo_gind!$D:$D,demo_gind!$A:$A,O9,demo_gind!$B:$B,Data_demo_gind!$A$19,demo_gind!$C:$C,Data_demo_gind!$B$7)</f>
        <v>46773055</v>
      </c>
      <c r="P19" s="82">
        <f>SUMIFS(demo_gind!$D:$D,demo_gind!$A:$A,P9,demo_gind!$B:$B,Data_demo_gind!$A$19,demo_gind!$C:$C,Data_demo_gind!$B$7)</f>
        <v>46620045</v>
      </c>
      <c r="Q19" s="82">
        <f>SUMIFS(demo_gind!$D:$D,demo_gind!$A:$A,Q9,demo_gind!$B:$B,Data_demo_gind!$A$19,demo_gind!$C:$C,Data_demo_gind!$B$7)</f>
        <v>46480882</v>
      </c>
      <c r="R19" s="82">
        <f>SUMIFS(demo_gind!$D:$D,demo_gind!$A:$A,R9,demo_gind!$B:$B,Data_demo_gind!$A$19,demo_gind!$C:$C,Data_demo_gind!$B$7)</f>
        <v>46444832</v>
      </c>
      <c r="S19" s="82">
        <f>SUMIFS(demo_gind!$D:$D,demo_gind!$A:$A,S9,demo_gind!$B:$B,Data_demo_gind!$A$19,demo_gind!$C:$C,Data_demo_gind!$B$7)</f>
        <v>46484062</v>
      </c>
      <c r="T19" s="82">
        <f>SUMIFS(demo_gind!$D:$D,demo_gind!$A:$A,T9,demo_gind!$B:$B,Data_demo_gind!$A$19,demo_gind!$C:$C,Data_demo_gind!$B$7)</f>
        <v>46593236</v>
      </c>
      <c r="U19" s="82">
        <f>SUMIFS(demo_gind!$D:$D,demo_gind!$A:$A,U9,demo_gind!$B:$B,Data_demo_gind!$A$19,demo_gind!$C:$C,Data_demo_gind!$B$7)</f>
        <v>46797754</v>
      </c>
      <c r="V19" s="82">
        <f>SUMIFS(demo_gind!$D:$D,demo_gind!$A:$A,V9,demo_gind!$B:$B,Data_demo_gind!$A$19,demo_gind!$C:$C,Data_demo_gind!$B$7)</f>
        <v>47134837</v>
      </c>
      <c r="W19" s="82">
        <f>SUMIFS(demo_gind!$D:$D,demo_gind!$A:$A,W9,demo_gind!$B:$B,Data_demo_gind!$A$19,demo_gind!$C:$C,Data_demo_gind!$B$7)</f>
        <v>47363419</v>
      </c>
    </row>
    <row r="20" spans="1:23" x14ac:dyDescent="0.2">
      <c r="A20" s="81" t="s">
        <v>144</v>
      </c>
      <c r="B20" s="81" t="s">
        <v>42</v>
      </c>
      <c r="C20" s="82">
        <f>SUMIFS(demo_gind!$D:$D,demo_gind!$A:$A,C9,demo_gind!$B:$B,Data_demo_gind!$A$20,demo_gind!$C:$C,Data_demo_gind!$B$7)</f>
        <v>60762169</v>
      </c>
      <c r="D20" s="82">
        <f>SUMIFS(demo_gind!$D:$D,demo_gind!$A:$A,D9,demo_gind!$B:$B,Data_demo_gind!$A$20,demo_gind!$C:$C,Data_demo_gind!$B$7)</f>
        <v>61201676</v>
      </c>
      <c r="E20" s="82">
        <f>SUMIFS(demo_gind!$D:$D,demo_gind!$A:$A,E9,demo_gind!$B:$B,Data_demo_gind!$A$20,demo_gind!$C:$C,Data_demo_gind!$B$7)</f>
        <v>61644062</v>
      </c>
      <c r="F20" s="82">
        <f>SUMIFS(demo_gind!$D:$D,demo_gind!$A:$A,F9,demo_gind!$B:$B,Data_demo_gind!$A$20,demo_gind!$C:$C,Data_demo_gind!$B$7)</f>
        <v>62078165</v>
      </c>
      <c r="G20" s="82">
        <f>SUMIFS(demo_gind!$D:$D,demo_gind!$A:$A,G9,demo_gind!$B:$B,Data_demo_gind!$A$20,demo_gind!$C:$C,Data_demo_gind!$B$7)</f>
        <v>62532556</v>
      </c>
      <c r="H20" s="82">
        <f>SUMIFS(demo_gind!$D:$D,demo_gind!$A:$A,H9,demo_gind!$B:$B,Data_demo_gind!$A$20,demo_gind!$C:$C,Data_demo_gind!$B$7)</f>
        <v>63001253</v>
      </c>
      <c r="I20" s="82">
        <f>SUMIFS(demo_gind!$D:$D,demo_gind!$A:$A,I9,demo_gind!$B:$B,Data_demo_gind!$A$20,demo_gind!$C:$C,Data_demo_gind!$B$7)</f>
        <v>63437350</v>
      </c>
      <c r="J20" s="82">
        <f>SUMIFS(demo_gind!$D:$D,demo_gind!$A:$A,J9,demo_gind!$B:$B,Data_demo_gind!$A$20,demo_gind!$C:$C,Data_demo_gind!$B$7)</f>
        <v>63826129</v>
      </c>
      <c r="K20" s="82">
        <f>SUMIFS(demo_gind!$D:$D,demo_gind!$A:$A,K9,demo_gind!$B:$B,Data_demo_gind!$A$20,demo_gind!$C:$C,Data_demo_gind!$B$7)</f>
        <v>64178710</v>
      </c>
      <c r="L20" s="82">
        <f>SUMIFS(demo_gind!$D:$D,demo_gind!$A:$A,L9,demo_gind!$B:$B,Data_demo_gind!$A$20,demo_gind!$C:$C,Data_demo_gind!$B$7)</f>
        <v>64504541</v>
      </c>
      <c r="M20" s="82">
        <f>SUMIFS(demo_gind!$D:$D,demo_gind!$A:$A,M9,demo_gind!$B:$B,Data_demo_gind!$A$20,demo_gind!$C:$C,Data_demo_gind!$B$7)</f>
        <v>64818789</v>
      </c>
      <c r="N20" s="82">
        <f>SUMIFS(demo_gind!$D:$D,demo_gind!$A:$A,N9,demo_gind!$B:$B,Data_demo_gind!$A$20,demo_gind!$C:$C,Data_demo_gind!$B$7)</f>
        <v>65127852</v>
      </c>
      <c r="O20" s="82">
        <f>SUMIFS(demo_gind!$D:$D,demo_gind!$A:$A,O9,demo_gind!$B:$B,Data_demo_gind!$A$20,demo_gind!$C:$C,Data_demo_gind!$B$7)</f>
        <v>65438667</v>
      </c>
      <c r="P20" s="82">
        <f>SUMIFS(demo_gind!$D:$D,demo_gind!$A:$A,P9,demo_gind!$B:$B,Data_demo_gind!$A$20,demo_gind!$C:$C,Data_demo_gind!$B$7)</f>
        <v>65771309</v>
      </c>
      <c r="Q20" s="82">
        <f>SUMIFS(demo_gind!$D:$D,demo_gind!$A:$A,Q9,demo_gind!$B:$B,Data_demo_gind!$A$20,demo_gind!$C:$C,Data_demo_gind!$B$7)</f>
        <v>66312067</v>
      </c>
      <c r="R20" s="82">
        <f>SUMIFS(demo_gind!$D:$D,demo_gind!$A:$A,R9,demo_gind!$B:$B,Data_demo_gind!$A$20,demo_gind!$C:$C,Data_demo_gind!$B$7)</f>
        <v>66548272</v>
      </c>
      <c r="S20" s="82">
        <f>SUMIFS(demo_gind!$D:$D,demo_gind!$A:$A,S9,demo_gind!$B:$B,Data_demo_gind!$A$20,demo_gind!$C:$C,Data_demo_gind!$B$7)</f>
        <v>66724104</v>
      </c>
      <c r="T20" s="82">
        <f>SUMIFS(demo_gind!$D:$D,demo_gind!$A:$A,T9,demo_gind!$B:$B,Data_demo_gind!$A$20,demo_gind!$C:$C,Data_demo_gind!$B$7)</f>
        <v>66918020</v>
      </c>
      <c r="U20" s="82">
        <f>SUMIFS(demo_gind!$D:$D,demo_gind!$A:$A,U9,demo_gind!$B:$B,Data_demo_gind!$A$20,demo_gind!$C:$C,Data_demo_gind!$B$7)</f>
        <v>67101930</v>
      </c>
      <c r="V20" s="82">
        <f>SUMIFS(demo_gind!$D:$D,demo_gind!$A:$A,V9,demo_gind!$B:$B,Data_demo_gind!$A$20,demo_gind!$C:$C,Data_demo_gind!$B$7)</f>
        <v>67248926</v>
      </c>
      <c r="W20" s="82">
        <f>SUMIFS(demo_gind!$D:$D,demo_gind!$A:$A,W9,demo_gind!$B:$B,Data_demo_gind!$A$20,demo_gind!$C:$C,Data_demo_gind!$B$7)</f>
        <v>67379908</v>
      </c>
    </row>
    <row r="21" spans="1:23" x14ac:dyDescent="0.2">
      <c r="A21" s="81" t="s">
        <v>143</v>
      </c>
      <c r="B21" s="81" t="s">
        <v>31</v>
      </c>
      <c r="C21" s="82">
        <f>SUMIFS(demo_gind!$D:$D,demo_gind!$A:$A,C9,demo_gind!$B:$B,Data_demo_gind!$A$21,demo_gind!$C:$C,Data_demo_gind!$B$7)</f>
        <v>4468302</v>
      </c>
      <c r="D21" s="82">
        <f>SUMIFS(demo_gind!$D:$D,demo_gind!$A:$A,D9,demo_gind!$B:$B,Data_demo_gind!$A$21,demo_gind!$C:$C,Data_demo_gind!$B$7)</f>
        <v>4300450</v>
      </c>
      <c r="E21" s="82">
        <f>SUMIFS(demo_gind!$D:$D,demo_gind!$A:$A,E9,demo_gind!$B:$B,Data_demo_gind!$A$21,demo_gind!$C:$C,Data_demo_gind!$B$7)</f>
        <v>4305439</v>
      </c>
      <c r="F21" s="82">
        <f>SUMIFS(demo_gind!$D:$D,demo_gind!$A:$A,F9,demo_gind!$B:$B,Data_demo_gind!$A$21,demo_gind!$C:$C,Data_demo_gind!$B$7)</f>
        <v>4305555</v>
      </c>
      <c r="G21" s="82">
        <f>SUMIFS(demo_gind!$D:$D,demo_gind!$A:$A,G9,demo_gind!$B:$B,Data_demo_gind!$A$21,demo_gind!$C:$C,Data_demo_gind!$B$7)</f>
        <v>4308293</v>
      </c>
      <c r="H21" s="82">
        <f>SUMIFS(demo_gind!$D:$D,demo_gind!$A:$A,H9,demo_gind!$B:$B,Data_demo_gind!$A$21,demo_gind!$C:$C,Data_demo_gind!$B$7)</f>
        <v>4311674</v>
      </c>
      <c r="I21" s="82">
        <f>SUMIFS(demo_gind!$D:$D,demo_gind!$A:$A,I9,demo_gind!$B:$B,Data_demo_gind!$A$21,demo_gind!$C:$C,Data_demo_gind!$B$7)</f>
        <v>4313009</v>
      </c>
      <c r="J21" s="82">
        <f>SUMIFS(demo_gind!$D:$D,demo_gind!$A:$A,J9,demo_gind!$B:$B,Data_demo_gind!$A$21,demo_gind!$C:$C,Data_demo_gind!$B$7)</f>
        <v>4312749</v>
      </c>
      <c r="K21" s="82">
        <f>SUMIFS(demo_gind!$D:$D,demo_gind!$A:$A,K9,demo_gind!$B:$B,Data_demo_gind!$A$21,demo_gind!$C:$C,Data_demo_gind!$B$7)</f>
        <v>4310882</v>
      </c>
      <c r="L21" s="82">
        <f>SUMIFS(demo_gind!$D:$D,demo_gind!$A:$A,L9,demo_gind!$B:$B,Data_demo_gind!$A$21,demo_gind!$C:$C,Data_demo_gind!$B$7)</f>
        <v>4306322</v>
      </c>
      <c r="M21" s="82">
        <f>SUMIFS(demo_gind!$D:$D,demo_gind!$A:$A,M9,demo_gind!$B:$B,Data_demo_gind!$A$21,demo_gind!$C:$C,Data_demo_gind!$B$7)</f>
        <v>4296352</v>
      </c>
      <c r="N21" s="82">
        <f>SUMIFS(demo_gind!$D:$D,demo_gind!$A:$A,N9,demo_gind!$B:$B,Data_demo_gind!$A$21,demo_gind!$C:$C,Data_demo_gind!$B$7)</f>
        <v>4282921</v>
      </c>
      <c r="O21" s="82">
        <f>SUMIFS(demo_gind!$D:$D,demo_gind!$A:$A,O9,demo_gind!$B:$B,Data_demo_gind!$A$21,demo_gind!$C:$C,Data_demo_gind!$B$7)</f>
        <v>4269062</v>
      </c>
      <c r="P21" s="82">
        <f>SUMIFS(demo_gind!$D:$D,demo_gind!$A:$A,P9,demo_gind!$B:$B,Data_demo_gind!$A$21,demo_gind!$C:$C,Data_demo_gind!$B$7)</f>
        <v>4254475</v>
      </c>
      <c r="Q21" s="82">
        <f>SUMIFS(demo_gind!$D:$D,demo_gind!$A:$A,Q9,demo_gind!$B:$B,Data_demo_gind!$A$21,demo_gind!$C:$C,Data_demo_gind!$B$7)</f>
        <v>4236063</v>
      </c>
      <c r="R21" s="82">
        <f>SUMIFS(demo_gind!$D:$D,demo_gind!$A:$A,R9,demo_gind!$B:$B,Data_demo_gind!$A$21,demo_gind!$C:$C,Data_demo_gind!$B$7)</f>
        <v>4207993</v>
      </c>
      <c r="S21" s="82">
        <f>SUMIFS(demo_gind!$D:$D,demo_gind!$A:$A,S9,demo_gind!$B:$B,Data_demo_gind!$A$21,demo_gind!$C:$C,Data_demo_gind!$B$7)</f>
        <v>4172441</v>
      </c>
      <c r="T21" s="82">
        <f>SUMIFS(demo_gind!$D:$D,demo_gind!$A:$A,T9,demo_gind!$B:$B,Data_demo_gind!$A$21,demo_gind!$C:$C,Data_demo_gind!$B$7)</f>
        <v>4129853</v>
      </c>
      <c r="U21" s="82">
        <f>SUMIFS(demo_gind!$D:$D,demo_gind!$A:$A,U9,demo_gind!$B:$B,Data_demo_gind!$A$21,demo_gind!$C:$C,Data_demo_gind!$B$7)</f>
        <v>4090870</v>
      </c>
      <c r="V21" s="82">
        <f>SUMIFS(demo_gind!$D:$D,demo_gind!$A:$A,V9,demo_gind!$B:$B,Data_demo_gind!$A$21,demo_gind!$C:$C,Data_demo_gind!$B$7)</f>
        <v>4067206</v>
      </c>
      <c r="W21" s="82">
        <f>SUMIFS(demo_gind!$D:$D,demo_gind!$A:$A,W9,demo_gind!$B:$B,Data_demo_gind!$A$21,demo_gind!$C:$C,Data_demo_gind!$B$7)</f>
        <v>4047260</v>
      </c>
    </row>
    <row r="22" spans="1:23" x14ac:dyDescent="0.2">
      <c r="A22" s="81" t="s">
        <v>142</v>
      </c>
      <c r="B22" s="81" t="s">
        <v>44</v>
      </c>
      <c r="C22" s="82">
        <f>SUMIFS(demo_gind!$D:$D,demo_gind!$A:$A,C9,demo_gind!$B:$B,Data_demo_gind!$A$22,demo_gind!$C:$C,Data_demo_gind!$B$7)</f>
        <v>56942108</v>
      </c>
      <c r="D22" s="82">
        <f>SUMIFS(demo_gind!$D:$D,demo_gind!$A:$A,D9,demo_gind!$B:$B,Data_demo_gind!$A$22,demo_gind!$C:$C,Data_demo_gind!$B$7)</f>
        <v>56974100</v>
      </c>
      <c r="E22" s="82">
        <f>SUMIFS(demo_gind!$D:$D,demo_gind!$A:$A,E9,demo_gind!$B:$B,Data_demo_gind!$A$22,demo_gind!$C:$C,Data_demo_gind!$B$7)</f>
        <v>57059007</v>
      </c>
      <c r="F22" s="82">
        <f>SUMIFS(demo_gind!$D:$D,demo_gind!$A:$A,F9,demo_gind!$B:$B,Data_demo_gind!$A$22,demo_gind!$C:$C,Data_demo_gind!$B$7)</f>
        <v>57313203</v>
      </c>
      <c r="G22" s="82">
        <f>SUMIFS(demo_gind!$D:$D,demo_gind!$A:$A,G9,demo_gind!$B:$B,Data_demo_gind!$A$22,demo_gind!$C:$C,Data_demo_gind!$B$7)</f>
        <v>57685327</v>
      </c>
      <c r="H22" s="82">
        <f>SUMIFS(demo_gind!$D:$D,demo_gind!$A:$A,H9,demo_gind!$B:$B,Data_demo_gind!$A$22,demo_gind!$C:$C,Data_demo_gind!$B$7)</f>
        <v>57969484</v>
      </c>
      <c r="I22" s="82">
        <f>SUMIFS(demo_gind!$D:$D,demo_gind!$A:$A,I9,demo_gind!$B:$B,Data_demo_gind!$A$22,demo_gind!$C:$C,Data_demo_gind!$B$7)</f>
        <v>58143979</v>
      </c>
      <c r="J22" s="82">
        <f>SUMIFS(demo_gind!$D:$D,demo_gind!$A:$A,J9,demo_gind!$B:$B,Data_demo_gind!$A$22,demo_gind!$C:$C,Data_demo_gind!$B$7)</f>
        <v>58438310</v>
      </c>
      <c r="K22" s="82">
        <f>SUMIFS(demo_gind!$D:$D,demo_gind!$A:$A,K9,demo_gind!$B:$B,Data_demo_gind!$A$22,demo_gind!$C:$C,Data_demo_gind!$B$7)</f>
        <v>58826731</v>
      </c>
      <c r="L22" s="82">
        <f>SUMIFS(demo_gind!$D:$D,demo_gind!$A:$A,L9,demo_gind!$B:$B,Data_demo_gind!$A$22,demo_gind!$C:$C,Data_demo_gind!$B$7)</f>
        <v>59095365</v>
      </c>
      <c r="M22" s="82">
        <f>SUMIFS(demo_gind!$D:$D,demo_gind!$A:$A,M9,demo_gind!$B:$B,Data_demo_gind!$A$22,demo_gind!$C:$C,Data_demo_gind!$B$7)</f>
        <v>59277417</v>
      </c>
      <c r="N22" s="82">
        <f>SUMIFS(demo_gind!$D:$D,demo_gind!$A:$A,N9,demo_gind!$B:$B,Data_demo_gind!$A$22,demo_gind!$C:$C,Data_demo_gind!$B$7)</f>
        <v>59379449</v>
      </c>
      <c r="O22" s="82">
        <f>SUMIFS(demo_gind!$D:$D,demo_gind!$A:$A,O9,demo_gind!$B:$B,Data_demo_gind!$A$22,demo_gind!$C:$C,Data_demo_gind!$B$7)</f>
        <v>59539717</v>
      </c>
      <c r="P22" s="82">
        <f>SUMIFS(demo_gind!$D:$D,demo_gind!$A:$A,P9,demo_gind!$B:$B,Data_demo_gind!$A$22,demo_gind!$C:$C,Data_demo_gind!$B$7)</f>
        <v>60233948</v>
      </c>
      <c r="Q22" s="82">
        <f>SUMIFS(demo_gind!$D:$D,demo_gind!$A:$A,Q9,demo_gind!$B:$B,Data_demo_gind!$A$22,demo_gind!$C:$C,Data_demo_gind!$B$7)</f>
        <v>60789140</v>
      </c>
      <c r="R22" s="82">
        <f>SUMIFS(demo_gind!$D:$D,demo_gind!$A:$A,R9,demo_gind!$B:$B,Data_demo_gind!$A$22,demo_gind!$C:$C,Data_demo_gind!$B$7)</f>
        <v>60730582</v>
      </c>
      <c r="S22" s="82">
        <f>SUMIFS(demo_gind!$D:$D,demo_gind!$A:$A,S9,demo_gind!$B:$B,Data_demo_gind!$A$22,demo_gind!$C:$C,Data_demo_gind!$B$7)</f>
        <v>60627498</v>
      </c>
      <c r="T22" s="82">
        <f>SUMIFS(demo_gind!$D:$D,demo_gind!$A:$A,T9,demo_gind!$B:$B,Data_demo_gind!$A$22,demo_gind!$C:$C,Data_demo_gind!$B$7)</f>
        <v>60536709</v>
      </c>
      <c r="U22" s="82">
        <f>SUMIFS(demo_gind!$D:$D,demo_gind!$A:$A,U9,demo_gind!$B:$B,Data_demo_gind!$A$22,demo_gind!$C:$C,Data_demo_gind!$B$7)</f>
        <v>60421760</v>
      </c>
      <c r="V22" s="82">
        <f>SUMIFS(demo_gind!$D:$D,demo_gind!$A:$A,V9,demo_gind!$B:$B,Data_demo_gind!$A$22,demo_gind!$C:$C,Data_demo_gind!$B$7)</f>
        <v>59729081</v>
      </c>
      <c r="W22" s="82">
        <f>SUMIFS(demo_gind!$D:$D,demo_gind!$A:$A,W9,demo_gind!$B:$B,Data_demo_gind!$A$22,demo_gind!$C:$C,Data_demo_gind!$B$7)</f>
        <v>59449527</v>
      </c>
    </row>
    <row r="23" spans="1:23" x14ac:dyDescent="0.2">
      <c r="A23" s="81" t="s">
        <v>141</v>
      </c>
      <c r="B23" s="81" t="s">
        <v>47</v>
      </c>
      <c r="C23" s="82">
        <f>SUMIFS(demo_gind!$D:$D,demo_gind!$A:$A,C9,demo_gind!$B:$B,Data_demo_gind!$A$23,demo_gind!$C:$C,Data_demo_gind!$B$7)</f>
        <v>694023</v>
      </c>
      <c r="D23" s="82">
        <f>SUMIFS(demo_gind!$D:$D,demo_gind!$A:$A,D9,demo_gind!$B:$B,Data_demo_gind!$A$23,demo_gind!$C:$C,Data_demo_gind!$B$7)</f>
        <v>701544</v>
      </c>
      <c r="E23" s="82">
        <f>SUMIFS(demo_gind!$D:$D,demo_gind!$A:$A,E9,demo_gind!$B:$B,Data_demo_gind!$A$23,demo_gind!$C:$C,Data_demo_gind!$B$7)</f>
        <v>709630</v>
      </c>
      <c r="F23" s="82">
        <f>SUMIFS(demo_gind!$D:$D,demo_gind!$A:$A,F9,demo_gind!$B:$B,Data_demo_gind!$A$23,demo_gind!$C:$C,Data_demo_gind!$B$7)</f>
        <v>718307</v>
      </c>
      <c r="G23" s="82">
        <f>SUMIFS(demo_gind!$D:$D,demo_gind!$A:$A,G9,demo_gind!$B:$B,Data_demo_gind!$A$23,demo_gind!$C:$C,Data_demo_gind!$B$7)</f>
        <v>727980</v>
      </c>
      <c r="H23" s="82">
        <f>SUMIFS(demo_gind!$D:$D,demo_gind!$A:$A,H9,demo_gind!$B:$B,Data_demo_gind!$A$23,demo_gind!$C:$C,Data_demo_gind!$B$7)</f>
        <v>738540</v>
      </c>
      <c r="I23" s="82">
        <f>SUMIFS(demo_gind!$D:$D,demo_gind!$A:$A,I9,demo_gind!$B:$B,Data_demo_gind!$A$23,demo_gind!$C:$C,Data_demo_gind!$B$7)</f>
        <v>750965</v>
      </c>
      <c r="J23" s="82">
        <f>SUMIFS(demo_gind!$D:$D,demo_gind!$A:$A,J9,demo_gind!$B:$B,Data_demo_gind!$A$23,demo_gind!$C:$C,Data_demo_gind!$B$7)</f>
        <v>767125</v>
      </c>
      <c r="K23" s="82">
        <f>SUMIFS(demo_gind!$D:$D,demo_gind!$A:$A,K9,demo_gind!$B:$B,Data_demo_gind!$A$23,demo_gind!$C:$C,Data_demo_gind!$B$7)</f>
        <v>786632</v>
      </c>
      <c r="L23" s="82">
        <f>SUMIFS(demo_gind!$D:$D,demo_gind!$A:$A,L9,demo_gind!$B:$B,Data_demo_gind!$A$23,demo_gind!$C:$C,Data_demo_gind!$B$7)</f>
        <v>808035</v>
      </c>
      <c r="M23" s="82">
        <f>SUMIFS(demo_gind!$D:$D,demo_gind!$A:$A,M9,demo_gind!$B:$B,Data_demo_gind!$A$23,demo_gind!$C:$C,Data_demo_gind!$B$7)</f>
        <v>829446</v>
      </c>
      <c r="N23" s="82">
        <f>SUMIFS(demo_gind!$D:$D,demo_gind!$A:$A,N9,demo_gind!$B:$B,Data_demo_gind!$A$23,demo_gind!$C:$C,Data_demo_gind!$B$7)</f>
        <v>850881</v>
      </c>
      <c r="O23" s="82">
        <f>SUMIFS(demo_gind!$D:$D,demo_gind!$A:$A,O9,demo_gind!$B:$B,Data_demo_gind!$A$23,demo_gind!$C:$C,Data_demo_gind!$B$7)</f>
        <v>863945</v>
      </c>
      <c r="P23" s="82">
        <f>SUMIFS(demo_gind!$D:$D,demo_gind!$A:$A,P9,demo_gind!$B:$B,Data_demo_gind!$A$23,demo_gind!$C:$C,Data_demo_gind!$B$7)</f>
        <v>861939</v>
      </c>
      <c r="Q23" s="82">
        <f>SUMIFS(demo_gind!$D:$D,demo_gind!$A:$A,Q9,demo_gind!$B:$B,Data_demo_gind!$A$23,demo_gind!$C:$C,Data_demo_gind!$B$7)</f>
        <v>852504</v>
      </c>
      <c r="R23" s="82">
        <f>SUMIFS(demo_gind!$D:$D,demo_gind!$A:$A,R9,demo_gind!$B:$B,Data_demo_gind!$A$23,demo_gind!$C:$C,Data_demo_gind!$B$7)</f>
        <v>847664</v>
      </c>
      <c r="S23" s="82">
        <f>SUMIFS(demo_gind!$D:$D,demo_gind!$A:$A,S9,demo_gind!$B:$B,Data_demo_gind!$A$23,demo_gind!$C:$C,Data_demo_gind!$B$7)</f>
        <v>851561</v>
      </c>
      <c r="T23" s="82">
        <f>SUMIFS(demo_gind!$D:$D,demo_gind!$A:$A,T9,demo_gind!$B:$B,Data_demo_gind!$A$23,demo_gind!$C:$C,Data_demo_gind!$B$7)</f>
        <v>859519</v>
      </c>
      <c r="U23" s="82">
        <f>SUMIFS(demo_gind!$D:$D,demo_gind!$A:$A,U9,demo_gind!$B:$B,Data_demo_gind!$A$23,demo_gind!$C:$C,Data_demo_gind!$B$7)</f>
        <v>870068</v>
      </c>
      <c r="V23" s="82">
        <f>SUMIFS(demo_gind!$D:$D,demo_gind!$A:$A,V9,demo_gind!$B:$B,Data_demo_gind!$A$23,demo_gind!$C:$C,Data_demo_gind!$B$7)</f>
        <v>881952</v>
      </c>
      <c r="W23" s="82">
        <f>SUMIFS(demo_gind!$D:$D,demo_gind!$A:$A,W9,demo_gind!$B:$B,Data_demo_gind!$A$23,demo_gind!$C:$C,Data_demo_gind!$B$7)</f>
        <v>892005</v>
      </c>
    </row>
    <row r="24" spans="1:23" x14ac:dyDescent="0.2">
      <c r="A24" s="81" t="s">
        <v>140</v>
      </c>
      <c r="B24" s="81" t="s">
        <v>27</v>
      </c>
      <c r="C24" s="82">
        <f>SUMIFS(demo_gind!$D:$D,demo_gind!$A:$A,C9,demo_gind!$B:$B,Data_demo_gind!$A$24,demo_gind!$C:$C,Data_demo_gind!$B$7)</f>
        <v>2367550</v>
      </c>
      <c r="D24" s="82">
        <f>SUMIFS(demo_gind!$D:$D,demo_gind!$A:$A,D9,demo_gind!$B:$B,Data_demo_gind!$A$24,demo_gind!$C:$C,Data_demo_gind!$B$7)</f>
        <v>2337170</v>
      </c>
      <c r="E24" s="82">
        <f>SUMIFS(demo_gind!$D:$D,demo_gind!$A:$A,E9,demo_gind!$B:$B,Data_demo_gind!$A$24,demo_gind!$C:$C,Data_demo_gind!$B$7)</f>
        <v>2310173</v>
      </c>
      <c r="F24" s="82">
        <f>SUMIFS(demo_gind!$D:$D,demo_gind!$A:$A,F9,demo_gind!$B:$B,Data_demo_gind!$A$24,demo_gind!$C:$C,Data_demo_gind!$B$7)</f>
        <v>2287955</v>
      </c>
      <c r="G24" s="82">
        <f>SUMIFS(demo_gind!$D:$D,demo_gind!$A:$A,G9,demo_gind!$B:$B,Data_demo_gind!$A$24,demo_gind!$C:$C,Data_demo_gind!$B$7)</f>
        <v>2263122</v>
      </c>
      <c r="H24" s="82">
        <f>SUMIFS(demo_gind!$D:$D,demo_gind!$A:$A,H9,demo_gind!$B:$B,Data_demo_gind!$A$24,demo_gind!$C:$C,Data_demo_gind!$B$7)</f>
        <v>2238799</v>
      </c>
      <c r="I24" s="82">
        <f>SUMIFS(demo_gind!$D:$D,demo_gind!$A:$A,I9,demo_gind!$B:$B,Data_demo_gind!$A$24,demo_gind!$C:$C,Data_demo_gind!$B$7)</f>
        <v>2218357</v>
      </c>
      <c r="J24" s="82">
        <f>SUMIFS(demo_gind!$D:$D,demo_gind!$A:$A,J9,demo_gind!$B:$B,Data_demo_gind!$A$24,demo_gind!$C:$C,Data_demo_gind!$B$7)</f>
        <v>2200325</v>
      </c>
      <c r="K24" s="82">
        <f>SUMIFS(demo_gind!$D:$D,demo_gind!$A:$A,K9,demo_gind!$B:$B,Data_demo_gind!$A$24,demo_gind!$C:$C,Data_demo_gind!$B$7)</f>
        <v>2177322</v>
      </c>
      <c r="L24" s="82">
        <f>SUMIFS(demo_gind!$D:$D,demo_gind!$A:$A,L9,demo_gind!$B:$B,Data_demo_gind!$A$24,demo_gind!$C:$C,Data_demo_gind!$B$7)</f>
        <v>2141669</v>
      </c>
      <c r="M24" s="82">
        <f>SUMIFS(demo_gind!$D:$D,demo_gind!$A:$A,M9,demo_gind!$B:$B,Data_demo_gind!$A$24,demo_gind!$C:$C,Data_demo_gind!$B$7)</f>
        <v>2097555</v>
      </c>
      <c r="N24" s="82">
        <f>SUMIFS(demo_gind!$D:$D,demo_gind!$A:$A,N9,demo_gind!$B:$B,Data_demo_gind!$A$24,demo_gind!$C:$C,Data_demo_gind!$B$7)</f>
        <v>2059709</v>
      </c>
      <c r="O24" s="82">
        <f>SUMIFS(demo_gind!$D:$D,demo_gind!$A:$A,O9,demo_gind!$B:$B,Data_demo_gind!$A$24,demo_gind!$C:$C,Data_demo_gind!$B$7)</f>
        <v>2034319</v>
      </c>
      <c r="P24" s="82">
        <f>SUMIFS(demo_gind!$D:$D,demo_gind!$A:$A,P9,demo_gind!$B:$B,Data_demo_gind!$A$24,demo_gind!$C:$C,Data_demo_gind!$B$7)</f>
        <v>2012647</v>
      </c>
      <c r="Q24" s="82">
        <f>SUMIFS(demo_gind!$D:$D,demo_gind!$A:$A,Q9,demo_gind!$B:$B,Data_demo_gind!$A$24,demo_gind!$C:$C,Data_demo_gind!$B$7)</f>
        <v>1993782</v>
      </c>
      <c r="R24" s="82">
        <f>SUMIFS(demo_gind!$D:$D,demo_gind!$A:$A,R9,demo_gind!$B:$B,Data_demo_gind!$A$24,demo_gind!$C:$C,Data_demo_gind!$B$7)</f>
        <v>1977527</v>
      </c>
      <c r="S24" s="82">
        <f>SUMIFS(demo_gind!$D:$D,demo_gind!$A:$A,S9,demo_gind!$B:$B,Data_demo_gind!$A$24,demo_gind!$C:$C,Data_demo_gind!$B$7)</f>
        <v>1959537</v>
      </c>
      <c r="T24" s="82">
        <f>SUMIFS(demo_gind!$D:$D,demo_gind!$A:$A,T9,demo_gind!$B:$B,Data_demo_gind!$A$24,demo_gind!$C:$C,Data_demo_gind!$B$7)</f>
        <v>1942248</v>
      </c>
      <c r="U24" s="82">
        <f>SUMIFS(demo_gind!$D:$D,demo_gind!$A:$A,U9,demo_gind!$B:$B,Data_demo_gind!$A$24,demo_gind!$C:$C,Data_demo_gind!$B$7)</f>
        <v>1927174</v>
      </c>
      <c r="V24" s="82">
        <f>SUMIFS(demo_gind!$D:$D,demo_gind!$A:$A,V9,demo_gind!$B:$B,Data_demo_gind!$A$24,demo_gind!$C:$C,Data_demo_gind!$B$7)</f>
        <v>1913822</v>
      </c>
      <c r="W24" s="82">
        <f>SUMIFS(demo_gind!$D:$D,demo_gind!$A:$A,W9,demo_gind!$B:$B,Data_demo_gind!$A$24,demo_gind!$C:$C,Data_demo_gind!$B$7)</f>
        <v>1900449</v>
      </c>
    </row>
    <row r="25" spans="1:23" x14ac:dyDescent="0.2">
      <c r="A25" s="81" t="s">
        <v>139</v>
      </c>
      <c r="B25" s="81" t="s">
        <v>32</v>
      </c>
      <c r="C25" s="82">
        <f>SUMIFS(demo_gind!$D:$D,demo_gind!$A:$A,C9,demo_gind!$B:$B,Data_demo_gind!$A$25,demo_gind!$C:$C,Data_demo_gind!$B$7)</f>
        <v>3499536</v>
      </c>
      <c r="D25" s="82">
        <f>SUMIFS(demo_gind!$D:$D,demo_gind!$A:$A,D9,demo_gind!$B:$B,Data_demo_gind!$A$25,demo_gind!$C:$C,Data_demo_gind!$B$7)</f>
        <v>3470818</v>
      </c>
      <c r="E25" s="82">
        <f>SUMIFS(demo_gind!$D:$D,demo_gind!$A:$A,E9,demo_gind!$B:$B,Data_demo_gind!$A$25,demo_gind!$C:$C,Data_demo_gind!$B$7)</f>
        <v>3443067</v>
      </c>
      <c r="F25" s="82">
        <f>SUMIFS(demo_gind!$D:$D,demo_gind!$A:$A,F9,demo_gind!$B:$B,Data_demo_gind!$A$25,demo_gind!$C:$C,Data_demo_gind!$B$7)</f>
        <v>3415213</v>
      </c>
      <c r="G25" s="82">
        <f>SUMIFS(demo_gind!$D:$D,demo_gind!$A:$A,G9,demo_gind!$B:$B,Data_demo_gind!$A$25,demo_gind!$C:$C,Data_demo_gind!$B$7)</f>
        <v>3377075</v>
      </c>
      <c r="H25" s="82">
        <f>SUMIFS(demo_gind!$D:$D,demo_gind!$A:$A,H9,demo_gind!$B:$B,Data_demo_gind!$A$25,demo_gind!$C:$C,Data_demo_gind!$B$7)</f>
        <v>3322528</v>
      </c>
      <c r="I25" s="82">
        <f>SUMIFS(demo_gind!$D:$D,demo_gind!$A:$A,I9,demo_gind!$B:$B,Data_demo_gind!$A$25,demo_gind!$C:$C,Data_demo_gind!$B$7)</f>
        <v>3269909</v>
      </c>
      <c r="J25" s="82">
        <f>SUMIFS(demo_gind!$D:$D,demo_gind!$A:$A,J9,demo_gind!$B:$B,Data_demo_gind!$A$25,demo_gind!$C:$C,Data_demo_gind!$B$7)</f>
        <v>3231294</v>
      </c>
      <c r="K25" s="82">
        <f>SUMIFS(demo_gind!$D:$D,demo_gind!$A:$A,K9,demo_gind!$B:$B,Data_demo_gind!$A$25,demo_gind!$C:$C,Data_demo_gind!$B$7)</f>
        <v>3198231</v>
      </c>
      <c r="L25" s="82">
        <f>SUMIFS(demo_gind!$D:$D,demo_gind!$A:$A,L9,demo_gind!$B:$B,Data_demo_gind!$A$25,demo_gind!$C:$C,Data_demo_gind!$B$7)</f>
        <v>3162916</v>
      </c>
      <c r="M25" s="82">
        <f>SUMIFS(demo_gind!$D:$D,demo_gind!$A:$A,M9,demo_gind!$B:$B,Data_demo_gind!$A$25,demo_gind!$C:$C,Data_demo_gind!$B$7)</f>
        <v>3097282</v>
      </c>
      <c r="N25" s="82">
        <f>SUMIFS(demo_gind!$D:$D,demo_gind!$A:$A,N9,demo_gind!$B:$B,Data_demo_gind!$A$25,demo_gind!$C:$C,Data_demo_gind!$B$7)</f>
        <v>3028115</v>
      </c>
      <c r="O25" s="82">
        <f>SUMIFS(demo_gind!$D:$D,demo_gind!$A:$A,O9,demo_gind!$B:$B,Data_demo_gind!$A$25,demo_gind!$C:$C,Data_demo_gind!$B$7)</f>
        <v>2987773</v>
      </c>
      <c r="P25" s="82">
        <f>SUMIFS(demo_gind!$D:$D,demo_gind!$A:$A,P9,demo_gind!$B:$B,Data_demo_gind!$A$25,demo_gind!$C:$C,Data_demo_gind!$B$7)</f>
        <v>2957689</v>
      </c>
      <c r="Q25" s="82">
        <f>SUMIFS(demo_gind!$D:$D,demo_gind!$A:$A,Q9,demo_gind!$B:$B,Data_demo_gind!$A$25,demo_gind!$C:$C,Data_demo_gind!$B$7)</f>
        <v>2932367</v>
      </c>
      <c r="R25" s="82">
        <f>SUMIFS(demo_gind!$D:$D,demo_gind!$A:$A,R9,demo_gind!$B:$B,Data_demo_gind!$A$25,demo_gind!$C:$C,Data_demo_gind!$B$7)</f>
        <v>2904910</v>
      </c>
      <c r="S25" s="82">
        <f>SUMIFS(demo_gind!$D:$D,demo_gind!$A:$A,S9,demo_gind!$B:$B,Data_demo_gind!$A$25,demo_gind!$C:$C,Data_demo_gind!$B$7)</f>
        <v>2868231</v>
      </c>
      <c r="T25" s="82">
        <f>SUMIFS(demo_gind!$D:$D,demo_gind!$A:$A,T9,demo_gind!$B:$B,Data_demo_gind!$A$25,demo_gind!$C:$C,Data_demo_gind!$B$7)</f>
        <v>2828403</v>
      </c>
      <c r="U25" s="82">
        <f>SUMIFS(demo_gind!$D:$D,demo_gind!$A:$A,U9,demo_gind!$B:$B,Data_demo_gind!$A$25,demo_gind!$C:$C,Data_demo_gind!$B$7)</f>
        <v>2801543</v>
      </c>
      <c r="V25" s="82">
        <f>SUMIFS(demo_gind!$D:$D,demo_gind!$A:$A,V9,demo_gind!$B:$B,Data_demo_gind!$A$25,demo_gind!$C:$C,Data_demo_gind!$B$7)</f>
        <v>2794137</v>
      </c>
      <c r="W25" s="82">
        <f>SUMIFS(demo_gind!$D:$D,demo_gind!$A:$A,W9,demo_gind!$B:$B,Data_demo_gind!$A$25,demo_gind!$C:$C,Data_demo_gind!$B$7)</f>
        <v>2794885</v>
      </c>
    </row>
    <row r="26" spans="1:23" x14ac:dyDescent="0.2">
      <c r="A26" s="81" t="s">
        <v>138</v>
      </c>
      <c r="B26" s="81" t="s">
        <v>137</v>
      </c>
      <c r="C26" s="82">
        <f>SUMIFS(demo_gind!$D:$D,demo_gind!$A:$A,C9,demo_gind!$B:$B,Data_demo_gind!$A$26,demo_gind!$C:$C,Data_demo_gind!$B$7)</f>
        <v>436300</v>
      </c>
      <c r="D26" s="82">
        <f>SUMIFS(demo_gind!$D:$D,demo_gind!$A:$A,D9,demo_gind!$B:$B,Data_demo_gind!$A$26,demo_gind!$C:$C,Data_demo_gind!$B$7)</f>
        <v>441525</v>
      </c>
      <c r="E26" s="82">
        <f>SUMIFS(demo_gind!$D:$D,demo_gind!$A:$A,E9,demo_gind!$B:$B,Data_demo_gind!$A$26,demo_gind!$C:$C,Data_demo_gind!$B$7)</f>
        <v>446175</v>
      </c>
      <c r="F26" s="82">
        <f>SUMIFS(demo_gind!$D:$D,demo_gind!$A:$A,F9,demo_gind!$B:$B,Data_demo_gind!$A$26,demo_gind!$C:$C,Data_demo_gind!$B$7)</f>
        <v>451630</v>
      </c>
      <c r="G26" s="82">
        <f>SUMIFS(demo_gind!$D:$D,demo_gind!$A:$A,G9,demo_gind!$B:$B,Data_demo_gind!$A$26,demo_gind!$C:$C,Data_demo_gind!$B$7)</f>
        <v>458095</v>
      </c>
      <c r="H26" s="82">
        <f>SUMIFS(demo_gind!$D:$D,demo_gind!$A:$A,H9,demo_gind!$B:$B,Data_demo_gind!$A$26,demo_gind!$C:$C,Data_demo_gind!$B$7)</f>
        <v>465158</v>
      </c>
      <c r="I26" s="82">
        <f>SUMIFS(demo_gind!$D:$D,demo_gind!$A:$A,I9,demo_gind!$B:$B,Data_demo_gind!$A$26,demo_gind!$C:$C,Data_demo_gind!$B$7)</f>
        <v>472637</v>
      </c>
      <c r="J26" s="82">
        <f>SUMIFS(demo_gind!$D:$D,demo_gind!$A:$A,J9,demo_gind!$B:$B,Data_demo_gind!$A$26,demo_gind!$C:$C,Data_demo_gind!$B$7)</f>
        <v>479993</v>
      </c>
      <c r="K26" s="82">
        <f>SUMIFS(demo_gind!$D:$D,demo_gind!$A:$A,K9,demo_gind!$B:$B,Data_demo_gind!$A$26,demo_gind!$C:$C,Data_demo_gind!$B$7)</f>
        <v>488650</v>
      </c>
      <c r="L26" s="82">
        <f>SUMIFS(demo_gind!$D:$D,demo_gind!$A:$A,L9,demo_gind!$B:$B,Data_demo_gind!$A$26,demo_gind!$C:$C,Data_demo_gind!$B$7)</f>
        <v>497783</v>
      </c>
      <c r="M26" s="82">
        <f>SUMIFS(demo_gind!$D:$D,demo_gind!$A:$A,M9,demo_gind!$B:$B,Data_demo_gind!$A$26,demo_gind!$C:$C,Data_demo_gind!$B$7)</f>
        <v>506953</v>
      </c>
      <c r="N26" s="82">
        <f>SUMIFS(demo_gind!$D:$D,demo_gind!$A:$A,N9,demo_gind!$B:$B,Data_demo_gind!$A$26,demo_gind!$C:$C,Data_demo_gind!$B$7)</f>
        <v>518347</v>
      </c>
      <c r="O26" s="82">
        <f>SUMIFS(demo_gind!$D:$D,demo_gind!$A:$A,O9,demo_gind!$B:$B,Data_demo_gind!$A$26,demo_gind!$C:$C,Data_demo_gind!$B$7)</f>
        <v>530946</v>
      </c>
      <c r="P26" s="82">
        <f>SUMIFS(demo_gind!$D:$D,demo_gind!$A:$A,P9,demo_gind!$B:$B,Data_demo_gind!$A$26,demo_gind!$C:$C,Data_demo_gind!$B$7)</f>
        <v>543360</v>
      </c>
      <c r="Q26" s="82">
        <f>SUMIFS(demo_gind!$D:$D,demo_gind!$A:$A,Q9,demo_gind!$B:$B,Data_demo_gind!$A$26,demo_gind!$C:$C,Data_demo_gind!$B$7)</f>
        <v>556319</v>
      </c>
      <c r="R26" s="82">
        <f>SUMIFS(demo_gind!$D:$D,demo_gind!$A:$A,R9,demo_gind!$B:$B,Data_demo_gind!$A$26,demo_gind!$C:$C,Data_demo_gind!$B$7)</f>
        <v>569604</v>
      </c>
      <c r="S26" s="82">
        <f>SUMIFS(demo_gind!$D:$D,demo_gind!$A:$A,S9,demo_gind!$B:$B,Data_demo_gind!$A$26,demo_gind!$C:$C,Data_demo_gind!$B$7)</f>
        <v>582014</v>
      </c>
      <c r="T26" s="82">
        <f>SUMIFS(demo_gind!$D:$D,demo_gind!$A:$A,T9,demo_gind!$B:$B,Data_demo_gind!$A$26,demo_gind!$C:$C,Data_demo_gind!$B$7)</f>
        <v>596336</v>
      </c>
      <c r="U26" s="82">
        <f>SUMIFS(demo_gind!$D:$D,demo_gind!$A:$A,U9,demo_gind!$B:$B,Data_demo_gind!$A$26,demo_gind!$C:$C,Data_demo_gind!$B$7)</f>
        <v>607950</v>
      </c>
      <c r="V26" s="82">
        <f>SUMIFS(demo_gind!$D:$D,demo_gind!$A:$A,V9,demo_gind!$B:$B,Data_demo_gind!$A$26,demo_gind!$C:$C,Data_demo_gind!$B$7)</f>
        <v>620001</v>
      </c>
      <c r="W26" s="82">
        <f>SUMIFS(demo_gind!$D:$D,demo_gind!$A:$A,W9,demo_gind!$B:$B,Data_demo_gind!$A$26,demo_gind!$C:$C,Data_demo_gind!$B$7)</f>
        <v>630419</v>
      </c>
    </row>
    <row r="27" spans="1:23" x14ac:dyDescent="0.2">
      <c r="A27" s="81" t="s">
        <v>136</v>
      </c>
      <c r="B27" s="81" t="s">
        <v>34</v>
      </c>
      <c r="C27" s="82">
        <f>SUMIFS(demo_gind!$D:$D,demo_gind!$A:$A,C9,demo_gind!$B:$B,Data_demo_gind!$A$27,demo_gind!$C:$C,Data_demo_gind!$B$7)</f>
        <v>10210971</v>
      </c>
      <c r="D27" s="82">
        <f>SUMIFS(demo_gind!$D:$D,demo_gind!$A:$A,D9,demo_gind!$B:$B,Data_demo_gind!$A$27,demo_gind!$C:$C,Data_demo_gind!$B$7)</f>
        <v>10187576</v>
      </c>
      <c r="E27" s="82">
        <f>SUMIFS(demo_gind!$D:$D,demo_gind!$A:$A,E9,demo_gind!$B:$B,Data_demo_gind!$A$27,demo_gind!$C:$C,Data_demo_gind!$B$7)</f>
        <v>10158608</v>
      </c>
      <c r="F27" s="82">
        <f>SUMIFS(demo_gind!$D:$D,demo_gind!$A:$A,F9,demo_gind!$B:$B,Data_demo_gind!$A$27,demo_gind!$C:$C,Data_demo_gind!$B$7)</f>
        <v>10129552</v>
      </c>
      <c r="G27" s="82">
        <f>SUMIFS(demo_gind!$D:$D,demo_gind!$A:$A,G9,demo_gind!$B:$B,Data_demo_gind!$A$27,demo_gind!$C:$C,Data_demo_gind!$B$7)</f>
        <v>10107146</v>
      </c>
      <c r="H27" s="82">
        <f>SUMIFS(demo_gind!$D:$D,demo_gind!$A:$A,H9,demo_gind!$B:$B,Data_demo_gind!$A$27,demo_gind!$C:$C,Data_demo_gind!$B$7)</f>
        <v>10087065</v>
      </c>
      <c r="I27" s="82">
        <f>SUMIFS(demo_gind!$D:$D,demo_gind!$A:$A,I9,demo_gind!$B:$B,Data_demo_gind!$A$27,demo_gind!$C:$C,Data_demo_gind!$B$7)</f>
        <v>10071370</v>
      </c>
      <c r="J27" s="82">
        <f>SUMIFS(demo_gind!$D:$D,demo_gind!$A:$A,J9,demo_gind!$B:$B,Data_demo_gind!$A$27,demo_gind!$C:$C,Data_demo_gind!$B$7)</f>
        <v>10055780</v>
      </c>
      <c r="K27" s="82">
        <f>SUMIFS(demo_gind!$D:$D,demo_gind!$A:$A,K9,demo_gind!$B:$B,Data_demo_gind!$A$27,demo_gind!$C:$C,Data_demo_gind!$B$7)</f>
        <v>10038188</v>
      </c>
      <c r="L27" s="82">
        <f>SUMIFS(demo_gind!$D:$D,demo_gind!$A:$A,L9,demo_gind!$B:$B,Data_demo_gind!$A$27,demo_gind!$C:$C,Data_demo_gind!$B$7)</f>
        <v>10022650</v>
      </c>
      <c r="M27" s="82">
        <f>SUMIFS(demo_gind!$D:$D,demo_gind!$A:$A,M9,demo_gind!$B:$B,Data_demo_gind!$A$27,demo_gind!$C:$C,Data_demo_gind!$B$7)</f>
        <v>10000023</v>
      </c>
      <c r="N27" s="82">
        <f>SUMIFS(demo_gind!$D:$D,demo_gind!$A:$A,N9,demo_gind!$B:$B,Data_demo_gind!$A$27,demo_gind!$C:$C,Data_demo_gind!$B$7)</f>
        <v>9971727</v>
      </c>
      <c r="O27" s="82">
        <f>SUMIFS(demo_gind!$D:$D,demo_gind!$A:$A,O9,demo_gind!$B:$B,Data_demo_gind!$A$27,demo_gind!$C:$C,Data_demo_gind!$B$7)</f>
        <v>9920362</v>
      </c>
      <c r="P27" s="82">
        <f>SUMIFS(demo_gind!$D:$D,demo_gind!$A:$A,P9,demo_gind!$B:$B,Data_demo_gind!$A$27,demo_gind!$C:$C,Data_demo_gind!$B$7)</f>
        <v>9893082</v>
      </c>
      <c r="Q27" s="82">
        <f>SUMIFS(demo_gind!$D:$D,demo_gind!$A:$A,Q9,demo_gind!$B:$B,Data_demo_gind!$A$27,demo_gind!$C:$C,Data_demo_gind!$B$7)</f>
        <v>9866468</v>
      </c>
      <c r="R27" s="82">
        <f>SUMIFS(demo_gind!$D:$D,demo_gind!$A:$A,R9,demo_gind!$B:$B,Data_demo_gind!$A$27,demo_gind!$C:$C,Data_demo_gind!$B$7)</f>
        <v>9843028</v>
      </c>
      <c r="S27" s="82">
        <f>SUMIFS(demo_gind!$D:$D,demo_gind!$A:$A,S9,demo_gind!$B:$B,Data_demo_gind!$A$27,demo_gind!$C:$C,Data_demo_gind!$B$7)</f>
        <v>9814023</v>
      </c>
      <c r="T27" s="82">
        <f>SUMIFS(demo_gind!$D:$D,demo_gind!$A:$A,T9,demo_gind!$B:$B,Data_demo_gind!$A$27,demo_gind!$C:$C,Data_demo_gind!$B$7)</f>
        <v>9787966</v>
      </c>
      <c r="U27" s="82">
        <f>SUMIFS(demo_gind!$D:$D,demo_gind!$A:$A,U9,demo_gind!$B:$B,Data_demo_gind!$A$27,demo_gind!$C:$C,Data_demo_gind!$B$7)</f>
        <v>9775564</v>
      </c>
      <c r="V27" s="82">
        <f>SUMIFS(demo_gind!$D:$D,demo_gind!$A:$A,V9,demo_gind!$B:$B,Data_demo_gind!$A$27,demo_gind!$C:$C,Data_demo_gind!$B$7)</f>
        <v>9771141</v>
      </c>
      <c r="W27" s="82">
        <f>SUMIFS(demo_gind!$D:$D,demo_gind!$A:$A,W9,demo_gind!$B:$B,Data_demo_gind!$A$27,demo_gind!$C:$C,Data_demo_gind!$B$7)</f>
        <v>9750149</v>
      </c>
    </row>
    <row r="28" spans="1:23" x14ac:dyDescent="0.2">
      <c r="A28" s="81" t="s">
        <v>135</v>
      </c>
      <c r="B28" s="81" t="s">
        <v>52</v>
      </c>
      <c r="C28" s="82">
        <f>SUMIFS(demo_gind!$D:$D,demo_gind!$A:$A,C9,demo_gind!$B:$B,Data_demo_gind!$A$28,demo_gind!$C:$C,Data_demo_gind!$B$7)</f>
        <v>390087</v>
      </c>
      <c r="D28" s="82">
        <f>SUMIFS(demo_gind!$D:$D,demo_gind!$A:$A,D9,demo_gind!$B:$B,Data_demo_gind!$A$28,demo_gind!$C:$C,Data_demo_gind!$B$7)</f>
        <v>393028</v>
      </c>
      <c r="E28" s="82">
        <f>SUMIFS(demo_gind!$D:$D,demo_gind!$A:$A,E9,demo_gind!$B:$B,Data_demo_gind!$A$28,demo_gind!$C:$C,Data_demo_gind!$B$7)</f>
        <v>395969</v>
      </c>
      <c r="F28" s="82">
        <f>SUMIFS(demo_gind!$D:$D,demo_gind!$A:$A,F9,demo_gind!$B:$B,Data_demo_gind!$A$28,demo_gind!$C:$C,Data_demo_gind!$B$7)</f>
        <v>398582</v>
      </c>
      <c r="G28" s="82">
        <f>SUMIFS(demo_gind!$D:$D,demo_gind!$A:$A,G9,demo_gind!$B:$B,Data_demo_gind!$A$28,demo_gind!$C:$C,Data_demo_gind!$B$7)</f>
        <v>401268</v>
      </c>
      <c r="H28" s="82">
        <f>SUMIFS(demo_gind!$D:$D,demo_gind!$A:$A,H9,demo_gind!$B:$B,Data_demo_gind!$A$28,demo_gind!$C:$C,Data_demo_gind!$B$7)</f>
        <v>403834</v>
      </c>
      <c r="I28" s="82">
        <f>SUMIFS(demo_gind!$D:$D,demo_gind!$A:$A,I9,demo_gind!$B:$B,Data_demo_gind!$A$28,demo_gind!$C:$C,Data_demo_gind!$B$7)</f>
        <v>405308</v>
      </c>
      <c r="J28" s="82">
        <f>SUMIFS(demo_gind!$D:$D,demo_gind!$A:$A,J9,demo_gind!$B:$B,Data_demo_gind!$A$28,demo_gind!$C:$C,Data_demo_gind!$B$7)</f>
        <v>406724</v>
      </c>
      <c r="K28" s="82">
        <f>SUMIFS(demo_gind!$D:$D,demo_gind!$A:$A,K9,demo_gind!$B:$B,Data_demo_gind!$A$28,demo_gind!$C:$C,Data_demo_gind!$B$7)</f>
        <v>409379</v>
      </c>
      <c r="L28" s="82">
        <f>SUMIFS(demo_gind!$D:$D,demo_gind!$A:$A,L9,demo_gind!$B:$B,Data_demo_gind!$A$28,demo_gind!$C:$C,Data_demo_gind!$B$7)</f>
        <v>412477</v>
      </c>
      <c r="M28" s="82">
        <f>SUMIFS(demo_gind!$D:$D,demo_gind!$A:$A,M9,demo_gind!$B:$B,Data_demo_gind!$A$28,demo_gind!$C:$C,Data_demo_gind!$B$7)</f>
        <v>414508</v>
      </c>
      <c r="N28" s="82">
        <f>SUMIFS(demo_gind!$D:$D,demo_gind!$A:$A,N9,demo_gind!$B:$B,Data_demo_gind!$A$28,demo_gind!$C:$C,Data_demo_gind!$B$7)</f>
        <v>416268</v>
      </c>
      <c r="O28" s="82">
        <f>SUMIFS(demo_gind!$D:$D,demo_gind!$A:$A,O9,demo_gind!$B:$B,Data_demo_gind!$A$28,demo_gind!$C:$C,Data_demo_gind!$B$7)</f>
        <v>420028</v>
      </c>
      <c r="P28" s="82">
        <f>SUMIFS(demo_gind!$D:$D,demo_gind!$A:$A,P9,demo_gind!$B:$B,Data_demo_gind!$A$28,demo_gind!$C:$C,Data_demo_gind!$B$7)</f>
        <v>425967</v>
      </c>
      <c r="Q28" s="82">
        <f>SUMIFS(demo_gind!$D:$D,demo_gind!$A:$A,Q9,demo_gind!$B:$B,Data_demo_gind!$A$28,demo_gind!$C:$C,Data_demo_gind!$B$7)</f>
        <v>434558</v>
      </c>
      <c r="R28" s="82">
        <f>SUMIFS(demo_gind!$D:$D,demo_gind!$A:$A,R9,demo_gind!$B:$B,Data_demo_gind!$A$28,demo_gind!$C:$C,Data_demo_gind!$B$7)</f>
        <v>445053</v>
      </c>
      <c r="S28" s="82">
        <f>SUMIFS(demo_gind!$D:$D,demo_gind!$A:$A,S9,demo_gind!$B:$B,Data_demo_gind!$A$28,demo_gind!$C:$C,Data_demo_gind!$B$7)</f>
        <v>455356</v>
      </c>
      <c r="T28" s="82">
        <f>SUMIFS(demo_gind!$D:$D,demo_gind!$A:$A,T9,demo_gind!$B:$B,Data_demo_gind!$A$28,demo_gind!$C:$C,Data_demo_gind!$B$7)</f>
        <v>467999</v>
      </c>
      <c r="U28" s="82">
        <f>SUMIFS(demo_gind!$D:$D,demo_gind!$A:$A,U9,demo_gind!$B:$B,Data_demo_gind!$A$28,demo_gind!$C:$C,Data_demo_gind!$B$7)</f>
        <v>484630</v>
      </c>
      <c r="V28" s="82">
        <f>SUMIFS(demo_gind!$D:$D,demo_gind!$A:$A,V9,demo_gind!$B:$B,Data_demo_gind!$A$28,demo_gind!$C:$C,Data_demo_gind!$B$7)</f>
        <v>504062</v>
      </c>
      <c r="W28" s="82">
        <f>SUMIFS(demo_gind!$D:$D,demo_gind!$A:$A,W9,demo_gind!$B:$B,Data_demo_gind!$A$28,demo_gind!$C:$C,Data_demo_gind!$B$7)</f>
        <v>515332</v>
      </c>
    </row>
    <row r="29" spans="1:23" x14ac:dyDescent="0.2">
      <c r="A29" s="81" t="s">
        <v>134</v>
      </c>
      <c r="B29" s="81" t="s">
        <v>46</v>
      </c>
      <c r="C29" s="82">
        <f>SUMIFS(demo_gind!$D:$D,demo_gind!$A:$A,C9,demo_gind!$B:$B,Data_demo_gind!$A$29,demo_gind!$C:$C,Data_demo_gind!$B$7)</f>
        <v>15925513</v>
      </c>
      <c r="D29" s="82">
        <f>SUMIFS(demo_gind!$D:$D,demo_gind!$A:$A,D9,demo_gind!$B:$B,Data_demo_gind!$A$29,demo_gind!$C:$C,Data_demo_gind!$B$7)</f>
        <v>16046180</v>
      </c>
      <c r="E29" s="82">
        <f>SUMIFS(demo_gind!$D:$D,demo_gind!$A:$A,E9,demo_gind!$B:$B,Data_demo_gind!$A$29,demo_gind!$C:$C,Data_demo_gind!$B$7)</f>
        <v>16148929</v>
      </c>
      <c r="F29" s="82">
        <f>SUMIFS(demo_gind!$D:$D,demo_gind!$A:$A,F9,demo_gind!$B:$B,Data_demo_gind!$A$29,demo_gind!$C:$C,Data_demo_gind!$B$7)</f>
        <v>16225302</v>
      </c>
      <c r="G29" s="82">
        <f>SUMIFS(demo_gind!$D:$D,demo_gind!$A:$A,G9,demo_gind!$B:$B,Data_demo_gind!$A$29,demo_gind!$C:$C,Data_demo_gind!$B$7)</f>
        <v>16281779</v>
      </c>
      <c r="H29" s="82">
        <f>SUMIFS(demo_gind!$D:$D,demo_gind!$A:$A,H9,demo_gind!$B:$B,Data_demo_gind!$A$29,demo_gind!$C:$C,Data_demo_gind!$B$7)</f>
        <v>16319868</v>
      </c>
      <c r="I29" s="82">
        <f>SUMIFS(demo_gind!$D:$D,demo_gind!$A:$A,I9,demo_gind!$B:$B,Data_demo_gind!$A$29,demo_gind!$C:$C,Data_demo_gind!$B$7)</f>
        <v>16346101</v>
      </c>
      <c r="J29" s="82">
        <f>SUMIFS(demo_gind!$D:$D,demo_gind!$A:$A,J9,demo_gind!$B:$B,Data_demo_gind!$A$29,demo_gind!$C:$C,Data_demo_gind!$B$7)</f>
        <v>16381696</v>
      </c>
      <c r="K29" s="82">
        <f>SUMIFS(demo_gind!$D:$D,demo_gind!$A:$A,K9,demo_gind!$B:$B,Data_demo_gind!$A$29,demo_gind!$C:$C,Data_demo_gind!$B$7)</f>
        <v>16445593</v>
      </c>
      <c r="L29" s="82">
        <f>SUMIFS(demo_gind!$D:$D,demo_gind!$A:$A,L9,demo_gind!$B:$B,Data_demo_gind!$A$29,demo_gind!$C:$C,Data_demo_gind!$B$7)</f>
        <v>16530388</v>
      </c>
      <c r="M29" s="82">
        <f>SUMIFS(demo_gind!$D:$D,demo_gind!$A:$A,M9,demo_gind!$B:$B,Data_demo_gind!$A$29,demo_gind!$C:$C,Data_demo_gind!$B$7)</f>
        <v>16615394</v>
      </c>
      <c r="N29" s="82">
        <f>SUMIFS(demo_gind!$D:$D,demo_gind!$A:$A,N9,demo_gind!$B:$B,Data_demo_gind!$A$29,demo_gind!$C:$C,Data_demo_gind!$B$7)</f>
        <v>16693074</v>
      </c>
      <c r="O29" s="82">
        <f>SUMIFS(demo_gind!$D:$D,demo_gind!$A:$A,O9,demo_gind!$B:$B,Data_demo_gind!$A$29,demo_gind!$C:$C,Data_demo_gind!$B$7)</f>
        <v>16754962</v>
      </c>
      <c r="P29" s="82">
        <f>SUMIFS(demo_gind!$D:$D,demo_gind!$A:$A,P9,demo_gind!$B:$B,Data_demo_gind!$A$29,demo_gind!$C:$C,Data_demo_gind!$B$7)</f>
        <v>16804432</v>
      </c>
      <c r="Q29" s="82">
        <f>SUMIFS(demo_gind!$D:$D,demo_gind!$A:$A,Q9,demo_gind!$B:$B,Data_demo_gind!$A$29,demo_gind!$C:$C,Data_demo_gind!$B$7)</f>
        <v>16865008</v>
      </c>
      <c r="R29" s="82">
        <f>SUMIFS(demo_gind!$D:$D,demo_gind!$A:$A,R9,demo_gind!$B:$B,Data_demo_gind!$A$29,demo_gind!$C:$C,Data_demo_gind!$B$7)</f>
        <v>16939923</v>
      </c>
      <c r="S29" s="82">
        <f>SUMIFS(demo_gind!$D:$D,demo_gind!$A:$A,S9,demo_gind!$B:$B,Data_demo_gind!$A$29,demo_gind!$C:$C,Data_demo_gind!$B$7)</f>
        <v>17030314</v>
      </c>
      <c r="T29" s="82">
        <f>SUMIFS(demo_gind!$D:$D,demo_gind!$A:$A,T9,demo_gind!$B:$B,Data_demo_gind!$A$29,demo_gind!$C:$C,Data_demo_gind!$B$7)</f>
        <v>17131296</v>
      </c>
      <c r="U29" s="82">
        <f>SUMIFS(demo_gind!$D:$D,demo_gind!$A:$A,U9,demo_gind!$B:$B,Data_demo_gind!$A$29,demo_gind!$C:$C,Data_demo_gind!$B$7)</f>
        <v>17231624</v>
      </c>
      <c r="V29" s="82">
        <f>SUMIFS(demo_gind!$D:$D,demo_gind!$A:$A,V9,demo_gind!$B:$B,Data_demo_gind!$A$29,demo_gind!$C:$C,Data_demo_gind!$B$7)</f>
        <v>17344874</v>
      </c>
      <c r="W29" s="82">
        <f>SUMIFS(demo_gind!$D:$D,demo_gind!$A:$A,W9,demo_gind!$B:$B,Data_demo_gind!$A$29,demo_gind!$C:$C,Data_demo_gind!$B$7)</f>
        <v>17441500</v>
      </c>
    </row>
    <row r="30" spans="1:23" x14ac:dyDescent="0.2">
      <c r="A30" s="81" t="s">
        <v>133</v>
      </c>
      <c r="B30" s="81" t="s">
        <v>49</v>
      </c>
      <c r="C30" s="82">
        <f>SUMIFS(demo_gind!$D:$D,demo_gind!$A:$A,C9,demo_gind!$B:$B,Data_demo_gind!$A$30,demo_gind!$C:$C,Data_demo_gind!$B$7)</f>
        <v>8011566</v>
      </c>
      <c r="D30" s="82">
        <f>SUMIFS(demo_gind!$D:$D,demo_gind!$A:$A,D9,demo_gind!$B:$B,Data_demo_gind!$A$30,demo_gind!$C:$C,Data_demo_gind!$B$7)</f>
        <v>8042293</v>
      </c>
      <c r="E30" s="82">
        <f>SUMIFS(demo_gind!$D:$D,demo_gind!$A:$A,E9,demo_gind!$B:$B,Data_demo_gind!$A$30,demo_gind!$C:$C,Data_demo_gind!$B$7)</f>
        <v>8081957</v>
      </c>
      <c r="F30" s="82">
        <f>SUMIFS(demo_gind!$D:$D,demo_gind!$A:$A,F9,demo_gind!$B:$B,Data_demo_gind!$A$30,demo_gind!$C:$C,Data_demo_gind!$B$7)</f>
        <v>8121423</v>
      </c>
      <c r="G30" s="82">
        <f>SUMIFS(demo_gind!$D:$D,demo_gind!$A:$A,G9,demo_gind!$B:$B,Data_demo_gind!$A$30,demo_gind!$C:$C,Data_demo_gind!$B$7)</f>
        <v>8171966</v>
      </c>
      <c r="H30" s="82">
        <f>SUMIFS(demo_gind!$D:$D,demo_gind!$A:$A,H9,demo_gind!$B:$B,Data_demo_gind!$A$30,demo_gind!$C:$C,Data_demo_gind!$B$7)</f>
        <v>8227829</v>
      </c>
      <c r="I30" s="82">
        <f>SUMIFS(demo_gind!$D:$D,demo_gind!$A:$A,I9,demo_gind!$B:$B,Data_demo_gind!$A$30,demo_gind!$C:$C,Data_demo_gind!$B$7)</f>
        <v>8268641</v>
      </c>
      <c r="J30" s="82">
        <f>SUMIFS(demo_gind!$D:$D,demo_gind!$A:$A,J9,demo_gind!$B:$B,Data_demo_gind!$A$30,demo_gind!$C:$C,Data_demo_gind!$B$7)</f>
        <v>8295487</v>
      </c>
      <c r="K30" s="82">
        <f>SUMIFS(demo_gind!$D:$D,demo_gind!$A:$A,K9,demo_gind!$B:$B,Data_demo_gind!$A$30,demo_gind!$C:$C,Data_demo_gind!$B$7)</f>
        <v>8321496</v>
      </c>
      <c r="L30" s="82">
        <f>SUMIFS(demo_gind!$D:$D,demo_gind!$A:$A,L9,demo_gind!$B:$B,Data_demo_gind!$A$30,demo_gind!$C:$C,Data_demo_gind!$B$7)</f>
        <v>8343323</v>
      </c>
      <c r="M30" s="82">
        <f>SUMIFS(demo_gind!$D:$D,demo_gind!$A:$A,M9,demo_gind!$B:$B,Data_demo_gind!$A$30,demo_gind!$C:$C,Data_demo_gind!$B$7)</f>
        <v>8363404</v>
      </c>
      <c r="N30" s="82">
        <f>SUMIFS(demo_gind!$D:$D,demo_gind!$A:$A,N9,demo_gind!$B:$B,Data_demo_gind!$A$30,demo_gind!$C:$C,Data_demo_gind!$B$7)</f>
        <v>8391643</v>
      </c>
      <c r="O30" s="82">
        <f>SUMIFS(demo_gind!$D:$D,demo_gind!$A:$A,O9,demo_gind!$B:$B,Data_demo_gind!$A$30,demo_gind!$C:$C,Data_demo_gind!$B$7)</f>
        <v>8429991</v>
      </c>
      <c r="P30" s="82">
        <f>SUMIFS(demo_gind!$D:$D,demo_gind!$A:$A,P9,demo_gind!$B:$B,Data_demo_gind!$A$30,demo_gind!$C:$C,Data_demo_gind!$B$7)</f>
        <v>8479823</v>
      </c>
      <c r="Q30" s="82">
        <f>SUMIFS(demo_gind!$D:$D,demo_gind!$A:$A,Q9,demo_gind!$B:$B,Data_demo_gind!$A$30,demo_gind!$C:$C,Data_demo_gind!$B$7)</f>
        <v>8546356</v>
      </c>
      <c r="R30" s="82">
        <f>SUMIFS(demo_gind!$D:$D,demo_gind!$A:$A,R9,demo_gind!$B:$B,Data_demo_gind!$A$30,demo_gind!$C:$C,Data_demo_gind!$B$7)</f>
        <v>8642699</v>
      </c>
      <c r="S30" s="82">
        <f>SUMIFS(demo_gind!$D:$D,demo_gind!$A:$A,S9,demo_gind!$B:$B,Data_demo_gind!$A$30,demo_gind!$C:$C,Data_demo_gind!$B$7)</f>
        <v>8736668</v>
      </c>
      <c r="T30" s="82">
        <f>SUMIFS(demo_gind!$D:$D,demo_gind!$A:$A,T9,demo_gind!$B:$B,Data_demo_gind!$A$30,demo_gind!$C:$C,Data_demo_gind!$B$7)</f>
        <v>8797566</v>
      </c>
      <c r="U30" s="82">
        <f>SUMIFS(demo_gind!$D:$D,demo_gind!$A:$A,U9,demo_gind!$B:$B,Data_demo_gind!$A$30,demo_gind!$C:$C,Data_demo_gind!$B$7)</f>
        <v>8840521</v>
      </c>
      <c r="V30" s="82">
        <f>SUMIFS(demo_gind!$D:$D,demo_gind!$A:$A,V9,demo_gind!$B:$B,Data_demo_gind!$A$30,demo_gind!$C:$C,Data_demo_gind!$B$7)</f>
        <v>8879920</v>
      </c>
      <c r="W30" s="82">
        <f>SUMIFS(demo_gind!$D:$D,demo_gind!$A:$A,W9,demo_gind!$B:$B,Data_demo_gind!$A$30,demo_gind!$C:$C,Data_demo_gind!$B$7)</f>
        <v>8916864</v>
      </c>
    </row>
    <row r="31" spans="1:23" x14ac:dyDescent="0.2">
      <c r="A31" s="81" t="s">
        <v>132</v>
      </c>
      <c r="B31" s="81" t="s">
        <v>35</v>
      </c>
      <c r="C31" s="82">
        <f>SUMIFS(demo_gind!$D:$D,demo_gind!$A:$A,C9,demo_gind!$B:$B,Data_demo_gind!$A$31,demo_gind!$C:$C,Data_demo_gind!$B$7)</f>
        <v>38258629</v>
      </c>
      <c r="D31" s="82">
        <f>SUMIFS(demo_gind!$D:$D,demo_gind!$A:$A,D9,demo_gind!$B:$B,Data_demo_gind!$A$31,demo_gind!$C:$C,Data_demo_gind!$B$7)</f>
        <v>38248076</v>
      </c>
      <c r="E31" s="82">
        <f>SUMIFS(demo_gind!$D:$D,demo_gind!$A:$A,E9,demo_gind!$B:$B,Data_demo_gind!$A$31,demo_gind!$C:$C,Data_demo_gind!$B$7)</f>
        <v>38230364</v>
      </c>
      <c r="F31" s="82">
        <f>SUMIFS(demo_gind!$D:$D,demo_gind!$A:$A,F9,demo_gind!$B:$B,Data_demo_gind!$A$31,demo_gind!$C:$C,Data_demo_gind!$B$7)</f>
        <v>38204570</v>
      </c>
      <c r="G31" s="82">
        <f>SUMIFS(demo_gind!$D:$D,demo_gind!$A:$A,G9,demo_gind!$B:$B,Data_demo_gind!$A$31,demo_gind!$C:$C,Data_demo_gind!$B$7)</f>
        <v>38182222</v>
      </c>
      <c r="H31" s="82">
        <f>SUMIFS(demo_gind!$D:$D,demo_gind!$A:$A,H9,demo_gind!$B:$B,Data_demo_gind!$A$31,demo_gind!$C:$C,Data_demo_gind!$B$7)</f>
        <v>38165445</v>
      </c>
      <c r="I31" s="82">
        <f>SUMIFS(demo_gind!$D:$D,demo_gind!$A:$A,I9,demo_gind!$B:$B,Data_demo_gind!$A$31,demo_gind!$C:$C,Data_demo_gind!$B$7)</f>
        <v>38141267</v>
      </c>
      <c r="J31" s="82">
        <f>SUMIFS(demo_gind!$D:$D,demo_gind!$A:$A,J9,demo_gind!$B:$B,Data_demo_gind!$A$31,demo_gind!$C:$C,Data_demo_gind!$B$7)</f>
        <v>38120560</v>
      </c>
      <c r="K31" s="82">
        <f>SUMIFS(demo_gind!$D:$D,demo_gind!$A:$A,K9,demo_gind!$B:$B,Data_demo_gind!$A$31,demo_gind!$C:$C,Data_demo_gind!$B$7)</f>
        <v>38125759</v>
      </c>
      <c r="L31" s="82">
        <f>SUMIFS(demo_gind!$D:$D,demo_gind!$A:$A,L9,demo_gind!$B:$B,Data_demo_gind!$A$31,demo_gind!$C:$C,Data_demo_gind!$B$7)</f>
        <v>38151603</v>
      </c>
      <c r="M31" s="82">
        <f>SUMIFS(demo_gind!$D:$D,demo_gind!$A:$A,M9,demo_gind!$B:$B,Data_demo_gind!$A$31,demo_gind!$C:$C,Data_demo_gind!$B$7)</f>
        <v>38042794</v>
      </c>
      <c r="N31" s="82">
        <f>SUMIFS(demo_gind!$D:$D,demo_gind!$A:$A,N9,demo_gind!$B:$B,Data_demo_gind!$A$31,demo_gind!$C:$C,Data_demo_gind!$B$7)</f>
        <v>38063255</v>
      </c>
      <c r="O31" s="82">
        <f>SUMIFS(demo_gind!$D:$D,demo_gind!$A:$A,O9,demo_gind!$B:$B,Data_demo_gind!$A$31,demo_gind!$C:$C,Data_demo_gind!$B$7)</f>
        <v>38063164</v>
      </c>
      <c r="P31" s="82">
        <f>SUMIFS(demo_gind!$D:$D,demo_gind!$A:$A,P9,demo_gind!$B:$B,Data_demo_gind!$A$31,demo_gind!$C:$C,Data_demo_gind!$B$7)</f>
        <v>38040196</v>
      </c>
      <c r="Q31" s="82">
        <f>SUMIFS(demo_gind!$D:$D,demo_gind!$A:$A,Q9,demo_gind!$B:$B,Data_demo_gind!$A$31,demo_gind!$C:$C,Data_demo_gind!$B$7)</f>
        <v>38011735</v>
      </c>
      <c r="R31" s="82">
        <f>SUMIFS(demo_gind!$D:$D,demo_gind!$A:$A,R9,demo_gind!$B:$B,Data_demo_gind!$A$31,demo_gind!$C:$C,Data_demo_gind!$B$7)</f>
        <v>37986412</v>
      </c>
      <c r="S31" s="82">
        <f>SUMIFS(demo_gind!$D:$D,demo_gind!$A:$A,S9,demo_gind!$B:$B,Data_demo_gind!$A$31,demo_gind!$C:$C,Data_demo_gind!$B$7)</f>
        <v>37970087</v>
      </c>
      <c r="T31" s="82">
        <f>SUMIFS(demo_gind!$D:$D,demo_gind!$A:$A,T9,demo_gind!$B:$B,Data_demo_gind!$A$31,demo_gind!$C:$C,Data_demo_gind!$B$7)</f>
        <v>37974826</v>
      </c>
      <c r="U31" s="82">
        <f>SUMIFS(demo_gind!$D:$D,demo_gind!$A:$A,U9,demo_gind!$B:$B,Data_demo_gind!$A$31,demo_gind!$C:$C,Data_demo_gind!$B$7)</f>
        <v>37974750</v>
      </c>
      <c r="V31" s="82">
        <f>SUMIFS(demo_gind!$D:$D,demo_gind!$A:$A,V9,demo_gind!$B:$B,Data_demo_gind!$A$31,demo_gind!$C:$C,Data_demo_gind!$B$7)</f>
        <v>37965475</v>
      </c>
      <c r="W31" s="82">
        <f>SUMIFS(demo_gind!$D:$D,demo_gind!$A:$A,W9,demo_gind!$B:$B,Data_demo_gind!$A$31,demo_gind!$C:$C,Data_demo_gind!$B$7)</f>
        <v>37899070</v>
      </c>
    </row>
    <row r="32" spans="1:23" x14ac:dyDescent="0.2">
      <c r="A32" s="81" t="s">
        <v>131</v>
      </c>
      <c r="B32" s="81" t="s">
        <v>41</v>
      </c>
      <c r="C32" s="82">
        <f>SUMIFS(demo_gind!$D:$D,demo_gind!$A:$A,C9,demo_gind!$B:$B,Data_demo_gind!$A$32,demo_gind!$C:$C,Data_demo_gind!$B$7)</f>
        <v>10289898</v>
      </c>
      <c r="D32" s="82">
        <f>SUMIFS(demo_gind!$D:$D,demo_gind!$A:$A,D9,demo_gind!$B:$B,Data_demo_gind!$A$32,demo_gind!$C:$C,Data_demo_gind!$B$7)</f>
        <v>10362722</v>
      </c>
      <c r="E32" s="82">
        <f>SUMIFS(demo_gind!$D:$D,demo_gind!$A:$A,E9,demo_gind!$B:$B,Data_demo_gind!$A$32,demo_gind!$C:$C,Data_demo_gind!$B$7)</f>
        <v>10419631</v>
      </c>
      <c r="F32" s="82">
        <f>SUMIFS(demo_gind!$D:$D,demo_gind!$A:$A,F9,demo_gind!$B:$B,Data_demo_gind!$A$32,demo_gind!$C:$C,Data_demo_gind!$B$7)</f>
        <v>10458821</v>
      </c>
      <c r="G32" s="82">
        <f>SUMIFS(demo_gind!$D:$D,demo_gind!$A:$A,G9,demo_gind!$B:$B,Data_demo_gind!$A$32,demo_gind!$C:$C,Data_demo_gind!$B$7)</f>
        <v>10483861</v>
      </c>
      <c r="H32" s="82">
        <f>SUMIFS(demo_gind!$D:$D,demo_gind!$A:$A,H9,demo_gind!$B:$B,Data_demo_gind!$A$32,demo_gind!$C:$C,Data_demo_gind!$B$7)</f>
        <v>10503330</v>
      </c>
      <c r="I32" s="82">
        <f>SUMIFS(demo_gind!$D:$D,demo_gind!$A:$A,I9,demo_gind!$B:$B,Data_demo_gind!$A$32,demo_gind!$C:$C,Data_demo_gind!$B$7)</f>
        <v>10522288</v>
      </c>
      <c r="J32" s="82">
        <f>SUMIFS(demo_gind!$D:$D,demo_gind!$A:$A,J9,demo_gind!$B:$B,Data_demo_gind!$A$32,demo_gind!$C:$C,Data_demo_gind!$B$7)</f>
        <v>10542964</v>
      </c>
      <c r="K32" s="82">
        <f>SUMIFS(demo_gind!$D:$D,demo_gind!$A:$A,K9,demo_gind!$B:$B,Data_demo_gind!$A$32,demo_gind!$C:$C,Data_demo_gind!$B$7)</f>
        <v>10558177</v>
      </c>
      <c r="L32" s="82">
        <f>SUMIFS(demo_gind!$D:$D,demo_gind!$A:$A,L9,demo_gind!$B:$B,Data_demo_gind!$A$32,demo_gind!$C:$C,Data_demo_gind!$B$7)</f>
        <v>10568247</v>
      </c>
      <c r="M32" s="82">
        <f>SUMIFS(demo_gind!$D:$D,demo_gind!$A:$A,M9,demo_gind!$B:$B,Data_demo_gind!$A$32,demo_gind!$C:$C,Data_demo_gind!$B$7)</f>
        <v>10573100</v>
      </c>
      <c r="N32" s="82">
        <f>SUMIFS(demo_gind!$D:$D,demo_gind!$A:$A,N9,demo_gind!$B:$B,Data_demo_gind!$A$32,demo_gind!$C:$C,Data_demo_gind!$B$7)</f>
        <v>10557560</v>
      </c>
      <c r="O32" s="82">
        <f>SUMIFS(demo_gind!$D:$D,demo_gind!$A:$A,O9,demo_gind!$B:$B,Data_demo_gind!$A$32,demo_gind!$C:$C,Data_demo_gind!$B$7)</f>
        <v>10514844</v>
      </c>
      <c r="P32" s="82">
        <f>SUMIFS(demo_gind!$D:$D,demo_gind!$A:$A,P9,demo_gind!$B:$B,Data_demo_gind!$A$32,demo_gind!$C:$C,Data_demo_gind!$B$7)</f>
        <v>10457295</v>
      </c>
      <c r="Q32" s="82">
        <f>SUMIFS(demo_gind!$D:$D,demo_gind!$A:$A,Q9,demo_gind!$B:$B,Data_demo_gind!$A$32,demo_gind!$C:$C,Data_demo_gind!$B$7)</f>
        <v>10401062</v>
      </c>
      <c r="R32" s="82">
        <f>SUMIFS(demo_gind!$D:$D,demo_gind!$A:$A,R9,demo_gind!$B:$B,Data_demo_gind!$A$32,demo_gind!$C:$C,Data_demo_gind!$B$7)</f>
        <v>10358076</v>
      </c>
      <c r="S32" s="82">
        <f>SUMIFS(demo_gind!$D:$D,demo_gind!$A:$A,S9,demo_gind!$B:$B,Data_demo_gind!$A$32,demo_gind!$C:$C,Data_demo_gind!$B$7)</f>
        <v>10325452</v>
      </c>
      <c r="T32" s="82">
        <f>SUMIFS(demo_gind!$D:$D,demo_gind!$A:$A,T9,demo_gind!$B:$B,Data_demo_gind!$A$32,demo_gind!$C:$C,Data_demo_gind!$B$7)</f>
        <v>10300300</v>
      </c>
      <c r="U32" s="82">
        <f>SUMIFS(demo_gind!$D:$D,demo_gind!$A:$A,U9,demo_gind!$B:$B,Data_demo_gind!$A$32,demo_gind!$C:$C,Data_demo_gind!$B$7)</f>
        <v>10283822</v>
      </c>
      <c r="V32" s="82">
        <f>SUMIFS(demo_gind!$D:$D,demo_gind!$A:$A,V9,demo_gind!$B:$B,Data_demo_gind!$A$32,demo_gind!$C:$C,Data_demo_gind!$B$7)</f>
        <v>10286263</v>
      </c>
      <c r="W32" s="82">
        <f>SUMIFS(demo_gind!$D:$D,demo_gind!$A:$A,W9,demo_gind!$B:$B,Data_demo_gind!$A$32,demo_gind!$C:$C,Data_demo_gind!$B$7)</f>
        <v>10297081</v>
      </c>
    </row>
    <row r="33" spans="1:23" x14ac:dyDescent="0.2">
      <c r="A33" s="81" t="s">
        <v>130</v>
      </c>
      <c r="B33" s="81" t="s">
        <v>33</v>
      </c>
      <c r="C33" s="82">
        <f>SUMIFS(demo_gind!$D:$D,demo_gind!$A:$A,C9,demo_gind!$B:$B,Data_demo_gind!$A$33,demo_gind!$C:$C,Data_demo_gind!$B$7)</f>
        <v>22442971</v>
      </c>
      <c r="D33" s="82">
        <f>SUMIFS(demo_gind!$D:$D,demo_gind!$A:$A,D9,demo_gind!$B:$B,Data_demo_gind!$A$33,demo_gind!$C:$C,Data_demo_gind!$B$7)</f>
        <v>22131970</v>
      </c>
      <c r="E33" s="82">
        <f>SUMIFS(demo_gind!$D:$D,demo_gind!$A:$A,E9,demo_gind!$B:$B,Data_demo_gind!$A$33,demo_gind!$C:$C,Data_demo_gind!$B$7)</f>
        <v>21730496</v>
      </c>
      <c r="F33" s="82">
        <f>SUMIFS(demo_gind!$D:$D,demo_gind!$A:$A,F9,demo_gind!$B:$B,Data_demo_gind!$A$33,demo_gind!$C:$C,Data_demo_gind!$B$7)</f>
        <v>21574326</v>
      </c>
      <c r="G33" s="82">
        <f>SUMIFS(demo_gind!$D:$D,demo_gind!$A:$A,G9,demo_gind!$B:$B,Data_demo_gind!$A$33,demo_gind!$C:$C,Data_demo_gind!$B$7)</f>
        <v>21451748</v>
      </c>
      <c r="H33" s="82">
        <f>SUMIFS(demo_gind!$D:$D,demo_gind!$A:$A,H9,demo_gind!$B:$B,Data_demo_gind!$A$33,demo_gind!$C:$C,Data_demo_gind!$B$7)</f>
        <v>21319685</v>
      </c>
      <c r="I33" s="82">
        <f>SUMIFS(demo_gind!$D:$D,demo_gind!$A:$A,I9,demo_gind!$B:$B,Data_demo_gind!$A$33,demo_gind!$C:$C,Data_demo_gind!$B$7)</f>
        <v>21193760</v>
      </c>
      <c r="J33" s="82">
        <f>SUMIFS(demo_gind!$D:$D,demo_gind!$A:$A,J9,demo_gind!$B:$B,Data_demo_gind!$A$33,demo_gind!$C:$C,Data_demo_gind!$B$7)</f>
        <v>20882982</v>
      </c>
      <c r="K33" s="82">
        <f>SUMIFS(demo_gind!$D:$D,demo_gind!$A:$A,K9,demo_gind!$B:$B,Data_demo_gind!$A$33,demo_gind!$C:$C,Data_demo_gind!$B$7)</f>
        <v>20537875</v>
      </c>
      <c r="L33" s="82">
        <f>SUMIFS(demo_gind!$D:$D,demo_gind!$A:$A,L9,demo_gind!$B:$B,Data_demo_gind!$A$33,demo_gind!$C:$C,Data_demo_gind!$B$7)</f>
        <v>20367487</v>
      </c>
      <c r="M33" s="82">
        <f>SUMIFS(demo_gind!$D:$D,demo_gind!$A:$A,M9,demo_gind!$B:$B,Data_demo_gind!$A$33,demo_gind!$C:$C,Data_demo_gind!$B$7)</f>
        <v>20246871</v>
      </c>
      <c r="N33" s="82">
        <f>SUMIFS(demo_gind!$D:$D,demo_gind!$A:$A,N9,demo_gind!$B:$B,Data_demo_gind!$A$33,demo_gind!$C:$C,Data_demo_gind!$B$7)</f>
        <v>20147528</v>
      </c>
      <c r="O33" s="82">
        <f>SUMIFS(demo_gind!$D:$D,demo_gind!$A:$A,O9,demo_gind!$B:$B,Data_demo_gind!$A$33,demo_gind!$C:$C,Data_demo_gind!$B$7)</f>
        <v>20058035</v>
      </c>
      <c r="P33" s="82">
        <f>SUMIFS(demo_gind!$D:$D,demo_gind!$A:$A,P9,demo_gind!$B:$B,Data_demo_gind!$A$33,demo_gind!$C:$C,Data_demo_gind!$B$7)</f>
        <v>19983693</v>
      </c>
      <c r="Q33" s="82">
        <f>SUMIFS(demo_gind!$D:$D,demo_gind!$A:$A,Q9,demo_gind!$B:$B,Data_demo_gind!$A$33,demo_gind!$C:$C,Data_demo_gind!$B$7)</f>
        <v>19908979</v>
      </c>
      <c r="R33" s="82">
        <f>SUMIFS(demo_gind!$D:$D,demo_gind!$A:$A,R9,demo_gind!$B:$B,Data_demo_gind!$A$33,demo_gind!$C:$C,Data_demo_gind!$B$7)</f>
        <v>19815616</v>
      </c>
      <c r="S33" s="82">
        <f>SUMIFS(demo_gind!$D:$D,demo_gind!$A:$A,S9,demo_gind!$B:$B,Data_demo_gind!$A$33,demo_gind!$C:$C,Data_demo_gind!$B$7)</f>
        <v>19702267</v>
      </c>
      <c r="T33" s="82">
        <f>SUMIFS(demo_gind!$D:$D,demo_gind!$A:$A,T9,demo_gind!$B:$B,Data_demo_gind!$A$33,demo_gind!$C:$C,Data_demo_gind!$B$7)</f>
        <v>19588715</v>
      </c>
      <c r="U33" s="82">
        <f>SUMIFS(demo_gind!$D:$D,demo_gind!$A:$A,U9,demo_gind!$B:$B,Data_demo_gind!$A$33,demo_gind!$C:$C,Data_demo_gind!$B$7)</f>
        <v>19473970</v>
      </c>
      <c r="V33" s="82">
        <f>SUMIFS(demo_gind!$D:$D,demo_gind!$A:$A,V9,demo_gind!$B:$B,Data_demo_gind!$A$33,demo_gind!$C:$C,Data_demo_gind!$B$7)</f>
        <v>19371648</v>
      </c>
      <c r="W33" s="82">
        <f>SUMIFS(demo_gind!$D:$D,demo_gind!$A:$A,W9,demo_gind!$B:$B,Data_demo_gind!$A$33,demo_gind!$C:$C,Data_demo_gind!$B$7)</f>
        <v>19257520</v>
      </c>
    </row>
    <row r="34" spans="1:23" x14ac:dyDescent="0.2">
      <c r="A34" s="81" t="s">
        <v>129</v>
      </c>
      <c r="B34" s="81" t="s">
        <v>38</v>
      </c>
      <c r="C34" s="82">
        <f>SUMIFS(demo_gind!$D:$D,demo_gind!$A:$A,C9,demo_gind!$B:$B,Data_demo_gind!$A$34,demo_gind!$C:$C,Data_demo_gind!$B$7)</f>
        <v>1988925</v>
      </c>
      <c r="D34" s="82">
        <f>SUMIFS(demo_gind!$D:$D,demo_gind!$A:$A,D9,demo_gind!$B:$B,Data_demo_gind!$A$34,demo_gind!$C:$C,Data_demo_gind!$B$7)</f>
        <v>1992060</v>
      </c>
      <c r="E34" s="82">
        <f>SUMIFS(demo_gind!$D:$D,demo_gind!$A:$A,E9,demo_gind!$B:$B,Data_demo_gind!$A$34,demo_gind!$C:$C,Data_demo_gind!$B$7)</f>
        <v>1994530</v>
      </c>
      <c r="F34" s="82">
        <f>SUMIFS(demo_gind!$D:$D,demo_gind!$A:$A,F9,demo_gind!$B:$B,Data_demo_gind!$A$34,demo_gind!$C:$C,Data_demo_gind!$B$7)</f>
        <v>1995733</v>
      </c>
      <c r="G34" s="82">
        <f>SUMIFS(demo_gind!$D:$D,demo_gind!$A:$A,G9,demo_gind!$B:$B,Data_demo_gind!$A$34,demo_gind!$C:$C,Data_demo_gind!$B$7)</f>
        <v>1997012</v>
      </c>
      <c r="H34" s="82">
        <f>SUMIFS(demo_gind!$D:$D,demo_gind!$A:$A,H9,demo_gind!$B:$B,Data_demo_gind!$A$34,demo_gind!$C:$C,Data_demo_gind!$B$7)</f>
        <v>2000474</v>
      </c>
      <c r="I34" s="82">
        <f>SUMIFS(demo_gind!$D:$D,demo_gind!$A:$A,I9,demo_gind!$B:$B,Data_demo_gind!$A$34,demo_gind!$C:$C,Data_demo_gind!$B$7)</f>
        <v>2006868</v>
      </c>
      <c r="J34" s="82">
        <f>SUMIFS(demo_gind!$D:$D,demo_gind!$A:$A,J9,demo_gind!$B:$B,Data_demo_gind!$A$34,demo_gind!$C:$C,Data_demo_gind!$B$7)</f>
        <v>2018122</v>
      </c>
      <c r="K34" s="82">
        <f>SUMIFS(demo_gind!$D:$D,demo_gind!$A:$A,K9,demo_gind!$B:$B,Data_demo_gind!$A$34,demo_gind!$C:$C,Data_demo_gind!$B$7)</f>
        <v>2021316</v>
      </c>
      <c r="L34" s="82">
        <f>SUMIFS(demo_gind!$D:$D,demo_gind!$A:$A,L9,demo_gind!$B:$B,Data_demo_gind!$A$34,demo_gind!$C:$C,Data_demo_gind!$B$7)</f>
        <v>2039669</v>
      </c>
      <c r="M34" s="82">
        <f>SUMIFS(demo_gind!$D:$D,demo_gind!$A:$A,M9,demo_gind!$B:$B,Data_demo_gind!$A$34,demo_gind!$C:$C,Data_demo_gind!$B$7)</f>
        <v>2048583</v>
      </c>
      <c r="N34" s="82">
        <f>SUMIFS(demo_gind!$D:$D,demo_gind!$A:$A,N9,demo_gind!$B:$B,Data_demo_gind!$A$34,demo_gind!$C:$C,Data_demo_gind!$B$7)</f>
        <v>2052843</v>
      </c>
      <c r="O34" s="82">
        <f>SUMIFS(demo_gind!$D:$D,demo_gind!$A:$A,O9,demo_gind!$B:$B,Data_demo_gind!$A$34,demo_gind!$C:$C,Data_demo_gind!$B$7)</f>
        <v>2057159</v>
      </c>
      <c r="P34" s="82">
        <f>SUMIFS(demo_gind!$D:$D,demo_gind!$A:$A,P9,demo_gind!$B:$B,Data_demo_gind!$A$34,demo_gind!$C:$C,Data_demo_gind!$B$7)</f>
        <v>2059953</v>
      </c>
      <c r="Q34" s="82">
        <f>SUMIFS(demo_gind!$D:$D,demo_gind!$A:$A,Q9,demo_gind!$B:$B,Data_demo_gind!$A$34,demo_gind!$C:$C,Data_demo_gind!$B$7)</f>
        <v>2061980</v>
      </c>
      <c r="R34" s="82">
        <f>SUMIFS(demo_gind!$D:$D,demo_gind!$A:$A,R9,demo_gind!$B:$B,Data_demo_gind!$A$34,demo_gind!$C:$C,Data_demo_gind!$B$7)</f>
        <v>2063531</v>
      </c>
      <c r="S34" s="82">
        <f>SUMIFS(demo_gind!$D:$D,demo_gind!$A:$A,S9,demo_gind!$B:$B,Data_demo_gind!$A$34,demo_gind!$C:$C,Data_demo_gind!$B$7)</f>
        <v>2065042</v>
      </c>
      <c r="T34" s="82">
        <f>SUMIFS(demo_gind!$D:$D,demo_gind!$A:$A,T9,demo_gind!$B:$B,Data_demo_gind!$A$34,demo_gind!$C:$C,Data_demo_gind!$B$7)</f>
        <v>2066388</v>
      </c>
      <c r="U34" s="82">
        <f>SUMIFS(demo_gind!$D:$D,demo_gind!$A:$A,U9,demo_gind!$B:$B,Data_demo_gind!$A$34,demo_gind!$C:$C,Data_demo_gind!$B$7)</f>
        <v>2073894</v>
      </c>
      <c r="V34" s="82">
        <f>SUMIFS(demo_gind!$D:$D,demo_gind!$A:$A,V9,demo_gind!$B:$B,Data_demo_gind!$A$34,demo_gind!$C:$C,Data_demo_gind!$B$7)</f>
        <v>2088385</v>
      </c>
      <c r="W34" s="82">
        <f>SUMIFS(demo_gind!$D:$D,demo_gind!$A:$A,W9,demo_gind!$B:$B,Data_demo_gind!$A$34,demo_gind!$C:$C,Data_demo_gind!$B$7)</f>
        <v>2102419</v>
      </c>
    </row>
    <row r="35" spans="1:23" x14ac:dyDescent="0.2">
      <c r="A35" s="81" t="s">
        <v>128</v>
      </c>
      <c r="B35" s="81" t="s">
        <v>39</v>
      </c>
      <c r="C35" s="82">
        <f>SUMIFS(demo_gind!$D:$D,demo_gind!$A:$A,C9,demo_gind!$B:$B,Data_demo_gind!$A$35,demo_gind!$C:$C,Data_demo_gind!$B$7)</f>
        <v>5388720</v>
      </c>
      <c r="D35" s="82">
        <f>SUMIFS(demo_gind!$D:$D,demo_gind!$A:$A,D9,demo_gind!$B:$B,Data_demo_gind!$A$35,demo_gind!$C:$C,Data_demo_gind!$B$7)</f>
        <v>5378867</v>
      </c>
      <c r="E35" s="82">
        <f>SUMIFS(demo_gind!$D:$D,demo_gind!$A:$A,E9,demo_gind!$B:$B,Data_demo_gind!$A$35,demo_gind!$C:$C,Data_demo_gind!$B$7)</f>
        <v>5376912</v>
      </c>
      <c r="F35" s="82">
        <f>SUMIFS(demo_gind!$D:$D,demo_gind!$A:$A,F9,demo_gind!$B:$B,Data_demo_gind!$A$35,demo_gind!$C:$C,Data_demo_gind!$B$7)</f>
        <v>5373374</v>
      </c>
      <c r="G35" s="82">
        <f>SUMIFS(demo_gind!$D:$D,demo_gind!$A:$A,G9,demo_gind!$B:$B,Data_demo_gind!$A$35,demo_gind!$C:$C,Data_demo_gind!$B$7)</f>
        <v>5372280</v>
      </c>
      <c r="H35" s="82">
        <f>SUMIFS(demo_gind!$D:$D,demo_gind!$A:$A,H9,demo_gind!$B:$B,Data_demo_gind!$A$35,demo_gind!$C:$C,Data_demo_gind!$B$7)</f>
        <v>5372807</v>
      </c>
      <c r="I35" s="82">
        <f>SUMIFS(demo_gind!$D:$D,demo_gind!$A:$A,I9,demo_gind!$B:$B,Data_demo_gind!$A$35,demo_gind!$C:$C,Data_demo_gind!$B$7)</f>
        <v>5373054</v>
      </c>
      <c r="J35" s="82">
        <f>SUMIFS(demo_gind!$D:$D,demo_gind!$A:$A,J9,demo_gind!$B:$B,Data_demo_gind!$A$35,demo_gind!$C:$C,Data_demo_gind!$B$7)</f>
        <v>5374622</v>
      </c>
      <c r="K35" s="82">
        <f>SUMIFS(demo_gind!$D:$D,demo_gind!$A:$A,K9,demo_gind!$B:$B,Data_demo_gind!$A$35,demo_gind!$C:$C,Data_demo_gind!$B$7)</f>
        <v>5379233</v>
      </c>
      <c r="L35" s="82">
        <f>SUMIFS(demo_gind!$D:$D,demo_gind!$A:$A,L9,demo_gind!$B:$B,Data_demo_gind!$A$35,demo_gind!$C:$C,Data_demo_gind!$B$7)</f>
        <v>5386406</v>
      </c>
      <c r="M35" s="82">
        <f>SUMIFS(demo_gind!$D:$D,demo_gind!$A:$A,M9,demo_gind!$B:$B,Data_demo_gind!$A$35,demo_gind!$C:$C,Data_demo_gind!$B$7)</f>
        <v>5391428</v>
      </c>
      <c r="N35" s="82">
        <f>SUMIFS(demo_gind!$D:$D,demo_gind!$A:$A,N9,demo_gind!$B:$B,Data_demo_gind!$A$35,demo_gind!$C:$C,Data_demo_gind!$B$7)</f>
        <v>5398384</v>
      </c>
      <c r="O35" s="82">
        <f>SUMIFS(demo_gind!$D:$D,demo_gind!$A:$A,O9,demo_gind!$B:$B,Data_demo_gind!$A$35,demo_gind!$C:$C,Data_demo_gind!$B$7)</f>
        <v>5407579</v>
      </c>
      <c r="P35" s="82">
        <f>SUMIFS(demo_gind!$D:$D,demo_gind!$A:$A,P9,demo_gind!$B:$B,Data_demo_gind!$A$35,demo_gind!$C:$C,Data_demo_gind!$B$7)</f>
        <v>5413393</v>
      </c>
      <c r="Q35" s="82">
        <f>SUMIFS(demo_gind!$D:$D,demo_gind!$A:$A,Q9,demo_gind!$B:$B,Data_demo_gind!$A$35,demo_gind!$C:$C,Data_demo_gind!$B$7)</f>
        <v>5418649</v>
      </c>
      <c r="R35" s="82">
        <f>SUMIFS(demo_gind!$D:$D,demo_gind!$A:$A,R9,demo_gind!$B:$B,Data_demo_gind!$A$35,demo_gind!$C:$C,Data_demo_gind!$B$7)</f>
        <v>5423801</v>
      </c>
      <c r="S35" s="82">
        <f>SUMIFS(demo_gind!$D:$D,demo_gind!$A:$A,S9,demo_gind!$B:$B,Data_demo_gind!$A$35,demo_gind!$C:$C,Data_demo_gind!$B$7)</f>
        <v>5430798</v>
      </c>
      <c r="T35" s="82">
        <f>SUMIFS(demo_gind!$D:$D,demo_gind!$A:$A,T9,demo_gind!$B:$B,Data_demo_gind!$A$35,demo_gind!$C:$C,Data_demo_gind!$B$7)</f>
        <v>5439232</v>
      </c>
      <c r="U35" s="82">
        <f>SUMIFS(demo_gind!$D:$D,demo_gind!$A:$A,U9,demo_gind!$B:$B,Data_demo_gind!$A$35,demo_gind!$C:$C,Data_demo_gind!$B$7)</f>
        <v>5446771</v>
      </c>
      <c r="V35" s="82">
        <f>SUMIFS(demo_gind!$D:$D,demo_gind!$A:$A,V9,demo_gind!$B:$B,Data_demo_gind!$A$35,demo_gind!$C:$C,Data_demo_gind!$B$7)</f>
        <v>5454147</v>
      </c>
      <c r="W35" s="82">
        <f>SUMIFS(demo_gind!$D:$D,demo_gind!$A:$A,W9,demo_gind!$B:$B,Data_demo_gind!$A$35,demo_gind!$C:$C,Data_demo_gind!$B$7)</f>
        <v>5458827</v>
      </c>
    </row>
    <row r="36" spans="1:23" x14ac:dyDescent="0.2">
      <c r="A36" s="81" t="s">
        <v>127</v>
      </c>
      <c r="B36" s="81" t="s">
        <v>43</v>
      </c>
      <c r="C36" s="82">
        <f>SUMIFS(demo_gind!$D:$D,demo_gind!$A:$A,C9,demo_gind!$B:$B,Data_demo_gind!$A$36,demo_gind!$C:$C,Data_demo_gind!$B$7)</f>
        <v>5176209</v>
      </c>
      <c r="D36" s="82">
        <f>SUMIFS(demo_gind!$D:$D,demo_gind!$A:$A,D9,demo_gind!$B:$B,Data_demo_gind!$A$36,demo_gind!$C:$C,Data_demo_gind!$B$7)</f>
        <v>5188008</v>
      </c>
      <c r="E36" s="82">
        <f>SUMIFS(demo_gind!$D:$D,demo_gind!$A:$A,E9,demo_gind!$B:$B,Data_demo_gind!$A$36,demo_gind!$C:$C,Data_demo_gind!$B$7)</f>
        <v>5200598</v>
      </c>
      <c r="F36" s="82">
        <f>SUMIFS(demo_gind!$D:$D,demo_gind!$A:$A,F9,demo_gind!$B:$B,Data_demo_gind!$A$36,demo_gind!$C:$C,Data_demo_gind!$B$7)</f>
        <v>5213014</v>
      </c>
      <c r="G36" s="82">
        <f>SUMIFS(demo_gind!$D:$D,demo_gind!$A:$A,G9,demo_gind!$B:$B,Data_demo_gind!$A$36,demo_gind!$C:$C,Data_demo_gind!$B$7)</f>
        <v>5228172</v>
      </c>
      <c r="H36" s="82">
        <f>SUMIFS(demo_gind!$D:$D,demo_gind!$A:$A,H9,demo_gind!$B:$B,Data_demo_gind!$A$36,demo_gind!$C:$C,Data_demo_gind!$B$7)</f>
        <v>5246096</v>
      </c>
      <c r="I36" s="82">
        <f>SUMIFS(demo_gind!$D:$D,demo_gind!$A:$A,I9,demo_gind!$B:$B,Data_demo_gind!$A$36,demo_gind!$C:$C,Data_demo_gind!$B$7)</f>
        <v>5266268</v>
      </c>
      <c r="J36" s="82">
        <f>SUMIFS(demo_gind!$D:$D,demo_gind!$A:$A,J9,demo_gind!$B:$B,Data_demo_gind!$A$36,demo_gind!$C:$C,Data_demo_gind!$B$7)</f>
        <v>5288720</v>
      </c>
      <c r="K36" s="82">
        <f>SUMIFS(demo_gind!$D:$D,demo_gind!$A:$A,K9,demo_gind!$B:$B,Data_demo_gind!$A$36,demo_gind!$C:$C,Data_demo_gind!$B$7)</f>
        <v>5313399</v>
      </c>
      <c r="L36" s="82">
        <f>SUMIFS(demo_gind!$D:$D,demo_gind!$A:$A,L9,demo_gind!$B:$B,Data_demo_gind!$A$36,demo_gind!$C:$C,Data_demo_gind!$B$7)</f>
        <v>5338871</v>
      </c>
      <c r="M36" s="82">
        <f>SUMIFS(demo_gind!$D:$D,demo_gind!$A:$A,M9,demo_gind!$B:$B,Data_demo_gind!$A$36,demo_gind!$C:$C,Data_demo_gind!$B$7)</f>
        <v>5363352</v>
      </c>
      <c r="N36" s="82">
        <f>SUMIFS(demo_gind!$D:$D,demo_gind!$A:$A,N9,demo_gind!$B:$B,Data_demo_gind!$A$36,demo_gind!$C:$C,Data_demo_gind!$B$7)</f>
        <v>5388272</v>
      </c>
      <c r="O36" s="82">
        <f>SUMIFS(demo_gind!$D:$D,demo_gind!$A:$A,O9,demo_gind!$B:$B,Data_demo_gind!$A$36,demo_gind!$C:$C,Data_demo_gind!$B$7)</f>
        <v>5413971</v>
      </c>
      <c r="P36" s="82">
        <f>SUMIFS(demo_gind!$D:$D,demo_gind!$A:$A,P9,demo_gind!$B:$B,Data_demo_gind!$A$36,demo_gind!$C:$C,Data_demo_gind!$B$7)</f>
        <v>5438972</v>
      </c>
      <c r="Q36" s="82">
        <f>SUMIFS(demo_gind!$D:$D,demo_gind!$A:$A,Q9,demo_gind!$B:$B,Data_demo_gind!$A$36,demo_gind!$C:$C,Data_demo_gind!$B$7)</f>
        <v>5461512</v>
      </c>
      <c r="R36" s="82">
        <f>SUMIFS(demo_gind!$D:$D,demo_gind!$A:$A,R9,demo_gind!$B:$B,Data_demo_gind!$A$36,demo_gind!$C:$C,Data_demo_gind!$B$7)</f>
        <v>5479531</v>
      </c>
      <c r="S36" s="82">
        <f>SUMIFS(demo_gind!$D:$D,demo_gind!$A:$A,S9,demo_gind!$B:$B,Data_demo_gind!$A$36,demo_gind!$C:$C,Data_demo_gind!$B$7)</f>
        <v>5495303</v>
      </c>
      <c r="T36" s="82">
        <f>SUMIFS(demo_gind!$D:$D,demo_gind!$A:$A,T9,demo_gind!$B:$B,Data_demo_gind!$A$36,demo_gind!$C:$C,Data_demo_gind!$B$7)</f>
        <v>5508214</v>
      </c>
      <c r="U36" s="82">
        <f>SUMIFS(demo_gind!$D:$D,demo_gind!$A:$A,U9,demo_gind!$B:$B,Data_demo_gind!$A$36,demo_gind!$C:$C,Data_demo_gind!$B$7)</f>
        <v>5515525</v>
      </c>
      <c r="V36" s="82">
        <f>SUMIFS(demo_gind!$D:$D,demo_gind!$A:$A,V9,demo_gind!$B:$B,Data_demo_gind!$A$36,demo_gind!$C:$C,Data_demo_gind!$B$7)</f>
        <v>5521606</v>
      </c>
      <c r="W36" s="82">
        <f>SUMIFS(demo_gind!$D:$D,demo_gind!$A:$A,W9,demo_gind!$B:$B,Data_demo_gind!$A$36,demo_gind!$C:$C,Data_demo_gind!$B$7)</f>
        <v>5529543</v>
      </c>
    </row>
    <row r="37" spans="1:23" x14ac:dyDescent="0.2">
      <c r="A37" s="81" t="s">
        <v>126</v>
      </c>
      <c r="B37" s="81" t="s">
        <v>29</v>
      </c>
      <c r="C37" s="82">
        <f>SUMIFS(demo_gind!$D:$D,demo_gind!$A:$A,C9,demo_gind!$B:$B,Data_demo_gind!$A$37,demo_gind!$C:$C,Data_demo_gind!$B$7)</f>
        <v>8872109</v>
      </c>
      <c r="D37" s="82">
        <f>SUMIFS(demo_gind!$D:$D,demo_gind!$A:$A,D9,demo_gind!$B:$B,Data_demo_gind!$A$37,demo_gind!$C:$C,Data_demo_gind!$B$7)</f>
        <v>8895960</v>
      </c>
      <c r="E37" s="82">
        <f>SUMIFS(demo_gind!$D:$D,demo_gind!$A:$A,E9,demo_gind!$B:$B,Data_demo_gind!$A$37,demo_gind!$C:$C,Data_demo_gind!$B$7)</f>
        <v>8924958</v>
      </c>
      <c r="F37" s="82">
        <f>SUMIFS(demo_gind!$D:$D,demo_gind!$A:$A,F9,demo_gind!$B:$B,Data_demo_gind!$A$37,demo_gind!$C:$C,Data_demo_gind!$B$7)</f>
        <v>8958229</v>
      </c>
      <c r="G37" s="82">
        <f>SUMIFS(demo_gind!$D:$D,demo_gind!$A:$A,G9,demo_gind!$B:$B,Data_demo_gind!$A$37,demo_gind!$C:$C,Data_demo_gind!$B$7)</f>
        <v>8993531</v>
      </c>
      <c r="H37" s="82">
        <f>SUMIFS(demo_gind!$D:$D,demo_gind!$A:$A,H9,demo_gind!$B:$B,Data_demo_gind!$A$37,demo_gind!$C:$C,Data_demo_gind!$B$7)</f>
        <v>9029572</v>
      </c>
      <c r="I37" s="82">
        <f>SUMIFS(demo_gind!$D:$D,demo_gind!$A:$A,I9,demo_gind!$B:$B,Data_demo_gind!$A$37,demo_gind!$C:$C,Data_demo_gind!$B$7)</f>
        <v>9080505</v>
      </c>
      <c r="J37" s="82">
        <f>SUMIFS(demo_gind!$D:$D,demo_gind!$A:$A,J9,demo_gind!$B:$B,Data_demo_gind!$A$37,demo_gind!$C:$C,Data_demo_gind!$B$7)</f>
        <v>9148092</v>
      </c>
      <c r="K37" s="82">
        <f>SUMIFS(demo_gind!$D:$D,demo_gind!$A:$A,K9,demo_gind!$B:$B,Data_demo_gind!$A$37,demo_gind!$C:$C,Data_demo_gind!$B$7)</f>
        <v>9219637</v>
      </c>
      <c r="L37" s="82">
        <f>SUMIFS(demo_gind!$D:$D,demo_gind!$A:$A,L9,demo_gind!$B:$B,Data_demo_gind!$A$37,demo_gind!$C:$C,Data_demo_gind!$B$7)</f>
        <v>9298515</v>
      </c>
      <c r="M37" s="82">
        <f>SUMIFS(demo_gind!$D:$D,demo_gind!$A:$A,M9,demo_gind!$B:$B,Data_demo_gind!$A$37,demo_gind!$C:$C,Data_demo_gind!$B$7)</f>
        <v>9378126</v>
      </c>
      <c r="N37" s="82">
        <f>SUMIFS(demo_gind!$D:$D,demo_gind!$A:$A,N9,demo_gind!$B:$B,Data_demo_gind!$A$37,demo_gind!$C:$C,Data_demo_gind!$B$7)</f>
        <v>9449213</v>
      </c>
      <c r="O37" s="82">
        <f>SUMIFS(demo_gind!$D:$D,demo_gind!$A:$A,O9,demo_gind!$B:$B,Data_demo_gind!$A$37,demo_gind!$C:$C,Data_demo_gind!$B$7)</f>
        <v>9519374</v>
      </c>
      <c r="P37" s="82">
        <f>SUMIFS(demo_gind!$D:$D,demo_gind!$A:$A,P9,demo_gind!$B:$B,Data_demo_gind!$A$37,demo_gind!$C:$C,Data_demo_gind!$B$7)</f>
        <v>9600379</v>
      </c>
      <c r="Q37" s="82">
        <f>SUMIFS(demo_gind!$D:$D,demo_gind!$A:$A,Q9,demo_gind!$B:$B,Data_demo_gind!$A$37,demo_gind!$C:$C,Data_demo_gind!$B$7)</f>
        <v>9696110</v>
      </c>
      <c r="R37" s="82">
        <f>SUMIFS(demo_gind!$D:$D,demo_gind!$A:$A,R9,demo_gind!$B:$B,Data_demo_gind!$A$37,demo_gind!$C:$C,Data_demo_gind!$B$7)</f>
        <v>9799186</v>
      </c>
      <c r="S37" s="82">
        <f>SUMIFS(demo_gind!$D:$D,demo_gind!$A:$A,S9,demo_gind!$B:$B,Data_demo_gind!$A$37,demo_gind!$C:$C,Data_demo_gind!$B$7)</f>
        <v>9923085</v>
      </c>
      <c r="T37" s="82">
        <f>SUMIFS(demo_gind!$D:$D,demo_gind!$A:$A,T9,demo_gind!$B:$B,Data_demo_gind!$A$37,demo_gind!$C:$C,Data_demo_gind!$B$7)</f>
        <v>10057698</v>
      </c>
      <c r="U37" s="82">
        <f>SUMIFS(demo_gind!$D:$D,demo_gind!$A:$A,U9,demo_gind!$B:$B,Data_demo_gind!$A$37,demo_gind!$C:$C,Data_demo_gind!$B$7)</f>
        <v>10175214</v>
      </c>
      <c r="V37" s="82">
        <f>SUMIFS(demo_gind!$D:$D,demo_gind!$A:$A,V9,demo_gind!$B:$B,Data_demo_gind!$A$37,demo_gind!$C:$C,Data_demo_gind!$B$7)</f>
        <v>10278887</v>
      </c>
      <c r="W37" s="82">
        <f>SUMIFS(demo_gind!$D:$D,demo_gind!$A:$A,W9,demo_gind!$B:$B,Data_demo_gind!$A$37,demo_gind!$C:$C,Data_demo_gind!$B$7)</f>
        <v>10353442</v>
      </c>
    </row>
    <row r="38" spans="1:23" x14ac:dyDescent="0.2">
      <c r="A38" s="81" t="s">
        <v>125</v>
      </c>
      <c r="B38" s="81" t="s">
        <v>40</v>
      </c>
      <c r="C38" s="82">
        <f>SUMIFS(demo_gind!$D:$D,demo_gind!$A:$A,C9,demo_gind!$B:$B,Data_demo_gind!$A$38,demo_gind!$C:$C,Data_demo_gind!$B$7)</f>
        <v>58892514</v>
      </c>
      <c r="D38" s="82">
        <f>SUMIFS(demo_gind!$D:$D,demo_gind!$A:$A,D9,demo_gind!$B:$B,Data_demo_gind!$A$38,demo_gind!$C:$C,Data_demo_gind!$B$7)</f>
        <v>59119673</v>
      </c>
      <c r="E38" s="82">
        <f>SUMIFS(demo_gind!$D:$D,demo_gind!$A:$A,E9,demo_gind!$B:$B,Data_demo_gind!$A$38,demo_gind!$C:$C,Data_demo_gind!$B$7)</f>
        <v>59370479</v>
      </c>
      <c r="F38" s="82">
        <f>SUMIFS(demo_gind!$D:$D,demo_gind!$A:$A,F9,demo_gind!$B:$B,Data_demo_gind!$A$38,demo_gind!$C:$C,Data_demo_gind!$B$7)</f>
        <v>59647577</v>
      </c>
      <c r="G38" s="82">
        <f>SUMIFS(demo_gind!$D:$D,demo_gind!$A:$A,G9,demo_gind!$B:$B,Data_demo_gind!$A$38,demo_gind!$C:$C,Data_demo_gind!$B$7)</f>
        <v>59987905</v>
      </c>
      <c r="H38" s="82">
        <f>SUMIFS(demo_gind!$D:$D,demo_gind!$A:$A,H9,demo_gind!$B:$B,Data_demo_gind!$A$38,demo_gind!$C:$C,Data_demo_gind!$B$7)</f>
        <v>60401206</v>
      </c>
      <c r="I38" s="82">
        <f>SUMIFS(demo_gind!$D:$D,demo_gind!$A:$A,I9,demo_gind!$B:$B,Data_demo_gind!$A$38,demo_gind!$C:$C,Data_demo_gind!$B$7)</f>
        <v>60846820</v>
      </c>
      <c r="J38" s="82">
        <f>SUMIFS(demo_gind!$D:$D,demo_gind!$A:$A,J9,demo_gind!$B:$B,Data_demo_gind!$A$38,demo_gind!$C:$C,Data_demo_gind!$B$7)</f>
        <v>61322463</v>
      </c>
      <c r="K38" s="82">
        <f>SUMIFS(demo_gind!$D:$D,demo_gind!$A:$A,K9,demo_gind!$B:$B,Data_demo_gind!$A$38,demo_gind!$C:$C,Data_demo_gind!$B$7)</f>
        <v>61806995</v>
      </c>
      <c r="L38" s="82">
        <f>SUMIFS(demo_gind!$D:$D,demo_gind!$A:$A,L9,demo_gind!$B:$B,Data_demo_gind!$A$38,demo_gind!$C:$C,Data_demo_gind!$B$7)</f>
        <v>62276270</v>
      </c>
      <c r="M38" s="82">
        <f>SUMIFS(demo_gind!$D:$D,demo_gind!$A:$A,M9,demo_gind!$B:$B,Data_demo_gind!$A$38,demo_gind!$C:$C,Data_demo_gind!$B$7)</f>
        <v>62766365</v>
      </c>
      <c r="N38" s="82">
        <f>SUMIFS(demo_gind!$D:$D,demo_gind!$A:$A,N9,demo_gind!$B:$B,Data_demo_gind!$A$38,demo_gind!$C:$C,Data_demo_gind!$B$7)</f>
        <v>63258810</v>
      </c>
      <c r="O38" s="82">
        <f>SUMIFS(demo_gind!$D:$D,demo_gind!$A:$A,O9,demo_gind!$B:$B,Data_demo_gind!$A$38,demo_gind!$C:$C,Data_demo_gind!$B$7)</f>
        <v>63700215</v>
      </c>
      <c r="P38" s="82">
        <f>SUMIFS(demo_gind!$D:$D,demo_gind!$A:$A,P9,demo_gind!$B:$B,Data_demo_gind!$A$38,demo_gind!$C:$C,Data_demo_gind!$B$7)</f>
        <v>64128273</v>
      </c>
      <c r="Q38" s="82">
        <f>SUMIFS(demo_gind!$D:$D,demo_gind!$A:$A,Q9,demo_gind!$B:$B,Data_demo_gind!$A$38,demo_gind!$C:$C,Data_demo_gind!$B$7)</f>
        <v>64602298</v>
      </c>
      <c r="R38" s="82">
        <f>SUMIFS(demo_gind!$D:$D,demo_gind!$A:$A,R9,demo_gind!$B:$B,Data_demo_gind!$A$38,demo_gind!$C:$C,Data_demo_gind!$B$7)</f>
        <v>65116219</v>
      </c>
      <c r="S38" s="82">
        <f>SUMIFS(demo_gind!$D:$D,demo_gind!$A:$A,S9,demo_gind!$B:$B,Data_demo_gind!$A$38,demo_gind!$C:$C,Data_demo_gind!$B$7)</f>
        <v>65611593</v>
      </c>
      <c r="T38" s="82">
        <f>SUMIFS(demo_gind!$D:$D,demo_gind!$A:$A,T9,demo_gind!$B:$B,Data_demo_gind!$A$38,demo_gind!$C:$C,Data_demo_gind!$B$7)</f>
        <v>66058859</v>
      </c>
      <c r="U38" s="82">
        <f>SUMIFS(demo_gind!$D:$D,demo_gind!$A:$A,U9,demo_gind!$B:$B,Data_demo_gind!$A$38,demo_gind!$C:$C,Data_demo_gind!$B$7)</f>
        <v>66460344</v>
      </c>
      <c r="V38" s="82">
        <f>SUMIFS(demo_gind!$D:$D,demo_gind!$A:$A,V9,demo_gind!$B:$B,Data_demo_gind!$A$38,demo_gind!$C:$C,Data_demo_gind!$B$7)</f>
        <v>66836327</v>
      </c>
      <c r="W38" s="82" t="s">
        <v>54</v>
      </c>
    </row>
    <row r="39" spans="1:23" x14ac:dyDescent="0.2">
      <c r="A39" s="81" t="s">
        <v>174</v>
      </c>
      <c r="B39" s="142" t="s">
        <v>173</v>
      </c>
      <c r="C39" s="82">
        <f>SUMIFS(demo_gind!$D:$D,demo_gind!$A:$A,C9,demo_gind!$B:$B,Data_demo_gind!$A$39,demo_gind!$C:$C,Data_demo_gind!$B$7)</f>
        <v>281205</v>
      </c>
      <c r="D39" s="82">
        <f>SUMIFS(demo_gind!$D:$D,demo_gind!$A:$A,D9,demo_gind!$B:$B,Data_demo_gind!$A$39,demo_gind!$C:$C,Data_demo_gind!$B$7)</f>
        <v>284968</v>
      </c>
      <c r="E39" s="82">
        <f>SUMIFS(demo_gind!$D:$D,demo_gind!$A:$A,E9,demo_gind!$B:$B,Data_demo_gind!$A$39,demo_gind!$C:$C,Data_demo_gind!$B$7)</f>
        <v>287523</v>
      </c>
      <c r="F39" s="82">
        <f>SUMIFS(demo_gind!$D:$D,demo_gind!$A:$A,F9,demo_gind!$B:$B,Data_demo_gind!$A$39,demo_gind!$C:$C,Data_demo_gind!$B$7)</f>
        <v>289521</v>
      </c>
      <c r="G39" s="82">
        <f>SUMIFS(demo_gind!$D:$D,demo_gind!$A:$A,G9,demo_gind!$B:$B,Data_demo_gind!$A$39,demo_gind!$C:$C,Data_demo_gind!$B$7)</f>
        <v>292074</v>
      </c>
      <c r="H39" s="82">
        <f>SUMIFS(demo_gind!$D:$D,demo_gind!$A:$A,H9,demo_gind!$B:$B,Data_demo_gind!$A$39,demo_gind!$C:$C,Data_demo_gind!$B$7)</f>
        <v>296734</v>
      </c>
      <c r="I39" s="82">
        <f>SUMIFS(demo_gind!$D:$D,demo_gind!$A:$A,I9,demo_gind!$B:$B,Data_demo_gind!$A$39,demo_gind!$C:$C,Data_demo_gind!$B$7)</f>
        <v>303782</v>
      </c>
      <c r="J39" s="82">
        <f>SUMIFS(demo_gind!$D:$D,demo_gind!$A:$A,J9,demo_gind!$B:$B,Data_demo_gind!$A$39,demo_gind!$C:$C,Data_demo_gind!$B$7)</f>
        <v>311566</v>
      </c>
      <c r="K39" s="82">
        <f>SUMIFS(demo_gind!$D:$D,demo_gind!$A:$A,K9,demo_gind!$B:$B,Data_demo_gind!$A$39,demo_gind!$C:$C,Data_demo_gind!$B$7)</f>
        <v>317414</v>
      </c>
      <c r="L39" s="82">
        <f>SUMIFS(demo_gind!$D:$D,demo_gind!$A:$A,L9,demo_gind!$B:$B,Data_demo_gind!$A$39,demo_gind!$C:$C,Data_demo_gind!$B$7)</f>
        <v>318499</v>
      </c>
      <c r="M39" s="82">
        <f>SUMIFS(demo_gind!$D:$D,demo_gind!$A:$A,M9,demo_gind!$B:$B,Data_demo_gind!$A$39,demo_gind!$C:$C,Data_demo_gind!$B$7)</f>
        <v>318041</v>
      </c>
      <c r="N39" s="82">
        <f>SUMIFS(demo_gind!$D:$D,demo_gind!$A:$A,N9,demo_gind!$B:$B,Data_demo_gind!$A$39,demo_gind!$C:$C,Data_demo_gind!$B$7)</f>
        <v>319014</v>
      </c>
      <c r="O39" s="82">
        <f>SUMIFS(demo_gind!$D:$D,demo_gind!$A:$A,O9,demo_gind!$B:$B,Data_demo_gind!$A$39,demo_gind!$C:$C,Data_demo_gind!$B$7)</f>
        <v>320716</v>
      </c>
      <c r="P39" s="82">
        <f>SUMIFS(demo_gind!$D:$D,demo_gind!$A:$A,P9,demo_gind!$B:$B,Data_demo_gind!$A$39,demo_gind!$C:$C,Data_demo_gind!$B$7)</f>
        <v>323764</v>
      </c>
      <c r="Q39" s="82">
        <f>SUMIFS(demo_gind!$D:$D,demo_gind!$A:$A,Q9,demo_gind!$B:$B,Data_demo_gind!$A$39,demo_gind!$C:$C,Data_demo_gind!$B$7)</f>
        <v>327386</v>
      </c>
      <c r="R39" s="82">
        <f>SUMIFS(demo_gind!$D:$D,demo_gind!$A:$A,R9,demo_gind!$B:$B,Data_demo_gind!$A$39,demo_gind!$C:$C,Data_demo_gind!$B$7)</f>
        <v>330815</v>
      </c>
      <c r="S39" s="82">
        <f>SUMIFS(demo_gind!$D:$D,demo_gind!$A:$A,S9,demo_gind!$B:$B,Data_demo_gind!$A$39,demo_gind!$C:$C,Data_demo_gind!$B$7)</f>
        <v>335439</v>
      </c>
      <c r="T39" s="82">
        <f>SUMIFS(demo_gind!$D:$D,demo_gind!$A:$A,T9,demo_gind!$B:$B,Data_demo_gind!$A$39,demo_gind!$C:$C,Data_demo_gind!$B$7)</f>
        <v>343400</v>
      </c>
      <c r="U39" s="82">
        <f>SUMIFS(demo_gind!$D:$D,demo_gind!$A:$A,U9,demo_gind!$B:$B,Data_demo_gind!$A$39,demo_gind!$C:$C,Data_demo_gind!$B$7)</f>
        <v>352721</v>
      </c>
      <c r="V39" s="82">
        <f>SUMIFS(demo_gind!$D:$D,demo_gind!$A:$A,V9,demo_gind!$B:$B,Data_demo_gind!$A$39,demo_gind!$C:$C,Data_demo_gind!$B$7)</f>
        <v>360563</v>
      </c>
      <c r="W39" s="82">
        <f>SUMIFS(demo_gind!$D:$D,demo_gind!$A:$A,W9,demo_gind!$B:$B,Data_demo_gind!$A$39,demo_gind!$C:$C,Data_demo_gind!$B$7)</f>
        <v>366463</v>
      </c>
    </row>
    <row r="40" spans="1:23" x14ac:dyDescent="0.2">
      <c r="A40" s="81" t="s">
        <v>124</v>
      </c>
      <c r="B40" s="81" t="s">
        <v>123</v>
      </c>
      <c r="C40" s="82">
        <f>SUMIFS(demo_gind!$D:$D,demo_gind!$A:$A,C9,demo_gind!$B:$B,Data_demo_gind!$A$40,demo_gind!$C:$C,Data_demo_gind!$B$7)</f>
        <v>4490967</v>
      </c>
      <c r="D40" s="82">
        <f>SUMIFS(demo_gind!$D:$D,demo_gind!$A:$A,D9,demo_gind!$B:$B,Data_demo_gind!$A$40,demo_gind!$C:$C,Data_demo_gind!$B$7)</f>
        <v>4513751</v>
      </c>
      <c r="E40" s="82">
        <f>SUMIFS(demo_gind!$D:$D,demo_gind!$A:$A,E9,demo_gind!$B:$B,Data_demo_gind!$A$40,demo_gind!$C:$C,Data_demo_gind!$B$7)</f>
        <v>4538159</v>
      </c>
      <c r="F40" s="82">
        <f>SUMIFS(demo_gind!$D:$D,demo_gind!$A:$A,F9,demo_gind!$B:$B,Data_demo_gind!$A$40,demo_gind!$C:$C,Data_demo_gind!$B$7)</f>
        <v>4564855</v>
      </c>
      <c r="G40" s="82">
        <f>SUMIFS(demo_gind!$D:$D,demo_gind!$A:$A,G9,demo_gind!$B:$B,Data_demo_gind!$A$40,demo_gind!$C:$C,Data_demo_gind!$B$7)</f>
        <v>4591910</v>
      </c>
      <c r="H40" s="82">
        <f>SUMIFS(demo_gind!$D:$D,demo_gind!$A:$A,H9,demo_gind!$B:$B,Data_demo_gind!$A$40,demo_gind!$C:$C,Data_demo_gind!$B$7)</f>
        <v>4623291</v>
      </c>
      <c r="I40" s="82">
        <f>SUMIFS(demo_gind!$D:$D,demo_gind!$A:$A,I9,demo_gind!$B:$B,Data_demo_gind!$A$40,demo_gind!$C:$C,Data_demo_gind!$B$7)</f>
        <v>4660677</v>
      </c>
      <c r="J40" s="82">
        <f>SUMIFS(demo_gind!$D:$D,demo_gind!$A:$A,J9,demo_gind!$B:$B,Data_demo_gind!$A$40,demo_gind!$C:$C,Data_demo_gind!$B$7)</f>
        <v>4709153</v>
      </c>
      <c r="K40" s="82">
        <f>SUMIFS(demo_gind!$D:$D,demo_gind!$A:$A,K9,demo_gind!$B:$B,Data_demo_gind!$A$40,demo_gind!$C:$C,Data_demo_gind!$B$7)</f>
        <v>4768212</v>
      </c>
      <c r="L40" s="82">
        <f>SUMIFS(demo_gind!$D:$D,demo_gind!$A:$A,L9,demo_gind!$B:$B,Data_demo_gind!$A$40,demo_gind!$C:$C,Data_demo_gind!$B$7)</f>
        <v>4828726</v>
      </c>
      <c r="M40" s="82">
        <f>SUMIFS(demo_gind!$D:$D,demo_gind!$A:$A,M9,demo_gind!$B:$B,Data_demo_gind!$A$40,demo_gind!$C:$C,Data_demo_gind!$B$7)</f>
        <v>4889252</v>
      </c>
      <c r="N40" s="82">
        <f>SUMIFS(demo_gind!$D:$D,demo_gind!$A:$A,N9,demo_gind!$B:$B,Data_demo_gind!$A$40,demo_gind!$C:$C,Data_demo_gind!$B$7)</f>
        <v>4953088</v>
      </c>
      <c r="O40" s="82">
        <f>SUMIFS(demo_gind!$D:$D,demo_gind!$A:$A,O9,demo_gind!$B:$B,Data_demo_gind!$A$40,demo_gind!$C:$C,Data_demo_gind!$B$7)</f>
        <v>5018573</v>
      </c>
      <c r="P40" s="82">
        <f>SUMIFS(demo_gind!$D:$D,demo_gind!$A:$A,P9,demo_gind!$B:$B,Data_demo_gind!$A$40,demo_gind!$C:$C,Data_demo_gind!$B$7)</f>
        <v>5079623</v>
      </c>
      <c r="Q40" s="82">
        <f>SUMIFS(demo_gind!$D:$D,demo_gind!$A:$A,Q9,demo_gind!$B:$B,Data_demo_gind!$A$40,demo_gind!$C:$C,Data_demo_gind!$B$7)</f>
        <v>5137232</v>
      </c>
      <c r="R40" s="82">
        <f>SUMIFS(demo_gind!$D:$D,demo_gind!$A:$A,R9,demo_gind!$B:$B,Data_demo_gind!$A$40,demo_gind!$C:$C,Data_demo_gind!$B$7)</f>
        <v>5188607</v>
      </c>
      <c r="S40" s="82">
        <f>SUMIFS(demo_gind!$D:$D,demo_gind!$A:$A,S9,demo_gind!$B:$B,Data_demo_gind!$A$40,demo_gind!$C:$C,Data_demo_gind!$B$7)</f>
        <v>5234519</v>
      </c>
      <c r="T40" s="82">
        <f>SUMIFS(demo_gind!$D:$D,demo_gind!$A:$A,T9,demo_gind!$B:$B,Data_demo_gind!$A$40,demo_gind!$C:$C,Data_demo_gind!$B$7)</f>
        <v>5276968</v>
      </c>
      <c r="U40" s="82">
        <f>SUMIFS(demo_gind!$D:$D,demo_gind!$A:$A,U9,demo_gind!$B:$B,Data_demo_gind!$A$40,demo_gind!$C:$C,Data_demo_gind!$B$7)</f>
        <v>5311916</v>
      </c>
      <c r="V40" s="82">
        <f>SUMIFS(demo_gind!$D:$D,demo_gind!$A:$A,V9,demo_gind!$B:$B,Data_demo_gind!$A$40,demo_gind!$C:$C,Data_demo_gind!$B$7)</f>
        <v>5347896</v>
      </c>
      <c r="W40" s="82">
        <f>SUMIFS(demo_gind!$D:$D,demo_gind!$A:$A,W9,demo_gind!$B:$B,Data_demo_gind!$A$40,demo_gind!$C:$C,Data_demo_gind!$B$7)</f>
        <v>5379475</v>
      </c>
    </row>
    <row r="41" spans="1:23" x14ac:dyDescent="0.2">
      <c r="A41" s="81" t="s">
        <v>122</v>
      </c>
      <c r="B41" s="81" t="s">
        <v>121</v>
      </c>
      <c r="C41" s="82">
        <f>SUMIFS(demo_gind!$D:$D,demo_gind!$A:$A,C9,demo_gind!$B:$B,Data_demo_gind!$A$41,demo_gind!$C:$C,Data_demo_gind!$B$7)</f>
        <v>7184250</v>
      </c>
      <c r="D41" s="82">
        <f>SUMIFS(demo_gind!$D:$D,demo_gind!$A:$A,D9,demo_gind!$B:$B,Data_demo_gind!$A$41,demo_gind!$C:$C,Data_demo_gind!$B$7)</f>
        <v>7229854</v>
      </c>
      <c r="E41" s="82">
        <f>SUMIFS(demo_gind!$D:$D,demo_gind!$A:$A,E9,demo_gind!$B:$B,Data_demo_gind!$A$41,demo_gind!$C:$C,Data_demo_gind!$B$7)</f>
        <v>7284753</v>
      </c>
      <c r="F41" s="82">
        <f>SUMIFS(demo_gind!$D:$D,demo_gind!$A:$A,F9,demo_gind!$B:$B,Data_demo_gind!$A$41,demo_gind!$C:$C,Data_demo_gind!$B$7)</f>
        <v>7339001</v>
      </c>
      <c r="G41" s="82">
        <f>SUMIFS(demo_gind!$D:$D,demo_gind!$A:$A,G9,demo_gind!$B:$B,Data_demo_gind!$A$41,demo_gind!$C:$C,Data_demo_gind!$B$7)</f>
        <v>7389625</v>
      </c>
      <c r="H41" s="82">
        <f>SUMIFS(demo_gind!$D:$D,demo_gind!$A:$A,H9,demo_gind!$B:$B,Data_demo_gind!$A$41,demo_gind!$C:$C,Data_demo_gind!$B$7)</f>
        <v>7437115</v>
      </c>
      <c r="I41" s="82">
        <f>SUMIFS(demo_gind!$D:$D,demo_gind!$A:$A,I9,demo_gind!$B:$B,Data_demo_gind!$A$41,demo_gind!$C:$C,Data_demo_gind!$B$7)</f>
        <v>7483934</v>
      </c>
      <c r="J41" s="82">
        <f>SUMIFS(demo_gind!$D:$D,demo_gind!$A:$A,J9,demo_gind!$B:$B,Data_demo_gind!$A$41,demo_gind!$C:$C,Data_demo_gind!$B$7)</f>
        <v>7551117</v>
      </c>
      <c r="K41" s="82">
        <f>SUMIFS(demo_gind!$D:$D,demo_gind!$A:$A,K9,demo_gind!$B:$B,Data_demo_gind!$A$41,demo_gind!$C:$C,Data_demo_gind!$B$7)</f>
        <v>7647675</v>
      </c>
      <c r="L41" s="82">
        <f>SUMIFS(demo_gind!$D:$D,demo_gind!$A:$A,L9,demo_gind!$B:$B,Data_demo_gind!$A$41,demo_gind!$C:$C,Data_demo_gind!$B$7)</f>
        <v>7743831</v>
      </c>
      <c r="M41" s="82">
        <f>SUMIFS(demo_gind!$D:$D,demo_gind!$A:$A,M9,demo_gind!$B:$B,Data_demo_gind!$A$41,demo_gind!$C:$C,Data_demo_gind!$B$7)</f>
        <v>7824909</v>
      </c>
      <c r="N41" s="82">
        <f>SUMIFS(demo_gind!$D:$D,demo_gind!$A:$A,N9,demo_gind!$B:$B,Data_demo_gind!$A$41,demo_gind!$C:$C,Data_demo_gind!$B$7)</f>
        <v>7912398</v>
      </c>
      <c r="O41" s="82">
        <f>SUMIFS(demo_gind!$D:$D,demo_gind!$A:$A,O9,demo_gind!$B:$B,Data_demo_gind!$A$41,demo_gind!$C:$C,Data_demo_gind!$B$7)</f>
        <v>7996861</v>
      </c>
      <c r="P41" s="82">
        <f>SUMIFS(demo_gind!$D:$D,demo_gind!$A:$A,P9,demo_gind!$B:$B,Data_demo_gind!$A$41,demo_gind!$C:$C,Data_demo_gind!$B$7)</f>
        <v>8089346</v>
      </c>
      <c r="Q41" s="82">
        <f>SUMIFS(demo_gind!$D:$D,demo_gind!$A:$A,Q9,demo_gind!$B:$B,Data_demo_gind!$A$41,demo_gind!$C:$C,Data_demo_gind!$B$7)</f>
        <v>8188649</v>
      </c>
      <c r="R41" s="82">
        <f>SUMIFS(demo_gind!$D:$D,demo_gind!$A:$A,R9,demo_gind!$B:$B,Data_demo_gind!$A$41,demo_gind!$C:$C,Data_demo_gind!$B$7)</f>
        <v>8282396</v>
      </c>
      <c r="S41" s="82">
        <f>SUMIFS(demo_gind!$D:$D,demo_gind!$A:$A,S9,demo_gind!$B:$B,Data_demo_gind!$A$41,demo_gind!$C:$C,Data_demo_gind!$B$7)</f>
        <v>8373338</v>
      </c>
      <c r="T41" s="82">
        <f>SUMIFS(demo_gind!$D:$D,demo_gind!$A:$A,T9,demo_gind!$B:$B,Data_demo_gind!$A$41,demo_gind!$C:$C,Data_demo_gind!$B$7)</f>
        <v>8451840</v>
      </c>
      <c r="U41" s="82">
        <f>SUMIFS(demo_gind!$D:$D,demo_gind!$A:$A,U9,demo_gind!$B:$B,Data_demo_gind!$A$41,demo_gind!$C:$C,Data_demo_gind!$B$7)</f>
        <v>8514329</v>
      </c>
      <c r="V41" s="82">
        <f>SUMIFS(demo_gind!$D:$D,demo_gind!$A:$A,V9,demo_gind!$B:$B,Data_demo_gind!$A$41,demo_gind!$C:$C,Data_demo_gind!$B$7)</f>
        <v>8575280</v>
      </c>
      <c r="W41" s="82">
        <f>SUMIFS(demo_gind!$D:$D,demo_gind!$A:$A,W9,demo_gind!$B:$B,Data_demo_gind!$A$41,demo_gind!$C:$C,Data_demo_gind!$B$7)</f>
        <v>8636561</v>
      </c>
    </row>
    <row r="42" spans="1:23" x14ac:dyDescent="0.2">
      <c r="A42" s="81" t="s">
        <v>120</v>
      </c>
      <c r="B42" s="81" t="s">
        <v>171</v>
      </c>
      <c r="C42" s="82">
        <f>SUMIFS(demo_gind!$D:$D,demo_gind!$A:$A,C9,demo_gind!$B:$B,Data_demo_gind!$A$42,demo_gind!$C:$C,Data_demo_gind!$B$7)</f>
        <v>2026345</v>
      </c>
      <c r="D42" s="82">
        <f>SUMIFS(demo_gind!$D:$D,demo_gind!$A:$A,D9,demo_gind!$B:$B,Data_demo_gind!$A$42,demo_gind!$C:$C,Data_demo_gind!$B$7)</f>
        <v>2034882</v>
      </c>
      <c r="E42" s="82">
        <f>SUMIFS(demo_gind!$D:$D,demo_gind!$A:$A,E9,demo_gind!$B:$B,Data_demo_gind!$A$42,demo_gind!$C:$C,Data_demo_gind!$B$7)</f>
        <v>2031153</v>
      </c>
      <c r="F42" s="82">
        <f>SUMIFS(demo_gind!$D:$D,demo_gind!$A:$A,F9,demo_gind!$B:$B,Data_demo_gind!$A$42,demo_gind!$C:$C,Data_demo_gind!$B$7)</f>
        <v>2026773</v>
      </c>
      <c r="G42" s="82">
        <f>SUMIFS(demo_gind!$D:$D,demo_gind!$A:$A,G9,demo_gind!$B:$B,Data_demo_gind!$A$42,demo_gind!$C:$C,Data_demo_gind!$B$7)</f>
        <v>2032544</v>
      </c>
      <c r="H42" s="82">
        <f>SUMIFS(demo_gind!$D:$D,demo_gind!$A:$A,H9,demo_gind!$B:$B,Data_demo_gind!$A$42,demo_gind!$C:$C,Data_demo_gind!$B$7)</f>
        <v>2036855</v>
      </c>
      <c r="I42" s="82">
        <f>SUMIFS(demo_gind!$D:$D,demo_gind!$A:$A,I9,demo_gind!$B:$B,Data_demo_gind!$A$42,demo_gind!$C:$C,Data_demo_gind!$B$7)</f>
        <v>2040228</v>
      </c>
      <c r="J42" s="82">
        <f>SUMIFS(demo_gind!$D:$D,demo_gind!$A:$A,J9,demo_gind!$B:$B,Data_demo_gind!$A$42,demo_gind!$C:$C,Data_demo_gind!$B$7)</f>
        <v>2043559</v>
      </c>
      <c r="K42" s="82">
        <f>SUMIFS(demo_gind!$D:$D,demo_gind!$A:$A,K9,demo_gind!$B:$B,Data_demo_gind!$A$42,demo_gind!$C:$C,Data_demo_gind!$B$7)</f>
        <v>2046898</v>
      </c>
      <c r="L42" s="82">
        <f>SUMIFS(demo_gind!$D:$D,demo_gind!$A:$A,L9,demo_gind!$B:$B,Data_demo_gind!$A$42,demo_gind!$C:$C,Data_demo_gind!$B$7)</f>
        <v>2050671</v>
      </c>
      <c r="M42" s="82">
        <f>SUMIFS(demo_gind!$D:$D,demo_gind!$A:$A,M9,demo_gind!$B:$B,Data_demo_gind!$A$42,demo_gind!$C:$C,Data_demo_gind!$B$7)</f>
        <v>2055003</v>
      </c>
      <c r="N42" s="82">
        <f>SUMIFS(demo_gind!$D:$D,demo_gind!$A:$A,N9,demo_gind!$B:$B,Data_demo_gind!$A$42,demo_gind!$C:$C,Data_demo_gind!$B$7)</f>
        <v>2058539</v>
      </c>
      <c r="O42" s="82">
        <f>SUMIFS(demo_gind!$D:$D,demo_gind!$A:$A,O9,demo_gind!$B:$B,Data_demo_gind!$A$42,demo_gind!$C:$C,Data_demo_gind!$B$7)</f>
        <v>2061044</v>
      </c>
      <c r="P42" s="82">
        <f>SUMIFS(demo_gind!$D:$D,demo_gind!$A:$A,P9,demo_gind!$B:$B,Data_demo_gind!$A$42,demo_gind!$C:$C,Data_demo_gind!$B$7)</f>
        <v>2064032</v>
      </c>
      <c r="Q42" s="82">
        <f>SUMIFS(demo_gind!$D:$D,demo_gind!$A:$A,Q9,demo_gind!$B:$B,Data_demo_gind!$A$42,demo_gind!$C:$C,Data_demo_gind!$B$7)</f>
        <v>2067471</v>
      </c>
      <c r="R42" s="82">
        <f>SUMIFS(demo_gind!$D:$D,demo_gind!$A:$A,R9,demo_gind!$B:$B,Data_demo_gind!$A$42,demo_gind!$C:$C,Data_demo_gind!$B$7)</f>
        <v>2070225</v>
      </c>
      <c r="S42" s="82">
        <f>SUMIFS(demo_gind!$D:$D,demo_gind!$A:$A,S9,demo_gind!$B:$B,Data_demo_gind!$A$42,demo_gind!$C:$C,Data_demo_gind!$B$7)</f>
        <v>2072490</v>
      </c>
      <c r="T42" s="82">
        <f>SUMIFS(demo_gind!$D:$D,demo_gind!$A:$A,T9,demo_gind!$B:$B,Data_demo_gind!$A$42,demo_gind!$C:$C,Data_demo_gind!$B$7)</f>
        <v>2074502</v>
      </c>
      <c r="U42" s="82">
        <f>SUMIFS(demo_gind!$D:$D,demo_gind!$A:$A,U9,demo_gind!$B:$B,Data_demo_gind!$A$42,demo_gind!$C:$C,Data_demo_gind!$B$7)</f>
        <v>2076217</v>
      </c>
      <c r="V42" s="82">
        <f>SUMIFS(demo_gind!$D:$D,demo_gind!$A:$A,V9,demo_gind!$B:$B,Data_demo_gind!$A$42,demo_gind!$C:$C,Data_demo_gind!$B$7)</f>
        <v>2076694</v>
      </c>
      <c r="W42" s="82" t="s">
        <v>54</v>
      </c>
    </row>
    <row r="43" spans="1:23" x14ac:dyDescent="0.2">
      <c r="A43" s="81" t="s">
        <v>119</v>
      </c>
      <c r="B43" s="81" t="s">
        <v>118</v>
      </c>
      <c r="C43" s="82">
        <f>SUMIFS(demo_gind!$D:$D,demo_gind!$A:$A,C9,demo_gind!$B:$B,Data_demo_gind!$A$43,demo_gind!$C:$C,Data_demo_gind!$B$7)</f>
        <v>3060173</v>
      </c>
      <c r="D43" s="82">
        <f>SUMIFS(demo_gind!$D:$D,demo_gind!$A:$A,D9,demo_gind!$B:$B,Data_demo_gind!$A$43,demo_gind!$C:$C,Data_demo_gind!$B$7)</f>
        <v>3060169</v>
      </c>
      <c r="E43" s="82">
        <f>SUMIFS(demo_gind!$D:$D,demo_gind!$A:$A,E9,demo_gind!$B:$B,Data_demo_gind!$A$43,demo_gind!$C:$C,Data_demo_gind!$B$7)</f>
        <v>3051006</v>
      </c>
      <c r="F43" s="82">
        <f>SUMIFS(demo_gind!$D:$D,demo_gind!$A:$A,F9,demo_gind!$B:$B,Data_demo_gind!$A$43,demo_gind!$C:$C,Data_demo_gind!$B$7)</f>
        <v>3039612</v>
      </c>
      <c r="G43" s="82">
        <f>SUMIFS(demo_gind!$D:$D,demo_gind!$A:$A,G9,demo_gind!$B:$B,Data_demo_gind!$A$43,demo_gind!$C:$C,Data_demo_gind!$B$7)</f>
        <v>3026933</v>
      </c>
      <c r="H43" s="82">
        <f>SUMIFS(demo_gind!$D:$D,demo_gind!$A:$A,H9,demo_gind!$B:$B,Data_demo_gind!$A$43,demo_gind!$C:$C,Data_demo_gind!$B$7)</f>
        <v>3011482</v>
      </c>
      <c r="I43" s="82">
        <f>SUMIFS(demo_gind!$D:$D,demo_gind!$A:$A,I9,demo_gind!$B:$B,Data_demo_gind!$A$43,demo_gind!$C:$C,Data_demo_gind!$B$7)</f>
        <v>2992542</v>
      </c>
      <c r="J43" s="82">
        <f>SUMIFS(demo_gind!$D:$D,demo_gind!$A:$A,J9,demo_gind!$B:$B,Data_demo_gind!$A$43,demo_gind!$C:$C,Data_demo_gind!$B$7)</f>
        <v>2970011</v>
      </c>
      <c r="K43" s="82">
        <f>SUMIFS(demo_gind!$D:$D,demo_gind!$A:$A,K9,demo_gind!$B:$B,Data_demo_gind!$A$43,demo_gind!$C:$C,Data_demo_gind!$B$7)</f>
        <v>2947311</v>
      </c>
      <c r="L43" s="82">
        <f>SUMIFS(demo_gind!$D:$D,demo_gind!$A:$A,L9,demo_gind!$B:$B,Data_demo_gind!$A$43,demo_gind!$C:$C,Data_demo_gind!$B$7)</f>
        <v>2927515</v>
      </c>
      <c r="M43" s="82">
        <f>SUMIFS(demo_gind!$D:$D,demo_gind!$A:$A,M9,demo_gind!$B:$B,Data_demo_gind!$A$43,demo_gind!$C:$C,Data_demo_gind!$B$7)</f>
        <v>2913018</v>
      </c>
      <c r="N43" s="82">
        <f>SUMIFS(demo_gind!$D:$D,demo_gind!$A:$A,N9,demo_gind!$B:$B,Data_demo_gind!$A$43,demo_gind!$C:$C,Data_demo_gind!$B$7)</f>
        <v>2905185</v>
      </c>
      <c r="O43" s="82">
        <f>SUMIFS(demo_gind!$D:$D,demo_gind!$A:$A,O9,demo_gind!$B:$B,Data_demo_gind!$A$43,demo_gind!$C:$C,Data_demo_gind!$B$7)</f>
        <v>2900389</v>
      </c>
      <c r="P43" s="82">
        <f>SUMIFS(demo_gind!$D:$D,demo_gind!$A:$A,P9,demo_gind!$B:$B,Data_demo_gind!$A$43,demo_gind!$C:$C,Data_demo_gind!$B$7)</f>
        <v>2895082</v>
      </c>
      <c r="Q43" s="82">
        <f>SUMIFS(demo_gind!$D:$D,demo_gind!$A:$A,Q9,demo_gind!$B:$B,Data_demo_gind!$A$43,demo_gind!$C:$C,Data_demo_gind!$B$7)</f>
        <v>2889095</v>
      </c>
      <c r="R43" s="82">
        <f>SUMIFS(demo_gind!$D:$D,demo_gind!$A:$A,R9,demo_gind!$B:$B,Data_demo_gind!$A$43,demo_gind!$C:$C,Data_demo_gind!$B$7)</f>
        <v>2880694</v>
      </c>
      <c r="S43" s="82">
        <f>SUMIFS(demo_gind!$D:$D,demo_gind!$A:$A,S9,demo_gind!$B:$B,Data_demo_gind!$A$43,demo_gind!$C:$C,Data_demo_gind!$B$7)</f>
        <v>2876092</v>
      </c>
      <c r="T43" s="82">
        <f>SUMIFS(demo_gind!$D:$D,demo_gind!$A:$A,T9,demo_gind!$B:$B,Data_demo_gind!$A$43,demo_gind!$C:$C,Data_demo_gind!$B$7)</f>
        <v>2873458</v>
      </c>
      <c r="U43" s="82">
        <f>SUMIFS(demo_gind!$D:$D,demo_gind!$A:$A,U9,demo_gind!$B:$B,Data_demo_gind!$A$43,demo_gind!$C:$C,Data_demo_gind!$B$7)</f>
        <v>2866376</v>
      </c>
      <c r="V43" s="82">
        <f>SUMIFS(demo_gind!$D:$D,demo_gind!$A:$A,V9,demo_gind!$B:$B,Data_demo_gind!$A$43,demo_gind!$C:$C,Data_demo_gind!$B$7)</f>
        <v>2854191</v>
      </c>
      <c r="W43" s="82">
        <f>SUMIFS(demo_gind!$D:$D,demo_gind!$A:$A,W9,demo_gind!$B:$B,Data_demo_gind!$A$43,demo_gind!$C:$C,Data_demo_gind!$B$7)</f>
        <v>2837848</v>
      </c>
    </row>
    <row r="44" spans="1:23" x14ac:dyDescent="0.2">
      <c r="A44" s="81" t="s">
        <v>117</v>
      </c>
      <c r="B44" s="81" t="s">
        <v>116</v>
      </c>
      <c r="C44" s="82">
        <f>SUMIFS(demo_gind!$D:$D,demo_gind!$A:$A,C9,demo_gind!$B:$B,Data_demo_gind!$A$44,demo_gind!$C:$C,Data_demo_gind!$B$7)</f>
        <v>7516346</v>
      </c>
      <c r="D44" s="82">
        <f>SUMIFS(demo_gind!$D:$D,demo_gind!$A:$A,D9,demo_gind!$B:$B,Data_demo_gind!$A$44,demo_gind!$C:$C,Data_demo_gind!$B$7)</f>
        <v>7503433</v>
      </c>
      <c r="E44" s="82">
        <f>SUMIFS(demo_gind!$D:$D,demo_gind!$A:$A,E9,demo_gind!$B:$B,Data_demo_gind!$A$44,demo_gind!$C:$C,Data_demo_gind!$B$7)</f>
        <v>7496522</v>
      </c>
      <c r="F44" s="82">
        <f>SUMIFS(demo_gind!$D:$D,demo_gind!$A:$A,F9,demo_gind!$B:$B,Data_demo_gind!$A$44,demo_gind!$C:$C,Data_demo_gind!$B$7)</f>
        <v>7480591</v>
      </c>
      <c r="G44" s="82">
        <f>SUMIFS(demo_gind!$D:$D,demo_gind!$A:$A,G9,demo_gind!$B:$B,Data_demo_gind!$A$44,demo_gind!$C:$C,Data_demo_gind!$B$7)</f>
        <v>7463157</v>
      </c>
      <c r="H44" s="82">
        <f>SUMIFS(demo_gind!$D:$D,demo_gind!$A:$A,H9,demo_gind!$B:$B,Data_demo_gind!$A$44,demo_gind!$C:$C,Data_demo_gind!$B$7)</f>
        <v>7440769</v>
      </c>
      <c r="I44" s="82">
        <f>SUMIFS(demo_gind!$D:$D,demo_gind!$A:$A,I9,demo_gind!$B:$B,Data_demo_gind!$A$44,demo_gind!$C:$C,Data_demo_gind!$B$7)</f>
        <v>7411569</v>
      </c>
      <c r="J44" s="82">
        <f>SUMIFS(demo_gind!$D:$D,demo_gind!$A:$A,J9,demo_gind!$B:$B,Data_demo_gind!$A$44,demo_gind!$C:$C,Data_demo_gind!$B$7)</f>
        <v>7381579</v>
      </c>
      <c r="K44" s="82">
        <f>SUMIFS(demo_gind!$D:$D,demo_gind!$A:$A,K9,demo_gind!$B:$B,Data_demo_gind!$A$44,demo_gind!$C:$C,Data_demo_gind!$B$7)</f>
        <v>7350222</v>
      </c>
      <c r="L44" s="82">
        <f>SUMIFS(demo_gind!$D:$D,demo_gind!$A:$A,L9,demo_gind!$B:$B,Data_demo_gind!$A$44,demo_gind!$C:$C,Data_demo_gind!$B$7)</f>
        <v>7320807</v>
      </c>
      <c r="M44" s="82">
        <f>SUMIFS(demo_gind!$D:$D,demo_gind!$A:$A,M9,demo_gind!$B:$B,Data_demo_gind!$A$44,demo_gind!$C:$C,Data_demo_gind!$B$7)</f>
        <v>7291436</v>
      </c>
      <c r="N44" s="82">
        <f>SUMIFS(demo_gind!$D:$D,demo_gind!$A:$A,N9,demo_gind!$B:$B,Data_demo_gind!$A$44,demo_gind!$C:$C,Data_demo_gind!$B$7)</f>
        <v>7234099</v>
      </c>
      <c r="O44" s="82">
        <f>SUMIFS(demo_gind!$D:$D,demo_gind!$A:$A,O9,demo_gind!$B:$B,Data_demo_gind!$A$44,demo_gind!$C:$C,Data_demo_gind!$B$7)</f>
        <v>7199077</v>
      </c>
      <c r="P44" s="82">
        <f>SUMIFS(demo_gind!$D:$D,demo_gind!$A:$A,P9,demo_gind!$B:$B,Data_demo_gind!$A$44,demo_gind!$C:$C,Data_demo_gind!$B$7)</f>
        <v>7164132</v>
      </c>
      <c r="Q44" s="82">
        <f>SUMIFS(demo_gind!$D:$D,demo_gind!$A:$A,Q9,demo_gind!$B:$B,Data_demo_gind!$A$44,demo_gind!$C:$C,Data_demo_gind!$B$7)</f>
        <v>7130576</v>
      </c>
      <c r="R44" s="82">
        <f>SUMIFS(demo_gind!$D:$D,demo_gind!$A:$A,R9,demo_gind!$B:$B,Data_demo_gind!$A$44,demo_gind!$C:$C,Data_demo_gind!$B$7)</f>
        <v>7095383</v>
      </c>
      <c r="S44" s="82">
        <f>SUMIFS(demo_gind!$D:$D,demo_gind!$A:$A,S9,demo_gind!$B:$B,Data_demo_gind!$A$44,demo_gind!$C:$C,Data_demo_gind!$B$7)</f>
        <v>7058322</v>
      </c>
      <c r="T44" s="82">
        <f>SUMIFS(demo_gind!$D:$D,demo_gind!$A:$A,T9,demo_gind!$B:$B,Data_demo_gind!$A$44,demo_gind!$C:$C,Data_demo_gind!$B$7)</f>
        <v>7020858</v>
      </c>
      <c r="U44" s="82">
        <f>SUMIFS(demo_gind!$D:$D,demo_gind!$A:$A,U9,demo_gind!$B:$B,Data_demo_gind!$A$44,demo_gind!$C:$C,Data_demo_gind!$B$7)</f>
        <v>6982604</v>
      </c>
      <c r="V44" s="82">
        <f>SUMIFS(demo_gind!$D:$D,demo_gind!$A:$A,V9,demo_gind!$B:$B,Data_demo_gind!$A$44,demo_gind!$C:$C,Data_demo_gind!$B$7)</f>
        <v>6945235</v>
      </c>
      <c r="W44" s="82">
        <f>SUMIFS(demo_gind!$D:$D,demo_gind!$A:$A,W9,demo_gind!$B:$B,Data_demo_gind!$A$44,demo_gind!$C:$C,Data_demo_gind!$B$7)</f>
        <v>6899126</v>
      </c>
    </row>
    <row r="45" spans="1:23" x14ac:dyDescent="0.2">
      <c r="A45" s="81" t="s">
        <v>115</v>
      </c>
      <c r="B45" s="81" t="s">
        <v>114</v>
      </c>
      <c r="C45" s="82">
        <f>SUMIFS(demo_gind!$D:$D,demo_gind!$A:$A,C9,demo_gind!$B:$B,Data_demo_gind!$A$45,demo_gind!$C:$C,Data_demo_gind!$B$7)</f>
        <v>65809463</v>
      </c>
      <c r="D45" s="82">
        <f>SUMIFS(demo_gind!$D:$D,demo_gind!$A:$A,D9,demo_gind!$B:$B,Data_demo_gind!$A$45,demo_gind!$C:$C,Data_demo_gind!$B$7)</f>
        <v>65166331</v>
      </c>
      <c r="E45" s="82">
        <f>SUMIFS(demo_gind!$D:$D,demo_gind!$A:$A,E9,demo_gind!$B:$B,Data_demo_gind!$A$45,demo_gind!$C:$C,Data_demo_gind!$B$7)</f>
        <v>66002506</v>
      </c>
      <c r="F45" s="82">
        <f>SUMIFS(demo_gind!$D:$D,demo_gind!$A:$A,F9,demo_gind!$B:$B,Data_demo_gind!$A$45,demo_gind!$C:$C,Data_demo_gind!$B$7)</f>
        <v>66794551</v>
      </c>
      <c r="G45" s="82">
        <f>SUMIFS(demo_gind!$D:$D,demo_gind!$A:$A,G9,demo_gind!$B:$B,Data_demo_gind!$A$45,demo_gind!$C:$C,Data_demo_gind!$B$7)</f>
        <v>67598736</v>
      </c>
      <c r="H45" s="82">
        <f>SUMIFS(demo_gind!$D:$D,demo_gind!$A:$A,H9,demo_gind!$B:$B,Data_demo_gind!$A$45,demo_gind!$C:$C,Data_demo_gind!$B$7)</f>
        <v>68435380</v>
      </c>
      <c r="I45" s="82">
        <f>SUMIFS(demo_gind!$D:$D,demo_gind!$A:$A,I9,demo_gind!$B:$B,Data_demo_gind!$A$45,demo_gind!$C:$C,Data_demo_gind!$B$7)</f>
        <v>69295253</v>
      </c>
      <c r="J45" s="82">
        <f>SUMIFS(demo_gind!$D:$D,demo_gind!$A:$A,J9,demo_gind!$B:$B,Data_demo_gind!$A$45,demo_gind!$C:$C,Data_demo_gind!$B$7)</f>
        <v>70158112</v>
      </c>
      <c r="K45" s="82">
        <f>SUMIFS(demo_gind!$D:$D,demo_gind!$A:$A,K9,demo_gind!$B:$B,Data_demo_gind!$A$45,demo_gind!$C:$C,Data_demo_gind!$B$7)</f>
        <v>71051678</v>
      </c>
      <c r="L45" s="82">
        <f>SUMIFS(demo_gind!$D:$D,demo_gind!$A:$A,L9,demo_gind!$B:$B,Data_demo_gind!$A$45,demo_gind!$C:$C,Data_demo_gind!$B$7)</f>
        <v>72039206</v>
      </c>
      <c r="M45" s="82">
        <f>SUMIFS(demo_gind!$D:$D,demo_gind!$A:$A,M9,demo_gind!$B:$B,Data_demo_gind!$A$45,demo_gind!$C:$C,Data_demo_gind!$B$7)</f>
        <v>73142150</v>
      </c>
      <c r="N45" s="82">
        <f>SUMIFS(demo_gind!$D:$D,demo_gind!$A:$A,N9,demo_gind!$B:$B,Data_demo_gind!$A$45,demo_gind!$C:$C,Data_demo_gind!$B$7)</f>
        <v>74223629</v>
      </c>
      <c r="O45" s="82">
        <f>SUMIFS(demo_gind!$D:$D,demo_gind!$A:$A,O9,demo_gind!$B:$B,Data_demo_gind!$A$45,demo_gind!$C:$C,Data_demo_gind!$B$7)</f>
        <v>75175827</v>
      </c>
      <c r="P45" s="82">
        <f>SUMIFS(demo_gind!$D:$D,demo_gind!$A:$A,P9,demo_gind!$B:$B,Data_demo_gind!$A$45,demo_gind!$C:$C,Data_demo_gind!$B$7)</f>
        <v>76147624</v>
      </c>
      <c r="Q45" s="82">
        <f>SUMIFS(demo_gind!$D:$D,demo_gind!$A:$A,Q9,demo_gind!$B:$B,Data_demo_gind!$A$45,demo_gind!$C:$C,Data_demo_gind!$B$7)</f>
        <v>77181884</v>
      </c>
      <c r="R45" s="82">
        <f>SUMIFS(demo_gind!$D:$D,demo_gind!$A:$A,R9,demo_gind!$B:$B,Data_demo_gind!$A$45,demo_gind!$C:$C,Data_demo_gind!$B$7)</f>
        <v>78218479</v>
      </c>
      <c r="S45" s="82">
        <f>SUMIFS(demo_gind!$D:$D,demo_gind!$A:$A,S9,demo_gind!$B:$B,Data_demo_gind!$A$45,demo_gind!$C:$C,Data_demo_gind!$B$7)</f>
        <v>79277962</v>
      </c>
      <c r="T45" s="82">
        <f>SUMIFS(demo_gind!$D:$D,demo_gind!$A:$A,T9,demo_gind!$B:$B,Data_demo_gind!$A$45,demo_gind!$C:$C,Data_demo_gind!$B$7)</f>
        <v>80312698</v>
      </c>
      <c r="U45" s="82">
        <f>SUMIFS(demo_gind!$D:$D,demo_gind!$A:$A,U9,demo_gind!$B:$B,Data_demo_gind!$A$45,demo_gind!$C:$C,Data_demo_gind!$B$7)</f>
        <v>81407204</v>
      </c>
      <c r="V45" s="82">
        <f>SUMIFS(demo_gind!$D:$D,demo_gind!$A:$A,V9,demo_gind!$B:$B,Data_demo_gind!$A$45,demo_gind!$C:$C,Data_demo_gind!$B$7)</f>
        <v>82579440</v>
      </c>
      <c r="W45" s="82">
        <f>SUMIFS(demo_gind!$D:$D,demo_gind!$A:$A,W9,demo_gind!$B:$B,Data_demo_gind!$A$45,demo_gind!$C:$C,Data_demo_gind!$B$7)</f>
        <v>83384680</v>
      </c>
    </row>
    <row r="46" spans="1:23" x14ac:dyDescent="0.2">
      <c r="A46" s="81" t="s">
        <v>113</v>
      </c>
      <c r="B46" s="81" t="s">
        <v>112</v>
      </c>
      <c r="C46" s="82">
        <f>SUMIFS(demo_gind!$D:$D,demo_gind!$A:$A,C9,demo_gind!$B:$B,Data_demo_gind!$A$46,demo_gind!$C:$C,Data_demo_gind!$B$7)</f>
        <v>3771401</v>
      </c>
      <c r="D46" s="82">
        <f>SUMIFS(demo_gind!$D:$D,demo_gind!$A:$A,D9,demo_gind!$B:$B,Data_demo_gind!$A$46,demo_gind!$C:$C,Data_demo_gind!$B$7)</f>
        <v>3801442</v>
      </c>
      <c r="E46" s="82">
        <f>SUMIFS(demo_gind!$D:$D,demo_gind!$A:$A,E9,demo_gind!$B:$B,Data_demo_gind!$A$46,demo_gind!$C:$C,Data_demo_gind!$B$7)</f>
        <v>3821758</v>
      </c>
      <c r="F46" s="82">
        <f>SUMIFS(demo_gind!$D:$D,demo_gind!$A:$A,F9,demo_gind!$B:$B,Data_demo_gind!$A$46,demo_gind!$C:$C,Data_demo_gind!$B$7)</f>
        <v>3833882</v>
      </c>
      <c r="G46" s="82">
        <f>SUMIFS(demo_gind!$D:$D,demo_gind!$A:$A,G9,demo_gind!$B:$B,Data_demo_gind!$A$46,demo_gind!$C:$C,Data_demo_gind!$B$7)</f>
        <v>3839973</v>
      </c>
      <c r="H46" s="82">
        <f>SUMIFS(demo_gind!$D:$D,demo_gind!$A:$A,H9,demo_gind!$B:$B,Data_demo_gind!$A$46,demo_gind!$C:$C,Data_demo_gind!$B$7)</f>
        <v>3842591</v>
      </c>
      <c r="I46" s="82">
        <f>SUMIFS(demo_gind!$D:$D,demo_gind!$A:$A,I9,demo_gind!$B:$B,Data_demo_gind!$A$46,demo_gind!$C:$C,Data_demo_gind!$B$7)</f>
        <v>3843334</v>
      </c>
      <c r="J46" s="82">
        <f>SUMIFS(demo_gind!$D:$D,demo_gind!$A:$A,J9,demo_gind!$B:$B,Data_demo_gind!$A$46,demo_gind!$C:$C,Data_demo_gind!$B$7)</f>
        <v>3843932</v>
      </c>
      <c r="K46" s="82">
        <f>SUMIFS(demo_gind!$D:$D,demo_gind!$A:$A,K9,demo_gind!$B:$B,Data_demo_gind!$A$46,demo_gind!$C:$C,Data_demo_gind!$B$7)</f>
        <v>3843922</v>
      </c>
      <c r="L46" s="82">
        <f>SUMIFS(demo_gind!$D:$D,demo_gind!$A:$A,L9,demo_gind!$B:$B,Data_demo_gind!$A$46,demo_gind!$C:$C,Data_demo_gind!$B$7)</f>
        <v>3844022</v>
      </c>
      <c r="M46" s="82">
        <f>SUMIFS(demo_gind!$D:$D,demo_gind!$A:$A,M9,demo_gind!$B:$B,Data_demo_gind!$A$46,demo_gind!$C:$C,Data_demo_gind!$B$7)</f>
        <v>3843615</v>
      </c>
      <c r="N46" s="82">
        <f>SUMIFS(demo_gind!$D:$D,demo_gind!$A:$A,N9,demo_gind!$B:$B,Data_demo_gind!$A$46,demo_gind!$C:$C,Data_demo_gind!$B$7)</f>
        <v>3841224</v>
      </c>
      <c r="O46" s="82">
        <f>SUMIFS(demo_gind!$D:$D,demo_gind!$A:$A,O9,demo_gind!$B:$B,Data_demo_gind!$A$46,demo_gind!$C:$C,Data_demo_gind!$B$7)</f>
        <v>3837455</v>
      </c>
      <c r="P46" s="82">
        <f>SUMIFS(demo_gind!$D:$D,demo_gind!$A:$A,P9,demo_gind!$B:$B,Data_demo_gind!$A$46,demo_gind!$C:$C,Data_demo_gind!$B$7)</f>
        <v>3833278</v>
      </c>
      <c r="Q46" s="82">
        <f>SUMIFS(demo_gind!$D:$D,demo_gind!$A:$A,Q9,demo_gind!$B:$B,Data_demo_gind!$A$46,demo_gind!$C:$C,Data_demo_gind!$B$7)</f>
        <v>3828123</v>
      </c>
      <c r="R46" s="82">
        <f>SUMIFS(demo_gind!$D:$D,demo_gind!$A:$A,R9,demo_gind!$B:$B,Data_demo_gind!$A$46,demo_gind!$C:$C,Data_demo_gind!$B$7)</f>
        <v>3670658</v>
      </c>
      <c r="S46" s="82">
        <f>SUMIFS(demo_gind!$D:$D,demo_gind!$A:$A,S9,demo_gind!$B:$B,Data_demo_gind!$A$46,demo_gind!$C:$C,Data_demo_gind!$B$7)</f>
        <v>3512855</v>
      </c>
      <c r="T46" s="82">
        <f>SUMIFS(demo_gind!$D:$D,demo_gind!$A:$A,T9,demo_gind!$B:$B,Data_demo_gind!$A$46,demo_gind!$C:$C,Data_demo_gind!$B$7)</f>
        <v>3505012</v>
      </c>
      <c r="U46" s="82">
        <f>SUMIFS(demo_gind!$D:$D,demo_gind!$A:$A,U9,demo_gind!$B:$B,Data_demo_gind!$A$46,demo_gind!$C:$C,Data_demo_gind!$B$7)</f>
        <v>3496157</v>
      </c>
      <c r="V46" s="206">
        <f>demo_gind!D781</f>
        <v>3492018</v>
      </c>
      <c r="W46" s="82" t="s">
        <v>54</v>
      </c>
    </row>
    <row r="48" spans="1:23" x14ac:dyDescent="0.2">
      <c r="A48" s="80" t="s">
        <v>55</v>
      </c>
      <c r="C48" s="131"/>
    </row>
    <row r="49" spans="1:2" x14ac:dyDescent="0.2">
      <c r="A49" s="80" t="s">
        <v>54</v>
      </c>
      <c r="B49" s="80" t="s">
        <v>53</v>
      </c>
    </row>
    <row r="50" spans="1:2" x14ac:dyDescent="0.2">
      <c r="B50" s="205"/>
    </row>
  </sheetData>
  <pageMargins left="0.75" right="0.75" top="1" bottom="1" header="0.5" footer="0.5"/>
  <pageSetup paperSize="9" firstPageNumber="0" fitToWidth="0" fitToHeight="0" pageOrder="overThenDown" orientation="portrait"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99CCFF"/>
  </sheetPr>
  <dimension ref="A1:G43"/>
  <sheetViews>
    <sheetView zoomScale="80" zoomScaleNormal="80" workbookViewId="0">
      <selection activeCell="Q39" sqref="Q39"/>
    </sheetView>
  </sheetViews>
  <sheetFormatPr defaultColWidth="9.140625" defaultRowHeight="14.25" x14ac:dyDescent="0.2"/>
  <cols>
    <col min="1" max="1" width="10.85546875" style="69" customWidth="1"/>
    <col min="2" max="2" width="43.85546875" style="69" bestFit="1" customWidth="1"/>
    <col min="3" max="5" width="21.140625" style="69" customWidth="1"/>
    <col min="6" max="16384" width="9.140625" style="69"/>
  </cols>
  <sheetData>
    <row r="1" spans="1:7" x14ac:dyDescent="0.2">
      <c r="A1" s="70" t="s">
        <v>104</v>
      </c>
      <c r="E1" s="195" t="s">
        <v>228</v>
      </c>
    </row>
    <row r="2" spans="1:7" x14ac:dyDescent="0.2">
      <c r="E2" s="196" t="s">
        <v>54</v>
      </c>
    </row>
    <row r="3" spans="1:7" x14ac:dyDescent="0.2">
      <c r="A3" s="70" t="s">
        <v>103</v>
      </c>
      <c r="B3" s="141">
        <v>44636.655277777776</v>
      </c>
    </row>
    <row r="4" spans="1:7" x14ac:dyDescent="0.2">
      <c r="A4" s="70" t="s">
        <v>102</v>
      </c>
      <c r="B4" s="141">
        <v>44637.488703703704</v>
      </c>
    </row>
    <row r="5" spans="1:7" x14ac:dyDescent="0.2">
      <c r="A5" s="70" t="s">
        <v>101</v>
      </c>
      <c r="B5" s="70" t="s">
        <v>100</v>
      </c>
    </row>
    <row r="7" spans="1:7" x14ac:dyDescent="0.2">
      <c r="A7" s="70" t="s">
        <v>99</v>
      </c>
      <c r="B7" s="93" t="s">
        <v>215</v>
      </c>
      <c r="C7" s="93" t="s">
        <v>220</v>
      </c>
    </row>
    <row r="8" spans="1:7" x14ac:dyDescent="0.2">
      <c r="A8" s="70" t="s">
        <v>97</v>
      </c>
      <c r="B8" s="93" t="s">
        <v>74</v>
      </c>
      <c r="C8" s="93" t="s">
        <v>11</v>
      </c>
    </row>
    <row r="9" spans="1:7" x14ac:dyDescent="0.2">
      <c r="A9" s="70" t="s">
        <v>160</v>
      </c>
      <c r="B9" s="132">
        <v>2020</v>
      </c>
    </row>
    <row r="11" spans="1:7" x14ac:dyDescent="0.2">
      <c r="A11" s="71" t="s">
        <v>159</v>
      </c>
      <c r="B11" s="71" t="s">
        <v>95</v>
      </c>
      <c r="C11" s="71" t="s">
        <v>63</v>
      </c>
      <c r="D11" s="71" t="s">
        <v>62</v>
      </c>
      <c r="E11" s="71" t="s">
        <v>57</v>
      </c>
    </row>
    <row r="12" spans="1:7" x14ac:dyDescent="0.2">
      <c r="A12" s="71" t="s">
        <v>98</v>
      </c>
      <c r="B12" s="71" t="s">
        <v>158</v>
      </c>
      <c r="C12" s="71" t="s">
        <v>1</v>
      </c>
      <c r="D12" s="71" t="s">
        <v>2</v>
      </c>
      <c r="E12" s="71" t="s">
        <v>56</v>
      </c>
    </row>
    <row r="13" spans="1:7" x14ac:dyDescent="0.2">
      <c r="A13" s="71" t="s">
        <v>212</v>
      </c>
      <c r="B13" s="142" t="s">
        <v>175</v>
      </c>
      <c r="C13" s="88">
        <f>SUMIFS(env_ac_mfa_PTB!$F:$F,env_ac_mfa_PTB!$A:$A,Data_mfa_PTB!$B$9,env_ac_mfa_PTB!$B:$B,Data_mfa_PTB!$A$13,env_ac_mfa_PTB!$C:$C,Data_mfa_PTB!$C$11,env_ac_mfa_PTB!$D:$D,Data_mfa_PTB!$B$7,env_ac_mfa_PTB!$E:$E,Data_mfa_PTB!$B$8)</f>
        <v>3.4119999999999999</v>
      </c>
      <c r="D13" s="88">
        <f>SUMIFS(env_ac_mfa_PTB!$F:$F,env_ac_mfa_PTB!$A:$A,Data_mfa_PTB!$B$9,env_ac_mfa_PTB!$B:$B,Data_mfa_PTB!$A$13,env_ac_mfa_PTB!$C:$C,Data_mfa_PTB!$D$11,env_ac_mfa_PTB!$D:$D,Data_mfa_PTB!$B$7,env_ac_mfa_PTB!$E:$E,Data_mfa_PTB!$B$8)</f>
        <v>1.6040000000000001</v>
      </c>
      <c r="E13" s="88">
        <f>SUMIFS(env_ac_mfa_PTB!$F:$F,env_ac_mfa_PTB!$A:$A,Data_mfa_PTB!$B$9,env_ac_mfa_PTB!$B:$B,Data_mfa_PTB!$A$13,env_ac_mfa_PTB!$C:$C,Data_mfa_PTB!$E$11,env_ac_mfa_PTB!$D:$D,Data_mfa_PTB!$B$7,env_ac_mfa_PTB!$E:$E,Data_mfa_PTB!$B$8)</f>
        <v>1.8069999999999999</v>
      </c>
      <c r="G13" s="192"/>
    </row>
    <row r="14" spans="1:7" x14ac:dyDescent="0.2">
      <c r="A14" s="71" t="s">
        <v>153</v>
      </c>
      <c r="B14" s="71" t="s">
        <v>51</v>
      </c>
      <c r="C14" s="88">
        <f>SUMIFS(env_ac_mfa_PTB!$F:$F,env_ac_mfa_PTB!$A:$A,Data_mfa_PTB!$B$9,env_ac_mfa_PTB!$B:$B,Data_mfa_PTB!$A$14,env_ac_mfa_PTB!$C:$C,Data_mfa_PTB!$C$11,env_ac_mfa_PTB!$D:$D,Data_mfa_PTB!$B$7,env_ac_mfa_PTB!$E:$E,Data_mfa_PTB!$B$8)</f>
        <v>21.192</v>
      </c>
      <c r="D14" s="88">
        <f>SUMIFS(env_ac_mfa_PTB!$F:$F,env_ac_mfa_PTB!$A:$A,Data_mfa_PTB!$B$9,env_ac_mfa_PTB!$B:$B,Data_mfa_PTB!$A$14,env_ac_mfa_PTB!$C:$C,Data_mfa_PTB!$D$11,env_ac_mfa_PTB!$D:$D,Data_mfa_PTB!$B$7,env_ac_mfa_PTB!$E:$E,Data_mfa_PTB!$B$8)</f>
        <v>15.968999999999999</v>
      </c>
      <c r="E14" s="88">
        <f>SUMIFS(env_ac_mfa_PTB!$F:$F,env_ac_mfa_PTB!$A:$A,Data_mfa_PTB!$B$9,env_ac_mfa_PTB!$B:$B,Data_mfa_PTB!$A$14,env_ac_mfa_PTB!$C:$C,Data_mfa_PTB!$E$11,env_ac_mfa_PTB!$D:$D,Data_mfa_PTB!$B$7,env_ac_mfa_PTB!$E:$E,Data_mfa_PTB!$B$8)</f>
        <v>5.2229999999999999</v>
      </c>
      <c r="G14" s="192"/>
    </row>
    <row r="15" spans="1:7" x14ac:dyDescent="0.2">
      <c r="A15" s="71" t="s">
        <v>152</v>
      </c>
      <c r="B15" s="71" t="s">
        <v>30</v>
      </c>
      <c r="C15" s="88">
        <f>SUMIFS(env_ac_mfa_PTB!$F:$F,env_ac_mfa_PTB!$A:$A,Data_mfa_PTB!$B$9,env_ac_mfa_PTB!$B:$B,Data_mfa_PTB!$A$15,env_ac_mfa_PTB!$C:$C,Data_mfa_PTB!$C$11,env_ac_mfa_PTB!$D:$D,Data_mfa_PTB!$B$7,env_ac_mfa_PTB!$E:$E,Data_mfa_PTB!$B$8)</f>
        <v>3.903</v>
      </c>
      <c r="D15" s="88">
        <f>SUMIFS(env_ac_mfa_PTB!$F:$F,env_ac_mfa_PTB!$A:$A,Data_mfa_PTB!$B$9,env_ac_mfa_PTB!$B:$B,Data_mfa_PTB!$A$15,env_ac_mfa_PTB!$C:$C,Data_mfa_PTB!$D$11,env_ac_mfa_PTB!$D:$D,Data_mfa_PTB!$B$7,env_ac_mfa_PTB!$E:$E,Data_mfa_PTB!$B$8)</f>
        <v>3.9630000000000001</v>
      </c>
      <c r="E15" s="88">
        <f>SUMIFS(env_ac_mfa_PTB!$F:$F,env_ac_mfa_PTB!$A:$A,Data_mfa_PTB!$B$9,env_ac_mfa_PTB!$B:$B,Data_mfa_PTB!$A$15,env_ac_mfa_PTB!$C:$C,Data_mfa_PTB!$E$11,env_ac_mfa_PTB!$D:$D,Data_mfa_PTB!$B$7,env_ac_mfa_PTB!$E:$E,Data_mfa_PTB!$B$8)</f>
        <v>-5.8999999999999997E-2</v>
      </c>
      <c r="G15" s="192"/>
    </row>
    <row r="16" spans="1:7" x14ac:dyDescent="0.2">
      <c r="A16" s="71" t="s">
        <v>151</v>
      </c>
      <c r="B16" s="94" t="s">
        <v>170</v>
      </c>
      <c r="C16" s="88">
        <f>SUMIFS(env_ac_mfa_PTB!$F:$F,env_ac_mfa_PTB!$A:$A,Data_mfa_PTB!$B$9,env_ac_mfa_PTB!$B:$B,Data_mfa_PTB!$A$16,env_ac_mfa_PTB!$C:$C,Data_mfa_PTB!$C$11,env_ac_mfa_PTB!$D:$D,Data_mfa_PTB!$B$7,env_ac_mfa_PTB!$E:$E,Data_mfa_PTB!$B$8)</f>
        <v>6.8609999999999998</v>
      </c>
      <c r="D16" s="88">
        <f>SUMIFS(env_ac_mfa_PTB!$F:$F,env_ac_mfa_PTB!$A:$A,Data_mfa_PTB!$B$9,env_ac_mfa_PTB!$B:$B,Data_mfa_PTB!$A$16,env_ac_mfa_PTB!$C:$C,Data_mfa_PTB!$D$11,env_ac_mfa_PTB!$D:$D,Data_mfa_PTB!$B$7,env_ac_mfa_PTB!$E:$E,Data_mfa_PTB!$B$8)</f>
        <v>7.125</v>
      </c>
      <c r="E16" s="88">
        <f>SUMIFS(env_ac_mfa_PTB!$F:$F,env_ac_mfa_PTB!$A:$A,Data_mfa_PTB!$B$9,env_ac_mfa_PTB!$B:$B,Data_mfa_PTB!$A$16,env_ac_mfa_PTB!$C:$C,Data_mfa_PTB!$E$11,env_ac_mfa_PTB!$D:$D,Data_mfa_PTB!$B$7,env_ac_mfa_PTB!$E:$E,Data_mfa_PTB!$B$8)</f>
        <v>-0.26400000000000001</v>
      </c>
      <c r="G16" s="192"/>
    </row>
    <row r="17" spans="1:7" x14ac:dyDescent="0.2">
      <c r="A17" s="71" t="s">
        <v>150</v>
      </c>
      <c r="B17" s="71" t="s">
        <v>48</v>
      </c>
      <c r="C17" s="88">
        <f>SUMIFS(env_ac_mfa_PTB!$F:$F,env_ac_mfa_PTB!$A:$A,Data_mfa_PTB!$B$9,env_ac_mfa_PTB!$B:$B,Data_mfa_PTB!$A$17,env_ac_mfa_PTB!$C:$C,Data_mfa_PTB!$C$11,env_ac_mfa_PTB!$D:$D,Data_mfa_PTB!$B$7,env_ac_mfa_PTB!$E:$E,Data_mfa_PTB!$B$8)</f>
        <v>11.505000000000001</v>
      </c>
      <c r="D17" s="88">
        <f>SUMIFS(env_ac_mfa_PTB!$F:$F,env_ac_mfa_PTB!$A:$A,Data_mfa_PTB!$B$9,env_ac_mfa_PTB!$B:$B,Data_mfa_PTB!$A$17,env_ac_mfa_PTB!$C:$C,Data_mfa_PTB!$D$11,env_ac_mfa_PTB!$D:$D,Data_mfa_PTB!$B$7,env_ac_mfa_PTB!$E:$E,Data_mfa_PTB!$B$8)</f>
        <v>6.7770000000000001</v>
      </c>
      <c r="E17" s="88">
        <f>SUMIFS(env_ac_mfa_PTB!$F:$F,env_ac_mfa_PTB!$A:$A,Data_mfa_PTB!$B$9,env_ac_mfa_PTB!$B:$B,Data_mfa_PTB!$A$17,env_ac_mfa_PTB!$C:$C,Data_mfa_PTB!$E$11,env_ac_mfa_PTB!$D:$D,Data_mfa_PTB!$B$7,env_ac_mfa_PTB!$E:$E,Data_mfa_PTB!$B$8)</f>
        <v>4.7279999999999998</v>
      </c>
      <c r="G17" s="192"/>
    </row>
    <row r="18" spans="1:7" x14ac:dyDescent="0.2">
      <c r="A18" s="71" t="s">
        <v>65</v>
      </c>
      <c r="B18" s="71" t="s">
        <v>149</v>
      </c>
      <c r="C18" s="88">
        <f>SUMIFS(env_ac_mfa_PTB!$F:$F,env_ac_mfa_PTB!$A:$A,Data_mfa_PTB!$B$9,env_ac_mfa_PTB!$B:$B,Data_mfa_PTB!$A$18,env_ac_mfa_PTB!$C:$C,Data_mfa_PTB!$C$11,env_ac_mfa_PTB!$D:$D,Data_mfa_PTB!$B$7,env_ac_mfa_PTB!$E:$E,Data_mfa_PTB!$B$8)</f>
        <v>7.5670000000000002</v>
      </c>
      <c r="D18" s="88">
        <f>SUMIFS(env_ac_mfa_PTB!$F:$F,env_ac_mfa_PTB!$A:$A,Data_mfa_PTB!$B$9,env_ac_mfa_PTB!$B:$B,Data_mfa_PTB!$A$18,env_ac_mfa_PTB!$C:$C,Data_mfa_PTB!$D$11,env_ac_mfa_PTB!$D:$D,Data_mfa_PTB!$B$7,env_ac_mfa_PTB!$E:$E,Data_mfa_PTB!$B$8)</f>
        <v>5</v>
      </c>
      <c r="E18" s="88">
        <f>SUMIFS(env_ac_mfa_PTB!$F:$F,env_ac_mfa_PTB!$A:$A,Data_mfa_PTB!$B$9,env_ac_mfa_PTB!$B:$B,Data_mfa_PTB!$A$18,env_ac_mfa_PTB!$C:$C,Data_mfa_PTB!$E$11,env_ac_mfa_PTB!$D:$D,Data_mfa_PTB!$B$7,env_ac_mfa_PTB!$E:$E,Data_mfa_PTB!$B$8)</f>
        <v>2.5670000000000002</v>
      </c>
      <c r="G18" s="192"/>
    </row>
    <row r="19" spans="1:7" x14ac:dyDescent="0.2">
      <c r="A19" s="71" t="s">
        <v>148</v>
      </c>
      <c r="B19" s="71" t="s">
        <v>28</v>
      </c>
      <c r="C19" s="88">
        <f>SUMIFS(env_ac_mfa_PTB!$F:$F,env_ac_mfa_PTB!$A:$A,Data_mfa_PTB!$B$9,env_ac_mfa_PTB!$B:$B,Data_mfa_PTB!$A$19,env_ac_mfa_PTB!$C:$C,Data_mfa_PTB!$C$11,env_ac_mfa_PTB!$D:$D,Data_mfa_PTB!$B$7,env_ac_mfa_PTB!$E:$E,Data_mfa_PTB!$B$8)</f>
        <v>10.93</v>
      </c>
      <c r="D19" s="88">
        <f>SUMIFS(env_ac_mfa_PTB!$F:$F,env_ac_mfa_PTB!$A:$A,Data_mfa_PTB!$B$9,env_ac_mfa_PTB!$B:$B,Data_mfa_PTB!$A$19,env_ac_mfa_PTB!$C:$C,Data_mfa_PTB!$D$11,env_ac_mfa_PTB!$D:$D,Data_mfa_PTB!$B$7,env_ac_mfa_PTB!$E:$E,Data_mfa_PTB!$B$8)</f>
        <v>12.98</v>
      </c>
      <c r="E19" s="88">
        <f>SUMIFS(env_ac_mfa_PTB!$F:$F,env_ac_mfa_PTB!$A:$A,Data_mfa_PTB!$B$9,env_ac_mfa_PTB!$B:$B,Data_mfa_PTB!$A$19,env_ac_mfa_PTB!$C:$C,Data_mfa_PTB!$E$11,env_ac_mfa_PTB!$D:$D,Data_mfa_PTB!$B$7,env_ac_mfa_PTB!$E:$E,Data_mfa_PTB!$B$8)</f>
        <v>-2.0499999999999998</v>
      </c>
      <c r="G19" s="192"/>
    </row>
    <row r="20" spans="1:7" x14ac:dyDescent="0.2">
      <c r="A20" s="71" t="s">
        <v>147</v>
      </c>
      <c r="B20" s="71" t="s">
        <v>50</v>
      </c>
      <c r="C20" s="88">
        <f>SUMIFS(env_ac_mfa_PTB!$F:$F,env_ac_mfa_PTB!$A:$A,Data_mfa_PTB!$B$9,env_ac_mfa_PTB!$B:$B,Data_mfa_PTB!$A$20,env_ac_mfa_PTB!$C:$C,Data_mfa_PTB!$C$11,env_ac_mfa_PTB!$D:$D,Data_mfa_PTB!$B$7,env_ac_mfa_PTB!$E:$E,Data_mfa_PTB!$B$8)</f>
        <v>8.1300000000000008</v>
      </c>
      <c r="D20" s="88">
        <f>SUMIFS(env_ac_mfa_PTB!$F:$F,env_ac_mfa_PTB!$A:$A,Data_mfa_PTB!$B$9,env_ac_mfa_PTB!$B:$B,Data_mfa_PTB!$A$20,env_ac_mfa_PTB!$C:$C,Data_mfa_PTB!$D$11,env_ac_mfa_PTB!$D:$D,Data_mfa_PTB!$B$7,env_ac_mfa_PTB!$E:$E,Data_mfa_PTB!$B$8)</f>
        <v>3.714</v>
      </c>
      <c r="E20" s="88">
        <f>SUMIFS(env_ac_mfa_PTB!$F:$F,env_ac_mfa_PTB!$A:$A,Data_mfa_PTB!$B$9,env_ac_mfa_PTB!$B:$B,Data_mfa_PTB!$A$20,env_ac_mfa_PTB!$C:$C,Data_mfa_PTB!$E$11,env_ac_mfa_PTB!$D:$D,Data_mfa_PTB!$B$7,env_ac_mfa_PTB!$E:$E,Data_mfa_PTB!$B$8)</f>
        <v>4.4160000000000004</v>
      </c>
      <c r="G20" s="192"/>
    </row>
    <row r="21" spans="1:7" x14ac:dyDescent="0.2">
      <c r="A21" s="71" t="s">
        <v>146</v>
      </c>
      <c r="B21" s="71" t="s">
        <v>36</v>
      </c>
      <c r="C21" s="88">
        <f>SUMIFS(env_ac_mfa_PTB!$F:$F,env_ac_mfa_PTB!$A:$A,Data_mfa_PTB!$B$9,env_ac_mfa_PTB!$B:$B,Data_mfa_PTB!$A$21,env_ac_mfa_PTB!$C:$C,Data_mfa_PTB!$C$11,env_ac_mfa_PTB!$D:$D,Data_mfa_PTB!$B$7,env_ac_mfa_PTB!$E:$E,Data_mfa_PTB!$B$8)</f>
        <v>5.8259999999999996</v>
      </c>
      <c r="D21" s="88">
        <f>SUMIFS(env_ac_mfa_PTB!$F:$F,env_ac_mfa_PTB!$A:$A,Data_mfa_PTB!$B$9,env_ac_mfa_PTB!$B:$B,Data_mfa_PTB!$A$21,env_ac_mfa_PTB!$C:$C,Data_mfa_PTB!$D$11,env_ac_mfa_PTB!$D:$D,Data_mfa_PTB!$B$7,env_ac_mfa_PTB!$E:$E,Data_mfa_PTB!$B$8)</f>
        <v>4.3159999999999998</v>
      </c>
      <c r="E21" s="88">
        <f>SUMIFS(env_ac_mfa_PTB!$F:$F,env_ac_mfa_PTB!$A:$A,Data_mfa_PTB!$B$9,env_ac_mfa_PTB!$B:$B,Data_mfa_PTB!$A$21,env_ac_mfa_PTB!$C:$C,Data_mfa_PTB!$E$11,env_ac_mfa_PTB!$D:$D,Data_mfa_PTB!$B$7,env_ac_mfa_PTB!$E:$E,Data_mfa_PTB!$B$8)</f>
        <v>1.5089999999999999</v>
      </c>
      <c r="G21" s="192"/>
    </row>
    <row r="22" spans="1:7" x14ac:dyDescent="0.2">
      <c r="A22" s="71" t="s">
        <v>145</v>
      </c>
      <c r="B22" s="71" t="s">
        <v>37</v>
      </c>
      <c r="C22" s="88">
        <f>SUMIFS(env_ac_mfa_PTB!$F:$F,env_ac_mfa_PTB!$A:$A,Data_mfa_PTB!$B$9,env_ac_mfa_PTB!$B:$B,Data_mfa_PTB!$A$22,env_ac_mfa_PTB!$C:$C,Data_mfa_PTB!$C$11,env_ac_mfa_PTB!$D:$D,Data_mfa_PTB!$B$7,env_ac_mfa_PTB!$E:$E,Data_mfa_PTB!$B$8)</f>
        <v>4.7629999999999999</v>
      </c>
      <c r="D22" s="88">
        <f>SUMIFS(env_ac_mfa_PTB!$F:$F,env_ac_mfa_PTB!$A:$A,Data_mfa_PTB!$B$9,env_ac_mfa_PTB!$B:$B,Data_mfa_PTB!$A$22,env_ac_mfa_PTB!$C:$C,Data_mfa_PTB!$D$11,env_ac_mfa_PTB!$D:$D,Data_mfa_PTB!$B$7,env_ac_mfa_PTB!$E:$E,Data_mfa_PTB!$B$8)</f>
        <v>3.5640000000000001</v>
      </c>
      <c r="E22" s="88">
        <f>SUMIFS(env_ac_mfa_PTB!$F:$F,env_ac_mfa_PTB!$A:$A,Data_mfa_PTB!$B$9,env_ac_mfa_PTB!$B:$B,Data_mfa_PTB!$A$22,env_ac_mfa_PTB!$C:$C,Data_mfa_PTB!$E$11,env_ac_mfa_PTB!$D:$D,Data_mfa_PTB!$B$7,env_ac_mfa_PTB!$E:$E,Data_mfa_PTB!$B$8)</f>
        <v>1.198</v>
      </c>
      <c r="G22" s="192"/>
    </row>
    <row r="23" spans="1:7" x14ac:dyDescent="0.2">
      <c r="A23" s="71" t="s">
        <v>144</v>
      </c>
      <c r="B23" s="71" t="s">
        <v>42</v>
      </c>
      <c r="C23" s="88">
        <f>SUMIFS(env_ac_mfa_PTB!$F:$F,env_ac_mfa_PTB!$A:$A,Data_mfa_PTB!$B$9,env_ac_mfa_PTB!$B:$B,Data_mfa_PTB!$A$23,env_ac_mfa_PTB!$C:$C,Data_mfa_PTB!$C$11,env_ac_mfa_PTB!$D:$D,Data_mfa_PTB!$B$7,env_ac_mfa_PTB!$E:$E,Data_mfa_PTB!$B$8)</f>
        <v>4.4880000000000004</v>
      </c>
      <c r="D23" s="88">
        <f>SUMIFS(env_ac_mfa_PTB!$F:$F,env_ac_mfa_PTB!$A:$A,Data_mfa_PTB!$B$9,env_ac_mfa_PTB!$B:$B,Data_mfa_PTB!$A$23,env_ac_mfa_PTB!$C:$C,Data_mfa_PTB!$D$11,env_ac_mfa_PTB!$D:$D,Data_mfa_PTB!$B$7,env_ac_mfa_PTB!$E:$E,Data_mfa_PTB!$B$8)</f>
        <v>2.7349999999999999</v>
      </c>
      <c r="E23" s="88">
        <f>SUMIFS(env_ac_mfa_PTB!$F:$F,env_ac_mfa_PTB!$A:$A,Data_mfa_PTB!$B$9,env_ac_mfa_PTB!$B:$B,Data_mfa_PTB!$A$23,env_ac_mfa_PTB!$C:$C,Data_mfa_PTB!$E$11,env_ac_mfa_PTB!$D:$D,Data_mfa_PTB!$B$7,env_ac_mfa_PTB!$E:$E,Data_mfa_PTB!$B$8)</f>
        <v>1.7529999999999999</v>
      </c>
      <c r="G23" s="192"/>
    </row>
    <row r="24" spans="1:7" x14ac:dyDescent="0.2">
      <c r="A24" s="71" t="s">
        <v>143</v>
      </c>
      <c r="B24" s="71" t="s">
        <v>31</v>
      </c>
      <c r="C24" s="88">
        <f>SUMIFS(env_ac_mfa_PTB!$F:$F,env_ac_mfa_PTB!$A:$A,Data_mfa_PTB!$B$9,env_ac_mfa_PTB!$B:$B,Data_mfa_PTB!$A$24,env_ac_mfa_PTB!$C:$C,Data_mfa_PTB!$C$11,env_ac_mfa_PTB!$D:$D,Data_mfa_PTB!$B$7,env_ac_mfa_PTB!$E:$E,Data_mfa_PTB!$B$8)</f>
        <v>4.9740000000000002</v>
      </c>
      <c r="D24" s="88">
        <f>SUMIFS(env_ac_mfa_PTB!$F:$F,env_ac_mfa_PTB!$A:$A,Data_mfa_PTB!$B$9,env_ac_mfa_PTB!$B:$B,Data_mfa_PTB!$A$24,env_ac_mfa_PTB!$C:$C,Data_mfa_PTB!$D$11,env_ac_mfa_PTB!$D:$D,Data_mfa_PTB!$B$7,env_ac_mfa_PTB!$E:$E,Data_mfa_PTB!$B$8)</f>
        <v>4.8150000000000004</v>
      </c>
      <c r="E24" s="88">
        <f>SUMIFS(env_ac_mfa_PTB!$F:$F,env_ac_mfa_PTB!$A:$A,Data_mfa_PTB!$B$9,env_ac_mfa_PTB!$B:$B,Data_mfa_PTB!$A$24,env_ac_mfa_PTB!$C:$C,Data_mfa_PTB!$E$11,env_ac_mfa_PTB!$D:$D,Data_mfa_PTB!$B$7,env_ac_mfa_PTB!$E:$E,Data_mfa_PTB!$B$8)</f>
        <v>0.159</v>
      </c>
      <c r="G24" s="192"/>
    </row>
    <row r="25" spans="1:7" x14ac:dyDescent="0.2">
      <c r="A25" s="71" t="s">
        <v>142</v>
      </c>
      <c r="B25" s="71" t="s">
        <v>44</v>
      </c>
      <c r="C25" s="88">
        <f>SUMIFS(env_ac_mfa_PTB!$F:$F,env_ac_mfa_PTB!$A:$A,Data_mfa_PTB!$B$9,env_ac_mfa_PTB!$B:$B,Data_mfa_PTB!$A$25,env_ac_mfa_PTB!$C:$C,Data_mfa_PTB!$C$11,env_ac_mfa_PTB!$D:$D,Data_mfa_PTB!$B$7,env_ac_mfa_PTB!$E:$E,Data_mfa_PTB!$B$8)</f>
        <v>4.6710000000000003</v>
      </c>
      <c r="D25" s="88">
        <f>SUMIFS(env_ac_mfa_PTB!$F:$F,env_ac_mfa_PTB!$A:$A,Data_mfa_PTB!$B$9,env_ac_mfa_PTB!$B:$B,Data_mfa_PTB!$A$25,env_ac_mfa_PTB!$C:$C,Data_mfa_PTB!$D$11,env_ac_mfa_PTB!$D:$D,Data_mfa_PTB!$B$7,env_ac_mfa_PTB!$E:$E,Data_mfa_PTB!$B$8)</f>
        <v>2.3290000000000002</v>
      </c>
      <c r="E25" s="88">
        <f>SUMIFS(env_ac_mfa_PTB!$F:$F,env_ac_mfa_PTB!$A:$A,Data_mfa_PTB!$B$9,env_ac_mfa_PTB!$B:$B,Data_mfa_PTB!$A$25,env_ac_mfa_PTB!$C:$C,Data_mfa_PTB!$E$11,env_ac_mfa_PTB!$D:$D,Data_mfa_PTB!$B$7,env_ac_mfa_PTB!$E:$E,Data_mfa_PTB!$B$8)</f>
        <v>2.3420000000000001</v>
      </c>
      <c r="G25" s="192"/>
    </row>
    <row r="26" spans="1:7" x14ac:dyDescent="0.2">
      <c r="A26" s="71" t="s">
        <v>141</v>
      </c>
      <c r="B26" s="71" t="s">
        <v>47</v>
      </c>
      <c r="C26" s="88">
        <f>SUMIFS(env_ac_mfa_PTB!$F:$F,env_ac_mfa_PTB!$A:$A,Data_mfa_PTB!$B$9,env_ac_mfa_PTB!$B:$B,Data_mfa_PTB!$A$26,env_ac_mfa_PTB!$C:$C,Data_mfa_PTB!$C$11,env_ac_mfa_PTB!$D:$D,Data_mfa_PTB!$B$7,env_ac_mfa_PTB!$E:$E,Data_mfa_PTB!$B$8)</f>
        <v>7.1740000000000004</v>
      </c>
      <c r="D26" s="88">
        <f>SUMIFS(env_ac_mfa_PTB!$F:$F,env_ac_mfa_PTB!$A:$A,Data_mfa_PTB!$B$9,env_ac_mfa_PTB!$B:$B,Data_mfa_PTB!$A$26,env_ac_mfa_PTB!$C:$C,Data_mfa_PTB!$D$11,env_ac_mfa_PTB!$D:$D,Data_mfa_PTB!$B$7,env_ac_mfa_PTB!$E:$E,Data_mfa_PTB!$B$8)</f>
        <v>3.5310000000000001</v>
      </c>
      <c r="E26" s="88">
        <f>SUMIFS(env_ac_mfa_PTB!$F:$F,env_ac_mfa_PTB!$A:$A,Data_mfa_PTB!$B$9,env_ac_mfa_PTB!$B:$B,Data_mfa_PTB!$A$26,env_ac_mfa_PTB!$C:$C,Data_mfa_PTB!$E$11,env_ac_mfa_PTB!$D:$D,Data_mfa_PTB!$B$7,env_ac_mfa_PTB!$E:$E,Data_mfa_PTB!$B$8)</f>
        <v>3.6429999999999998</v>
      </c>
      <c r="G26" s="192"/>
    </row>
    <row r="27" spans="1:7" x14ac:dyDescent="0.2">
      <c r="A27" s="71" t="s">
        <v>140</v>
      </c>
      <c r="B27" s="71" t="s">
        <v>27</v>
      </c>
      <c r="C27" s="88">
        <f>SUMIFS(env_ac_mfa_PTB!$F:$F,env_ac_mfa_PTB!$A:$A,Data_mfa_PTB!$B$9,env_ac_mfa_PTB!$B:$B,Data_mfa_PTB!$A$27,env_ac_mfa_PTB!$C:$C,Data_mfa_PTB!$C$11,env_ac_mfa_PTB!$D:$D,Data_mfa_PTB!$B$7,env_ac_mfa_PTB!$E:$E,Data_mfa_PTB!$B$8)</f>
        <v>8.9390000000000001</v>
      </c>
      <c r="D27" s="88">
        <f>SUMIFS(env_ac_mfa_PTB!$F:$F,env_ac_mfa_PTB!$A:$A,Data_mfa_PTB!$B$9,env_ac_mfa_PTB!$B:$B,Data_mfa_PTB!$A$27,env_ac_mfa_PTB!$C:$C,Data_mfa_PTB!$D$11,env_ac_mfa_PTB!$D:$D,Data_mfa_PTB!$B$7,env_ac_mfa_PTB!$E:$E,Data_mfa_PTB!$B$8)</f>
        <v>13.007999999999999</v>
      </c>
      <c r="E27" s="88">
        <f>SUMIFS(env_ac_mfa_PTB!$F:$F,env_ac_mfa_PTB!$A:$A,Data_mfa_PTB!$B$9,env_ac_mfa_PTB!$B:$B,Data_mfa_PTB!$A$27,env_ac_mfa_PTB!$C:$C,Data_mfa_PTB!$E$11,env_ac_mfa_PTB!$D:$D,Data_mfa_PTB!$B$7,env_ac_mfa_PTB!$E:$E,Data_mfa_PTB!$B$8)</f>
        <v>-4.069</v>
      </c>
      <c r="G27" s="192"/>
    </row>
    <row r="28" spans="1:7" x14ac:dyDescent="0.2">
      <c r="A28" s="71" t="s">
        <v>139</v>
      </c>
      <c r="B28" s="71" t="s">
        <v>32</v>
      </c>
      <c r="C28" s="88">
        <f>SUMIFS(env_ac_mfa_PTB!$F:$F,env_ac_mfa_PTB!$A:$A,Data_mfa_PTB!$B$9,env_ac_mfa_PTB!$B:$B,Data_mfa_PTB!$A$28,env_ac_mfa_PTB!$C:$C,Data_mfa_PTB!$C$11,env_ac_mfa_PTB!$D:$D,Data_mfa_PTB!$B$7,env_ac_mfa_PTB!$E:$E,Data_mfa_PTB!$B$8)</f>
        <v>11.432</v>
      </c>
      <c r="D28" s="88">
        <f>SUMIFS(env_ac_mfa_PTB!$F:$F,env_ac_mfa_PTB!$A:$A,Data_mfa_PTB!$B$9,env_ac_mfa_PTB!$B:$B,Data_mfa_PTB!$A$28,env_ac_mfa_PTB!$C:$C,Data_mfa_PTB!$D$11,env_ac_mfa_PTB!$D:$D,Data_mfa_PTB!$B$7,env_ac_mfa_PTB!$E:$E,Data_mfa_PTB!$B$8)</f>
        <v>11.118</v>
      </c>
      <c r="E28" s="88">
        <f>SUMIFS(env_ac_mfa_PTB!$F:$F,env_ac_mfa_PTB!$A:$A,Data_mfa_PTB!$B$9,env_ac_mfa_PTB!$B:$B,Data_mfa_PTB!$A$28,env_ac_mfa_PTB!$C:$C,Data_mfa_PTB!$E$11,env_ac_mfa_PTB!$D:$D,Data_mfa_PTB!$B$7,env_ac_mfa_PTB!$E:$E,Data_mfa_PTB!$B$8)</f>
        <v>0.314</v>
      </c>
      <c r="G28" s="192"/>
    </row>
    <row r="29" spans="1:7" x14ac:dyDescent="0.2">
      <c r="A29" s="71" t="s">
        <v>138</v>
      </c>
      <c r="B29" s="71" t="s">
        <v>137</v>
      </c>
      <c r="C29" s="88">
        <f>SUMIFS(env_ac_mfa_PTB!$F:$F,env_ac_mfa_PTB!$A:$A,Data_mfa_PTB!$B$9,env_ac_mfa_PTB!$B:$B,Data_mfa_PTB!$A$29,env_ac_mfa_PTB!$C:$C,Data_mfa_PTB!$C$11,env_ac_mfa_PTB!$D:$D,Data_mfa_PTB!$B$7,env_ac_mfa_PTB!$E:$E,Data_mfa_PTB!$B$8)</f>
        <v>31.373000000000001</v>
      </c>
      <c r="D29" s="88">
        <f>SUMIFS(env_ac_mfa_PTB!$F:$F,env_ac_mfa_PTB!$A:$A,Data_mfa_PTB!$B$9,env_ac_mfa_PTB!$B:$B,Data_mfa_PTB!$A$29,env_ac_mfa_PTB!$C:$C,Data_mfa_PTB!$D$11,env_ac_mfa_PTB!$D:$D,Data_mfa_PTB!$B$7,env_ac_mfa_PTB!$E:$E,Data_mfa_PTB!$B$8)</f>
        <v>13.137</v>
      </c>
      <c r="E29" s="88">
        <f>SUMIFS(env_ac_mfa_PTB!$F:$F,env_ac_mfa_PTB!$A:$A,Data_mfa_PTB!$B$9,env_ac_mfa_PTB!$B:$B,Data_mfa_PTB!$A$29,env_ac_mfa_PTB!$C:$C,Data_mfa_PTB!$E$11,env_ac_mfa_PTB!$D:$D,Data_mfa_PTB!$B$7,env_ac_mfa_PTB!$E:$E,Data_mfa_PTB!$B$8)</f>
        <v>18.236000000000001</v>
      </c>
      <c r="G29" s="192"/>
    </row>
    <row r="30" spans="1:7" x14ac:dyDescent="0.2">
      <c r="A30" s="71" t="s">
        <v>136</v>
      </c>
      <c r="B30" s="71" t="s">
        <v>34</v>
      </c>
      <c r="C30" s="88">
        <f>SUMIFS(env_ac_mfa_PTB!$F:$F,env_ac_mfa_PTB!$A:$A,Data_mfa_PTB!$B$9,env_ac_mfa_PTB!$B:$B,Data_mfa_PTB!$A$30,env_ac_mfa_PTB!$C:$C,Data_mfa_PTB!$C$11,env_ac_mfa_PTB!$D:$D,Data_mfa_PTB!$B$7,env_ac_mfa_PTB!$E:$E,Data_mfa_PTB!$B$8)</f>
        <v>4.9390000000000001</v>
      </c>
      <c r="D30" s="88">
        <f>SUMIFS(env_ac_mfa_PTB!$F:$F,env_ac_mfa_PTB!$A:$A,Data_mfa_PTB!$B$9,env_ac_mfa_PTB!$B:$B,Data_mfa_PTB!$A$30,env_ac_mfa_PTB!$C:$C,Data_mfa_PTB!$D$11,env_ac_mfa_PTB!$D:$D,Data_mfa_PTB!$B$7,env_ac_mfa_PTB!$E:$E,Data_mfa_PTB!$B$8)</f>
        <v>4.5069999999999997</v>
      </c>
      <c r="E30" s="88">
        <f>SUMIFS(env_ac_mfa_PTB!$F:$F,env_ac_mfa_PTB!$A:$A,Data_mfa_PTB!$B$9,env_ac_mfa_PTB!$B:$B,Data_mfa_PTB!$A$30,env_ac_mfa_PTB!$C:$C,Data_mfa_PTB!$E$11,env_ac_mfa_PTB!$D:$D,Data_mfa_PTB!$B$7,env_ac_mfa_PTB!$E:$E,Data_mfa_PTB!$B$8)</f>
        <v>0.432</v>
      </c>
      <c r="G30" s="192"/>
    </row>
    <row r="31" spans="1:7" x14ac:dyDescent="0.2">
      <c r="A31" s="71" t="s">
        <v>135</v>
      </c>
      <c r="B31" s="71" t="s">
        <v>52</v>
      </c>
      <c r="C31" s="88">
        <f>SUMIFS(env_ac_mfa_PTB!$F:$F,env_ac_mfa_PTB!$A:$A,Data_mfa_PTB!$B$9,env_ac_mfa_PTB!$B:$B,Data_mfa_PTB!$A$31,env_ac_mfa_PTB!$C:$C,Data_mfa_PTB!$C$11,env_ac_mfa_PTB!$D:$D,Data_mfa_PTB!$B$7,env_ac_mfa_PTB!$E:$E,Data_mfa_PTB!$B$8)</f>
        <v>9.3190000000000008</v>
      </c>
      <c r="D31" s="88">
        <f>SUMIFS(env_ac_mfa_PTB!$F:$F,env_ac_mfa_PTB!$A:$A,Data_mfa_PTB!$B$9,env_ac_mfa_PTB!$B:$B,Data_mfa_PTB!$A$31,env_ac_mfa_PTB!$C:$C,Data_mfa_PTB!$D$11,env_ac_mfa_PTB!$D:$D,Data_mfa_PTB!$B$7,env_ac_mfa_PTB!$E:$E,Data_mfa_PTB!$B$8)</f>
        <v>0.97099999999999997</v>
      </c>
      <c r="E31" s="88">
        <f>SUMIFS(env_ac_mfa_PTB!$F:$F,env_ac_mfa_PTB!$A:$A,Data_mfa_PTB!$B$9,env_ac_mfa_PTB!$B:$B,Data_mfa_PTB!$A$31,env_ac_mfa_PTB!$C:$C,Data_mfa_PTB!$E$11,env_ac_mfa_PTB!$D:$D,Data_mfa_PTB!$B$7,env_ac_mfa_PTB!$E:$E,Data_mfa_PTB!$B$8)</f>
        <v>8.3469999999999995</v>
      </c>
      <c r="G31" s="192"/>
    </row>
    <row r="32" spans="1:7" x14ac:dyDescent="0.2">
      <c r="A32" s="71" t="s">
        <v>134</v>
      </c>
      <c r="B32" s="71" t="s">
        <v>46</v>
      </c>
      <c r="C32" s="88">
        <f>SUMIFS(env_ac_mfa_PTB!$F:$F,env_ac_mfa_PTB!$A:$A,Data_mfa_PTB!$B$9,env_ac_mfa_PTB!$B:$B,Data_mfa_PTB!$A$32,env_ac_mfa_PTB!$C:$C,Data_mfa_PTB!$C$11,env_ac_mfa_PTB!$D:$D,Data_mfa_PTB!$B$7,env_ac_mfa_PTB!$E:$E,Data_mfa_PTB!$B$8)</f>
        <v>23.061</v>
      </c>
      <c r="D32" s="88">
        <f>SUMIFS(env_ac_mfa_PTB!$F:$F,env_ac_mfa_PTB!$A:$A,Data_mfa_PTB!$B$9,env_ac_mfa_PTB!$B:$B,Data_mfa_PTB!$A$32,env_ac_mfa_PTB!$C:$C,Data_mfa_PTB!$D$11,env_ac_mfa_PTB!$D:$D,Data_mfa_PTB!$B$7,env_ac_mfa_PTB!$E:$E,Data_mfa_PTB!$B$8)</f>
        <v>20.231000000000002</v>
      </c>
      <c r="E32" s="88">
        <f>SUMIFS(env_ac_mfa_PTB!$F:$F,env_ac_mfa_PTB!$A:$A,Data_mfa_PTB!$B$9,env_ac_mfa_PTB!$B:$B,Data_mfa_PTB!$A$32,env_ac_mfa_PTB!$C:$C,Data_mfa_PTB!$E$11,env_ac_mfa_PTB!$D:$D,Data_mfa_PTB!$B$7,env_ac_mfa_PTB!$E:$E,Data_mfa_PTB!$B$8)</f>
        <v>2.831</v>
      </c>
      <c r="G32" s="192"/>
    </row>
    <row r="33" spans="1:7" x14ac:dyDescent="0.2">
      <c r="A33" s="71" t="s">
        <v>133</v>
      </c>
      <c r="B33" s="71" t="s">
        <v>49</v>
      </c>
      <c r="C33" s="88">
        <f>SUMIFS(env_ac_mfa_PTB!$F:$F,env_ac_mfa_PTB!$A:$A,Data_mfa_PTB!$B$9,env_ac_mfa_PTB!$B:$B,Data_mfa_PTB!$A$33,env_ac_mfa_PTB!$C:$C,Data_mfa_PTB!$C$11,env_ac_mfa_PTB!$D:$D,Data_mfa_PTB!$B$7,env_ac_mfa_PTB!$E:$E,Data_mfa_PTB!$B$8)</f>
        <v>10.994</v>
      </c>
      <c r="D33" s="88">
        <f>SUMIFS(env_ac_mfa_PTB!$F:$F,env_ac_mfa_PTB!$A:$A,Data_mfa_PTB!$B$9,env_ac_mfa_PTB!$B:$B,Data_mfa_PTB!$A$33,env_ac_mfa_PTB!$C:$C,Data_mfa_PTB!$D$11,env_ac_mfa_PTB!$D:$D,Data_mfa_PTB!$B$7,env_ac_mfa_PTB!$E:$E,Data_mfa_PTB!$B$8)</f>
        <v>7.0110000000000001</v>
      </c>
      <c r="E33" s="88">
        <f>SUMIFS(env_ac_mfa_PTB!$F:$F,env_ac_mfa_PTB!$A:$A,Data_mfa_PTB!$B$9,env_ac_mfa_PTB!$B:$B,Data_mfa_PTB!$A$33,env_ac_mfa_PTB!$C:$C,Data_mfa_PTB!$E$11,env_ac_mfa_PTB!$D:$D,Data_mfa_PTB!$B$7,env_ac_mfa_PTB!$E:$E,Data_mfa_PTB!$B$8)</f>
        <v>3.9830000000000001</v>
      </c>
      <c r="G33" s="192"/>
    </row>
    <row r="34" spans="1:7" x14ac:dyDescent="0.2">
      <c r="A34" s="71" t="s">
        <v>132</v>
      </c>
      <c r="B34" s="71" t="s">
        <v>35</v>
      </c>
      <c r="C34" s="88">
        <f>SUMIFS(env_ac_mfa_PTB!$F:$F,env_ac_mfa_PTB!$A:$A,Data_mfa_PTB!$B$9,env_ac_mfa_PTB!$B:$B,Data_mfa_PTB!$A$34,env_ac_mfa_PTB!$C:$C,Data_mfa_PTB!$C$11,env_ac_mfa_PTB!$D:$D,Data_mfa_PTB!$B$7,env_ac_mfa_PTB!$E:$E,Data_mfa_PTB!$B$8)</f>
        <v>3.9359999999999999</v>
      </c>
      <c r="D34" s="88">
        <f>SUMIFS(env_ac_mfa_PTB!$F:$F,env_ac_mfa_PTB!$A:$A,Data_mfa_PTB!$B$9,env_ac_mfa_PTB!$B:$B,Data_mfa_PTB!$A$34,env_ac_mfa_PTB!$C:$C,Data_mfa_PTB!$D$11,env_ac_mfa_PTB!$D:$D,Data_mfa_PTB!$B$7,env_ac_mfa_PTB!$E:$E,Data_mfa_PTB!$B$8)</f>
        <v>3.0030000000000001</v>
      </c>
      <c r="E34" s="88">
        <f>SUMIFS(env_ac_mfa_PTB!$F:$F,env_ac_mfa_PTB!$A:$A,Data_mfa_PTB!$B$9,env_ac_mfa_PTB!$B:$B,Data_mfa_PTB!$A$34,env_ac_mfa_PTB!$C:$C,Data_mfa_PTB!$E$11,env_ac_mfa_PTB!$D:$D,Data_mfa_PTB!$B$7,env_ac_mfa_PTB!$E:$E,Data_mfa_PTB!$B$8)</f>
        <v>0.93300000000000005</v>
      </c>
      <c r="G34" s="192"/>
    </row>
    <row r="35" spans="1:7" x14ac:dyDescent="0.2">
      <c r="A35" s="71" t="s">
        <v>131</v>
      </c>
      <c r="B35" s="71" t="s">
        <v>41</v>
      </c>
      <c r="C35" s="88">
        <f>SUMIFS(env_ac_mfa_PTB!$F:$F,env_ac_mfa_PTB!$A:$A,Data_mfa_PTB!$B$9,env_ac_mfa_PTB!$B:$B,Data_mfa_PTB!$A$35,env_ac_mfa_PTB!$C:$C,Data_mfa_PTB!$C$11,env_ac_mfa_PTB!$D:$D,Data_mfa_PTB!$B$7,env_ac_mfa_PTB!$E:$E,Data_mfa_PTB!$B$8)</f>
        <v>5.7080000000000002</v>
      </c>
      <c r="D35" s="88">
        <f>SUMIFS(env_ac_mfa_PTB!$F:$F,env_ac_mfa_PTB!$A:$A,Data_mfa_PTB!$B$9,env_ac_mfa_PTB!$B:$B,Data_mfa_PTB!$A$35,env_ac_mfa_PTB!$C:$C,Data_mfa_PTB!$D$11,env_ac_mfa_PTB!$D:$D,Data_mfa_PTB!$B$7,env_ac_mfa_PTB!$E:$E,Data_mfa_PTB!$B$8)</f>
        <v>3.9009999999999998</v>
      </c>
      <c r="E35" s="88">
        <f>SUMIFS(env_ac_mfa_PTB!$F:$F,env_ac_mfa_PTB!$A:$A,Data_mfa_PTB!$B$9,env_ac_mfa_PTB!$B:$B,Data_mfa_PTB!$A$35,env_ac_mfa_PTB!$C:$C,Data_mfa_PTB!$E$11,env_ac_mfa_PTB!$D:$D,Data_mfa_PTB!$B$7,env_ac_mfa_PTB!$E:$E,Data_mfa_PTB!$B$8)</f>
        <v>1.8080000000000001</v>
      </c>
      <c r="G35" s="192"/>
    </row>
    <row r="36" spans="1:7" x14ac:dyDescent="0.2">
      <c r="A36" s="71" t="s">
        <v>130</v>
      </c>
      <c r="B36" s="71" t="s">
        <v>33</v>
      </c>
      <c r="C36" s="88">
        <f>SUMIFS(env_ac_mfa_PTB!$F:$F,env_ac_mfa_PTB!$A:$A,Data_mfa_PTB!$B$9,env_ac_mfa_PTB!$B:$B,Data_mfa_PTB!$A$36,env_ac_mfa_PTB!$C:$C,Data_mfa_PTB!$C$11,env_ac_mfa_PTB!$D:$D,Data_mfa_PTB!$B$7,env_ac_mfa_PTB!$E:$E,Data_mfa_PTB!$B$8)</f>
        <v>2.835</v>
      </c>
      <c r="D36" s="88">
        <f>SUMIFS(env_ac_mfa_PTB!$F:$F,env_ac_mfa_PTB!$A:$A,Data_mfa_PTB!$B$9,env_ac_mfa_PTB!$B:$B,Data_mfa_PTB!$A$36,env_ac_mfa_PTB!$C:$C,Data_mfa_PTB!$D$11,env_ac_mfa_PTB!$D:$D,Data_mfa_PTB!$B$7,env_ac_mfa_PTB!$E:$E,Data_mfa_PTB!$B$8)</f>
        <v>2.0920000000000001</v>
      </c>
      <c r="E36" s="88">
        <f>SUMIFS(env_ac_mfa_PTB!$F:$F,env_ac_mfa_PTB!$A:$A,Data_mfa_PTB!$B$9,env_ac_mfa_PTB!$B:$B,Data_mfa_PTB!$A$36,env_ac_mfa_PTB!$C:$C,Data_mfa_PTB!$E$11,env_ac_mfa_PTB!$D:$D,Data_mfa_PTB!$B$7,env_ac_mfa_PTB!$E:$E,Data_mfa_PTB!$B$8)</f>
        <v>0.74299999999999999</v>
      </c>
      <c r="G36" s="192"/>
    </row>
    <row r="37" spans="1:7" x14ac:dyDescent="0.2">
      <c r="A37" s="71" t="s">
        <v>129</v>
      </c>
      <c r="B37" s="71" t="s">
        <v>38</v>
      </c>
      <c r="C37" s="88">
        <f>SUMIFS(env_ac_mfa_PTB!$F:$F,env_ac_mfa_PTB!$A:$A,Data_mfa_PTB!$B$9,env_ac_mfa_PTB!$B:$B,Data_mfa_PTB!$A$37,env_ac_mfa_PTB!$C:$C,Data_mfa_PTB!$C$11,env_ac_mfa_PTB!$D:$D,Data_mfa_PTB!$B$7,env_ac_mfa_PTB!$E:$E,Data_mfa_PTB!$B$8)</f>
        <v>9.9039999999999999</v>
      </c>
      <c r="D37" s="88">
        <f>SUMIFS(env_ac_mfa_PTB!$F:$F,env_ac_mfa_PTB!$A:$A,Data_mfa_PTB!$B$9,env_ac_mfa_PTB!$B:$B,Data_mfa_PTB!$A$37,env_ac_mfa_PTB!$C:$C,Data_mfa_PTB!$D$11,env_ac_mfa_PTB!$D:$D,Data_mfa_PTB!$B$7,env_ac_mfa_PTB!$E:$E,Data_mfa_PTB!$B$8)</f>
        <v>8.3529999999999998</v>
      </c>
      <c r="E37" s="88">
        <f>SUMIFS(env_ac_mfa_PTB!$F:$F,env_ac_mfa_PTB!$A:$A,Data_mfa_PTB!$B$9,env_ac_mfa_PTB!$B:$B,Data_mfa_PTB!$A$37,env_ac_mfa_PTB!$C:$C,Data_mfa_PTB!$E$11,env_ac_mfa_PTB!$D:$D,Data_mfa_PTB!$B$7,env_ac_mfa_PTB!$E:$E,Data_mfa_PTB!$B$8)</f>
        <v>1.5509999999999999</v>
      </c>
      <c r="G37" s="192"/>
    </row>
    <row r="38" spans="1:7" x14ac:dyDescent="0.2">
      <c r="A38" s="71" t="s">
        <v>128</v>
      </c>
      <c r="B38" s="71" t="s">
        <v>39</v>
      </c>
      <c r="C38" s="88">
        <f>SUMIFS(env_ac_mfa_PTB!$F:$F,env_ac_mfa_PTB!$A:$A,Data_mfa_PTB!$B$9,env_ac_mfa_PTB!$B:$B,Data_mfa_PTB!$A$38,env_ac_mfa_PTB!$C:$C,Data_mfa_PTB!$C$11,env_ac_mfa_PTB!$D:$D,Data_mfa_PTB!$B$7,env_ac_mfa_PTB!$E:$E,Data_mfa_PTB!$B$8)</f>
        <v>7.7869999999999999</v>
      </c>
      <c r="D38" s="88">
        <f>SUMIFS(env_ac_mfa_PTB!$F:$F,env_ac_mfa_PTB!$A:$A,Data_mfa_PTB!$B$9,env_ac_mfa_PTB!$B:$B,Data_mfa_PTB!$A$38,env_ac_mfa_PTB!$C:$C,Data_mfa_PTB!$D$11,env_ac_mfa_PTB!$D:$D,Data_mfa_PTB!$B$7,env_ac_mfa_PTB!$E:$E,Data_mfa_PTB!$B$8)</f>
        <v>6.3460000000000001</v>
      </c>
      <c r="E38" s="88">
        <f>SUMIFS(env_ac_mfa_PTB!$F:$F,env_ac_mfa_PTB!$A:$A,Data_mfa_PTB!$B$9,env_ac_mfa_PTB!$B:$B,Data_mfa_PTB!$A$38,env_ac_mfa_PTB!$C:$C,Data_mfa_PTB!$E$11,env_ac_mfa_PTB!$D:$D,Data_mfa_PTB!$B$7,env_ac_mfa_PTB!$E:$E,Data_mfa_PTB!$B$8)</f>
        <v>1.4419999999999999</v>
      </c>
      <c r="G38" s="192"/>
    </row>
    <row r="39" spans="1:7" x14ac:dyDescent="0.2">
      <c r="A39" s="71" t="s">
        <v>127</v>
      </c>
      <c r="B39" s="71" t="s">
        <v>43</v>
      </c>
      <c r="C39" s="88">
        <f>SUMIFS(env_ac_mfa_PTB!$F:$F,env_ac_mfa_PTB!$A:$A,Data_mfa_PTB!$B$9,env_ac_mfa_PTB!$B:$B,Data_mfa_PTB!$A$39,env_ac_mfa_PTB!$C:$C,Data_mfa_PTB!$C$11,env_ac_mfa_PTB!$D:$D,Data_mfa_PTB!$B$7,env_ac_mfa_PTB!$E:$E,Data_mfa_PTB!$B$8)</f>
        <v>9.9339999999999993</v>
      </c>
      <c r="D39" s="88">
        <f>SUMIFS(env_ac_mfa_PTB!$F:$F,env_ac_mfa_PTB!$A:$A,Data_mfa_PTB!$B$9,env_ac_mfa_PTB!$B:$B,Data_mfa_PTB!$A$39,env_ac_mfa_PTB!$C:$C,Data_mfa_PTB!$D$11,env_ac_mfa_PTB!$D:$D,Data_mfa_PTB!$B$7,env_ac_mfa_PTB!$E:$E,Data_mfa_PTB!$B$8)</f>
        <v>8.3569999999999993</v>
      </c>
      <c r="E39" s="88">
        <f>SUMIFS(env_ac_mfa_PTB!$F:$F,env_ac_mfa_PTB!$A:$A,Data_mfa_PTB!$B$9,env_ac_mfa_PTB!$B:$B,Data_mfa_PTB!$A$39,env_ac_mfa_PTB!$C:$C,Data_mfa_PTB!$E$11,env_ac_mfa_PTB!$D:$D,Data_mfa_PTB!$B$7,env_ac_mfa_PTB!$E:$E,Data_mfa_PTB!$B$8)</f>
        <v>1.577</v>
      </c>
      <c r="G39" s="192"/>
    </row>
    <row r="40" spans="1:7" x14ac:dyDescent="0.2">
      <c r="A40" s="71" t="s">
        <v>126</v>
      </c>
      <c r="B40" s="71" t="s">
        <v>29</v>
      </c>
      <c r="C40" s="88">
        <f>SUMIFS(env_ac_mfa_PTB!$F:$F,env_ac_mfa_PTB!$A:$A,Data_mfa_PTB!$B$9,env_ac_mfa_PTB!$B:$B,Data_mfa_PTB!$A$40,env_ac_mfa_PTB!$C:$C,Data_mfa_PTB!$C$11,env_ac_mfa_PTB!$D:$D,Data_mfa_PTB!$B$7,env_ac_mfa_PTB!$E:$E,Data_mfa_PTB!$B$8)</f>
        <v>7.9390000000000001</v>
      </c>
      <c r="D40" s="88">
        <f>SUMIFS(env_ac_mfa_PTB!$F:$F,env_ac_mfa_PTB!$A:$A,Data_mfa_PTB!$B$9,env_ac_mfa_PTB!$B:$B,Data_mfa_PTB!$A$40,env_ac_mfa_PTB!$C:$C,Data_mfa_PTB!$D$11,env_ac_mfa_PTB!$D:$D,Data_mfa_PTB!$B$7,env_ac_mfa_PTB!$E:$E,Data_mfa_PTB!$B$8)</f>
        <v>8.9700000000000006</v>
      </c>
      <c r="E40" s="88">
        <f>SUMIFS(env_ac_mfa_PTB!$F:$F,env_ac_mfa_PTB!$A:$A,Data_mfa_PTB!$B$9,env_ac_mfa_PTB!$B:$B,Data_mfa_PTB!$A$40,env_ac_mfa_PTB!$C:$C,Data_mfa_PTB!$E$11,env_ac_mfa_PTB!$D:$D,Data_mfa_PTB!$B$7,env_ac_mfa_PTB!$E:$E,Data_mfa_PTB!$B$8)</f>
        <v>-1.032</v>
      </c>
      <c r="G40" s="192"/>
    </row>
    <row r="42" spans="1:7" x14ac:dyDescent="0.2">
      <c r="A42" s="70" t="s">
        <v>55</v>
      </c>
    </row>
    <row r="43" spans="1:7" x14ac:dyDescent="0.2">
      <c r="A43" s="70" t="s">
        <v>54</v>
      </c>
      <c r="B43" s="70" t="s">
        <v>53</v>
      </c>
    </row>
  </sheetData>
  <pageMargins left="0.75" right="0.75" top="1" bottom="1" header="0.5" footer="0.5"/>
  <pageSetup paperSize="9" scale="0" firstPageNumber="0" fitToWidth="0" fitToHeight="0" pageOrder="overThenDown" orientation="portrait" horizontalDpi="300" verticalDpi="300"/>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99CCFF"/>
  </sheetPr>
  <dimension ref="A1:J19"/>
  <sheetViews>
    <sheetView zoomScale="80" zoomScaleNormal="80" workbookViewId="0">
      <selection activeCell="D24" sqref="D24"/>
    </sheetView>
  </sheetViews>
  <sheetFormatPr defaultColWidth="9.140625" defaultRowHeight="14.25" x14ac:dyDescent="0.2"/>
  <cols>
    <col min="1" max="1" width="9.140625" style="79"/>
    <col min="2" max="2" width="13.5703125" style="79" customWidth="1"/>
    <col min="3" max="3" width="14.42578125" style="79" customWidth="1"/>
    <col min="4" max="4" width="45.42578125" style="79" customWidth="1"/>
    <col min="5" max="16384" width="9.140625" style="79"/>
  </cols>
  <sheetData>
    <row r="1" spans="1:10" x14ac:dyDescent="0.2">
      <c r="A1" s="80" t="s">
        <v>104</v>
      </c>
      <c r="F1" s="195" t="s">
        <v>228</v>
      </c>
    </row>
    <row r="2" spans="1:10" x14ac:dyDescent="0.2">
      <c r="F2" s="196" t="s">
        <v>54</v>
      </c>
    </row>
    <row r="3" spans="1:10" x14ac:dyDescent="0.2">
      <c r="A3" s="80" t="s">
        <v>103</v>
      </c>
      <c r="B3" s="141">
        <v>44627.500613425924</v>
      </c>
    </row>
    <row r="4" spans="1:10" x14ac:dyDescent="0.2">
      <c r="A4" s="80" t="s">
        <v>102</v>
      </c>
      <c r="B4" s="141">
        <v>44629.638113425928</v>
      </c>
    </row>
    <row r="5" spans="1:10" x14ac:dyDescent="0.2">
      <c r="A5" s="80" t="s">
        <v>101</v>
      </c>
      <c r="B5" s="80" t="s">
        <v>100</v>
      </c>
    </row>
    <row r="7" spans="1:10" x14ac:dyDescent="0.2">
      <c r="A7" s="80" t="s">
        <v>99</v>
      </c>
      <c r="B7" s="80" t="s">
        <v>215</v>
      </c>
      <c r="C7" s="140" t="s">
        <v>220</v>
      </c>
    </row>
    <row r="8" spans="1:10" x14ac:dyDescent="0.2">
      <c r="A8" s="80" t="s">
        <v>98</v>
      </c>
      <c r="B8" s="140" t="s">
        <v>212</v>
      </c>
      <c r="C8" s="140" t="s">
        <v>175</v>
      </c>
    </row>
    <row r="10" spans="1:10" x14ac:dyDescent="0.2">
      <c r="A10" s="81" t="s">
        <v>95</v>
      </c>
      <c r="B10" s="81" t="s">
        <v>168</v>
      </c>
      <c r="C10" s="81" t="s">
        <v>97</v>
      </c>
      <c r="D10" s="81" t="s">
        <v>167</v>
      </c>
      <c r="E10" s="142" t="s">
        <v>75</v>
      </c>
      <c r="F10" s="142" t="s">
        <v>209</v>
      </c>
      <c r="G10" s="142" t="s">
        <v>238</v>
      </c>
    </row>
    <row r="11" spans="1:10" x14ac:dyDescent="0.2">
      <c r="A11" s="81" t="s">
        <v>63</v>
      </c>
      <c r="B11" s="81" t="s">
        <v>1</v>
      </c>
      <c r="C11" s="81" t="s">
        <v>166</v>
      </c>
      <c r="D11" s="81" t="s">
        <v>165</v>
      </c>
      <c r="E11" s="90">
        <f>SUMIFS(env_ac_mfa_SoM!$F:$F,env_ac_mfa_SoM!$A:$A,Data_mfa_SoM!$E$10,env_ac_mfa_SoM!$B:$B,Data_mfa_SoM!$B$8,env_ac_mfa_SoM!$C:$C,Data_mfa_SoM!$A$11,env_ac_mfa_SoM!$D:$D,Data_mfa_SoM!$B$7,env_ac_mfa_SoM!$E:$E,Data_mfa_SoM!$C$11)</f>
        <v>1.0469999999999999</v>
      </c>
      <c r="F11" s="90">
        <f>SUMIFS(env_ac_mfa_SoM!$F:$F,env_ac_mfa_SoM!$A:$A,Data_mfa_SoM!$F$10,env_ac_mfa_SoM!$B:$B,Data_mfa_SoM!$B$8,env_ac_mfa_SoM!$C:$C,Data_mfa_SoM!$A$11,env_ac_mfa_SoM!$D:$D,Data_mfa_SoM!$B$7,env_ac_mfa_SoM!$E:$E,Data_mfa_SoM!$C$11)</f>
        <v>1.0489999999999999</v>
      </c>
      <c r="G11" s="90">
        <f>SUMIFS(env_ac_mfa_SoM!$F:$F,env_ac_mfa_SoM!$A:$A,Data_mfa_SoM!$G$10,env_ac_mfa_SoM!$B:$B,Data_mfa_SoM!$B$8,env_ac_mfa_SoM!$C:$C,Data_mfa_SoM!$A$11,env_ac_mfa_SoM!$D:$D,Data_mfa_SoM!$B$7,env_ac_mfa_SoM!$E:$E,Data_mfa_SoM!$C$11)</f>
        <v>0.98799999999999999</v>
      </c>
    </row>
    <row r="12" spans="1:10" x14ac:dyDescent="0.2">
      <c r="A12" s="81" t="s">
        <v>63</v>
      </c>
      <c r="B12" s="81" t="s">
        <v>1</v>
      </c>
      <c r="C12" s="81" t="s">
        <v>164</v>
      </c>
      <c r="D12" s="81" t="s">
        <v>163</v>
      </c>
      <c r="E12" s="90">
        <f>SUMIFS(env_ac_mfa_SoM!$F:$F,env_ac_mfa_SoM!$A:$A,Data_mfa_SoM!$E$10,env_ac_mfa_SoM!$B:$B,Data_mfa_SoM!$B$8,env_ac_mfa_SoM!$C:$C,Data_mfa_SoM!$A$12,env_ac_mfa_SoM!$D:$D,Data_mfa_SoM!$B$7,env_ac_mfa_SoM!$E:$E,Data_mfa_SoM!$C$12)</f>
        <v>0.44900000000000001</v>
      </c>
      <c r="F12" s="90">
        <f>SUMIFS(env_ac_mfa_SoM!$F:$F,env_ac_mfa_SoM!$A:$A,Data_mfa_SoM!$F$10,env_ac_mfa_SoM!$B:$B,Data_mfa_SoM!$B$8,env_ac_mfa_SoM!$C:$C,Data_mfa_SoM!$A$12,env_ac_mfa_SoM!$D:$D,Data_mfa_SoM!$B$7,env_ac_mfa_SoM!$E:$E,Data_mfa_SoM!$C$12)</f>
        <v>0.44500000000000001</v>
      </c>
      <c r="G12" s="90">
        <f>SUMIFS(env_ac_mfa_SoM!$F:$F,env_ac_mfa_SoM!$A:$A,Data_mfa_SoM!$G$10,env_ac_mfa_SoM!$B:$B,Data_mfa_SoM!$B$8,env_ac_mfa_SoM!$C:$C,Data_mfa_SoM!$A$12,env_ac_mfa_SoM!$D:$D,Data_mfa_SoM!$B$7,env_ac_mfa_SoM!$E:$E,Data_mfa_SoM!$C$12)</f>
        <v>0.433</v>
      </c>
      <c r="H12" s="193"/>
      <c r="I12" s="193"/>
      <c r="J12" s="193"/>
    </row>
    <row r="13" spans="1:10" x14ac:dyDescent="0.2">
      <c r="A13" s="81" t="s">
        <v>63</v>
      </c>
      <c r="B13" s="81" t="s">
        <v>1</v>
      </c>
      <c r="C13" s="81" t="s">
        <v>162</v>
      </c>
      <c r="D13" s="81" t="s">
        <v>161</v>
      </c>
      <c r="E13" s="90">
        <f>SUMIFS(env_ac_mfa_SoM!$F:$F,env_ac_mfa_SoM!$A:$A,Data_mfa_SoM!$E$10,env_ac_mfa_SoM!$B:$B,Data_mfa_SoM!$B$8,env_ac_mfa_SoM!$C:$C,Data_mfa_SoM!$A$13,env_ac_mfa_SoM!$D:$D,Data_mfa_SoM!$B$7,env_ac_mfa_SoM!$E:$E,Data_mfa_SoM!$C$13)</f>
        <v>2.383</v>
      </c>
      <c r="F13" s="90">
        <f>SUMIFS(env_ac_mfa_SoM!$F:$F,env_ac_mfa_SoM!$A:$A,Data_mfa_SoM!$F$10,env_ac_mfa_SoM!$B:$B,Data_mfa_SoM!$B$8,env_ac_mfa_SoM!$C:$C,Data_mfa_SoM!$A$13,env_ac_mfa_SoM!$D:$D,Data_mfa_SoM!$B$7,env_ac_mfa_SoM!$E:$E,Data_mfa_SoM!$C$13)</f>
        <v>2.3079999999999998</v>
      </c>
      <c r="G13" s="90">
        <f>SUMIFS(env_ac_mfa_SoM!$F:$F,env_ac_mfa_SoM!$A:$A,Data_mfa_SoM!$G$10,env_ac_mfa_SoM!$B:$B,Data_mfa_SoM!$B$8,env_ac_mfa_SoM!$C:$C,Data_mfa_SoM!$A$13,env_ac_mfa_SoM!$D:$D,Data_mfa_SoM!$B$7,env_ac_mfa_SoM!$E:$E,Data_mfa_SoM!$C$13)</f>
        <v>1.9910000000000001</v>
      </c>
      <c r="H13" s="193"/>
      <c r="I13" s="193"/>
      <c r="J13" s="193"/>
    </row>
    <row r="14" spans="1:10" x14ac:dyDescent="0.2">
      <c r="A14" s="81" t="s">
        <v>62</v>
      </c>
      <c r="B14" s="81" t="s">
        <v>2</v>
      </c>
      <c r="C14" s="81" t="s">
        <v>166</v>
      </c>
      <c r="D14" s="81" t="s">
        <v>165</v>
      </c>
      <c r="E14" s="90">
        <f>SUMIFS(env_ac_mfa_SoM!$F:$F,env_ac_mfa_SoM!$A:$A,Data_mfa_SoM!$E$10,env_ac_mfa_SoM!$B:$B,Data_mfa_SoM!$B$8,env_ac_mfa_SoM!$C:$C,Data_mfa_SoM!$A$14,env_ac_mfa_SoM!$D:$D,Data_mfa_SoM!$B$7,env_ac_mfa_SoM!$E:$E,Data_mfa_SoM!$C$14)</f>
        <v>1.0249999999999999</v>
      </c>
      <c r="F14" s="90">
        <f>SUMIFS(env_ac_mfa_SoM!$F:$F,env_ac_mfa_SoM!$A:$A,Data_mfa_SoM!$F$10,env_ac_mfa_SoM!$B:$B,Data_mfa_SoM!$B$8,env_ac_mfa_SoM!$C:$C,Data_mfa_SoM!$A$14,env_ac_mfa_SoM!$D:$D,Data_mfa_SoM!$B$7,env_ac_mfa_SoM!$E:$E,Data_mfa_SoM!$C$14)</f>
        <v>1.0009999999999999</v>
      </c>
      <c r="G14" s="90">
        <f>SUMIFS(env_ac_mfa_SoM!$F:$F,env_ac_mfa_SoM!$A:$A,Data_mfa_SoM!$G$10,env_ac_mfa_SoM!$B:$B,Data_mfa_SoM!$B$8,env_ac_mfa_SoM!$C:$C,Data_mfa_SoM!$A$14,env_ac_mfa_SoM!$D:$D,Data_mfa_SoM!$B$7,env_ac_mfa_SoM!$E:$E,Data_mfa_SoM!$C$14)</f>
        <v>0.90700000000000003</v>
      </c>
      <c r="H14" s="193"/>
      <c r="I14" s="193"/>
      <c r="J14" s="193"/>
    </row>
    <row r="15" spans="1:10" x14ac:dyDescent="0.2">
      <c r="A15" s="81" t="s">
        <v>62</v>
      </c>
      <c r="B15" s="81" t="s">
        <v>2</v>
      </c>
      <c r="C15" s="81" t="s">
        <v>164</v>
      </c>
      <c r="D15" s="81" t="s">
        <v>163</v>
      </c>
      <c r="E15" s="90">
        <f>SUMIFS(env_ac_mfa_SoM!$F:$F,env_ac_mfa_SoM!$A:$A,Data_mfa_SoM!$E$10,env_ac_mfa_SoM!$B:$B,Data_mfa_SoM!$B$8,env_ac_mfa_SoM!$C:$C,Data_mfa_SoM!$A$15,env_ac_mfa_SoM!$D:$D,Data_mfa_SoM!$B$7,env_ac_mfa_SoM!$E:$E,Data_mfa_SoM!$C$15)</f>
        <v>0.39200000000000002</v>
      </c>
      <c r="F15" s="90">
        <f>SUMIFS(env_ac_mfa_SoM!$F:$F,env_ac_mfa_SoM!$A:$A,Data_mfa_SoM!$F$10,env_ac_mfa_SoM!$B:$B,Data_mfa_SoM!$B$8,env_ac_mfa_SoM!$C:$C,Data_mfa_SoM!$A$15,env_ac_mfa_SoM!$D:$D,Data_mfa_SoM!$B$7,env_ac_mfa_SoM!$E:$E,Data_mfa_SoM!$C$15)</f>
        <v>0.376</v>
      </c>
      <c r="G15" s="90">
        <f>SUMIFS(env_ac_mfa_SoM!$F:$F,env_ac_mfa_SoM!$A:$A,Data_mfa_SoM!$G$10,env_ac_mfa_SoM!$B:$B,Data_mfa_SoM!$B$8,env_ac_mfa_SoM!$C:$C,Data_mfa_SoM!$A$15,env_ac_mfa_SoM!$D:$D,Data_mfa_SoM!$B$7,env_ac_mfa_SoM!$E:$E,Data_mfa_SoM!$C$15)</f>
        <v>0.372</v>
      </c>
      <c r="H15" s="193"/>
      <c r="I15" s="193"/>
      <c r="J15" s="193"/>
    </row>
    <row r="16" spans="1:10" x14ac:dyDescent="0.2">
      <c r="A16" s="81" t="s">
        <v>62</v>
      </c>
      <c r="B16" s="81" t="s">
        <v>2</v>
      </c>
      <c r="C16" s="81" t="s">
        <v>162</v>
      </c>
      <c r="D16" s="81" t="s">
        <v>161</v>
      </c>
      <c r="E16" s="90">
        <f>SUMIFS(env_ac_mfa_SoM!$F:$F,env_ac_mfa_SoM!$A:$A,Data_mfa_SoM!$E$10,env_ac_mfa_SoM!$B:$B,Data_mfa_SoM!$B$8,env_ac_mfa_SoM!$C:$C,Data_mfa_SoM!$A$16,env_ac_mfa_SoM!$D:$D,Data_mfa_SoM!$B$7,env_ac_mfa_SoM!$E:$E,Data_mfa_SoM!$C$16)</f>
        <v>0.253</v>
      </c>
      <c r="F16" s="90">
        <f>SUMIFS(env_ac_mfa_SoM!$F:$F,env_ac_mfa_SoM!$A:$A,Data_mfa_SoM!$F$10,env_ac_mfa_SoM!$B:$B,Data_mfa_SoM!$B$8,env_ac_mfa_SoM!$C:$C,Data_mfa_SoM!$A$16,env_ac_mfa_SoM!$D:$D,Data_mfa_SoM!$B$7,env_ac_mfa_SoM!$E:$E,Data_mfa_SoM!$C$16)</f>
        <v>0.28999999999999998</v>
      </c>
      <c r="G16" s="90">
        <f>SUMIFS(env_ac_mfa_SoM!$F:$F,env_ac_mfa_SoM!$A:$A,Data_mfa_SoM!$G$10,env_ac_mfa_SoM!$B:$B,Data_mfa_SoM!$B$8,env_ac_mfa_SoM!$C:$C,Data_mfa_SoM!$A$16,env_ac_mfa_SoM!$D:$D,Data_mfa_SoM!$B$7,env_ac_mfa_SoM!$E:$E,Data_mfa_SoM!$C$16)</f>
        <v>0.32600000000000001</v>
      </c>
      <c r="H16" s="193"/>
      <c r="I16" s="193"/>
      <c r="J16" s="193"/>
    </row>
    <row r="17" spans="1:10" x14ac:dyDescent="0.2">
      <c r="H17" s="194"/>
      <c r="I17" s="194"/>
      <c r="J17" s="194"/>
    </row>
    <row r="18" spans="1:10" x14ac:dyDescent="0.2">
      <c r="A18" s="80" t="s">
        <v>55</v>
      </c>
      <c r="H18" s="194"/>
      <c r="I18" s="194"/>
      <c r="J18" s="194"/>
    </row>
    <row r="19" spans="1:10" x14ac:dyDescent="0.2">
      <c r="A19" s="80" t="s">
        <v>54</v>
      </c>
      <c r="B19" s="80" t="s">
        <v>53</v>
      </c>
    </row>
  </sheetData>
  <pageMargins left="0.75" right="0.75" top="1" bottom="1" header="0.5" footer="0.5"/>
  <pageSetup paperSize="9" scale="0" firstPageNumber="0" fitToWidth="0" fitToHeight="0" pageOrder="overThenDown" orientation="portrait" horizontalDpi="300" verticalDpi="300"/>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G76836"/>
  <sheetViews>
    <sheetView workbookViewId="0">
      <selection activeCell="J11" sqref="J11"/>
    </sheetView>
  </sheetViews>
  <sheetFormatPr defaultRowHeight="15" x14ac:dyDescent="0.25"/>
  <cols>
    <col min="1" max="1" width="5.140625" customWidth="1"/>
    <col min="2" max="2" width="10.140625" bestFit="1" customWidth="1"/>
    <col min="3" max="3" width="9.42578125" bestFit="1" customWidth="1"/>
    <col min="4" max="4" width="6.42578125" customWidth="1"/>
    <col min="5" max="5" width="9.85546875" bestFit="1" customWidth="1"/>
    <col min="6" max="6" width="11.28515625" bestFit="1" customWidth="1"/>
    <col min="7" max="7" width="16.5703125" bestFit="1" customWidth="1"/>
  </cols>
  <sheetData>
    <row r="1" spans="1:7" x14ac:dyDescent="0.25">
      <c r="A1" t="s">
        <v>160</v>
      </c>
      <c r="B1" t="s">
        <v>98</v>
      </c>
      <c r="C1" t="s">
        <v>97</v>
      </c>
      <c r="D1" t="s">
        <v>99</v>
      </c>
      <c r="E1" t="s">
        <v>95</v>
      </c>
      <c r="F1" t="s">
        <v>210</v>
      </c>
      <c r="G1" t="s">
        <v>211</v>
      </c>
    </row>
    <row r="2" spans="1:7" x14ac:dyDescent="0.25">
      <c r="A2">
        <v>2000</v>
      </c>
      <c r="B2" t="s">
        <v>212</v>
      </c>
      <c r="C2" t="s">
        <v>74</v>
      </c>
      <c r="D2" t="s">
        <v>213</v>
      </c>
      <c r="E2" t="s">
        <v>65</v>
      </c>
      <c r="F2" s="186">
        <v>5550833.0389999999</v>
      </c>
      <c r="G2" t="s">
        <v>214</v>
      </c>
    </row>
    <row r="3" spans="1:7" x14ac:dyDescent="0.25">
      <c r="A3">
        <v>2000</v>
      </c>
      <c r="B3" t="s">
        <v>212</v>
      </c>
      <c r="C3" t="s">
        <v>74</v>
      </c>
      <c r="D3" t="s">
        <v>213</v>
      </c>
      <c r="E3" t="s">
        <v>63</v>
      </c>
      <c r="F3" s="186">
        <v>1484124.557</v>
      </c>
    </row>
    <row r="4" spans="1:7" x14ac:dyDescent="0.25">
      <c r="A4">
        <v>2000</v>
      </c>
      <c r="B4" t="s">
        <v>212</v>
      </c>
      <c r="C4" t="s">
        <v>74</v>
      </c>
      <c r="D4" t="s">
        <v>213</v>
      </c>
      <c r="E4" t="s">
        <v>62</v>
      </c>
      <c r="F4" s="186">
        <v>442422.39299999998</v>
      </c>
    </row>
    <row r="5" spans="1:7" x14ac:dyDescent="0.25">
      <c r="A5">
        <v>2000</v>
      </c>
      <c r="B5" t="s">
        <v>212</v>
      </c>
      <c r="C5" t="s">
        <v>74</v>
      </c>
      <c r="D5" t="s">
        <v>213</v>
      </c>
      <c r="E5" t="s">
        <v>61</v>
      </c>
      <c r="F5" s="186">
        <v>6592535.2029999997</v>
      </c>
      <c r="G5" t="s">
        <v>214</v>
      </c>
    </row>
    <row r="6" spans="1:7" x14ac:dyDescent="0.25">
      <c r="A6">
        <v>2000</v>
      </c>
      <c r="B6" t="s">
        <v>212</v>
      </c>
      <c r="C6" t="s">
        <v>74</v>
      </c>
      <c r="D6" t="s">
        <v>213</v>
      </c>
      <c r="E6" t="s">
        <v>236</v>
      </c>
      <c r="F6" s="186">
        <v>7034957.5959999999</v>
      </c>
      <c r="G6" t="s">
        <v>214</v>
      </c>
    </row>
    <row r="7" spans="1:7" x14ac:dyDescent="0.25">
      <c r="A7">
        <v>2000</v>
      </c>
      <c r="B7" t="s">
        <v>212</v>
      </c>
      <c r="C7" t="s">
        <v>74</v>
      </c>
      <c r="D7" t="s">
        <v>213</v>
      </c>
      <c r="E7" t="s">
        <v>57</v>
      </c>
      <c r="F7">
        <v>1041702.164</v>
      </c>
    </row>
    <row r="8" spans="1:7" x14ac:dyDescent="0.25">
      <c r="A8">
        <v>2000</v>
      </c>
      <c r="B8" t="s">
        <v>212</v>
      </c>
      <c r="C8" t="s">
        <v>73</v>
      </c>
      <c r="D8" t="s">
        <v>213</v>
      </c>
      <c r="E8" t="s">
        <v>65</v>
      </c>
      <c r="F8">
        <v>1464384.2479999999</v>
      </c>
      <c r="G8" t="s">
        <v>214</v>
      </c>
    </row>
    <row r="9" spans="1:7" x14ac:dyDescent="0.25">
      <c r="A9">
        <v>2000</v>
      </c>
      <c r="B9" t="s">
        <v>212</v>
      </c>
      <c r="C9" t="s">
        <v>73</v>
      </c>
      <c r="D9" t="s">
        <v>213</v>
      </c>
      <c r="E9" t="s">
        <v>63</v>
      </c>
      <c r="F9">
        <v>153475.16</v>
      </c>
    </row>
    <row r="10" spans="1:7" x14ac:dyDescent="0.25">
      <c r="A10">
        <v>2000</v>
      </c>
      <c r="B10" t="s">
        <v>212</v>
      </c>
      <c r="C10" t="s">
        <v>73</v>
      </c>
      <c r="D10" t="s">
        <v>213</v>
      </c>
      <c r="E10" t="s">
        <v>62</v>
      </c>
      <c r="F10">
        <v>124670.239</v>
      </c>
    </row>
    <row r="11" spans="1:7" x14ac:dyDescent="0.25">
      <c r="A11">
        <v>2000</v>
      </c>
      <c r="B11" t="s">
        <v>212</v>
      </c>
      <c r="C11" t="s">
        <v>73</v>
      </c>
      <c r="D11" t="s">
        <v>213</v>
      </c>
      <c r="E11" t="s">
        <v>61</v>
      </c>
      <c r="F11">
        <v>1493189.169</v>
      </c>
      <c r="G11" t="s">
        <v>214</v>
      </c>
    </row>
    <row r="12" spans="1:7" x14ac:dyDescent="0.25">
      <c r="A12">
        <v>2000</v>
      </c>
      <c r="B12" t="s">
        <v>212</v>
      </c>
      <c r="C12" t="s">
        <v>73</v>
      </c>
      <c r="D12" t="s">
        <v>213</v>
      </c>
      <c r="E12" t="s">
        <v>236</v>
      </c>
      <c r="F12">
        <v>1617859.4080000001</v>
      </c>
      <c r="G12" t="s">
        <v>214</v>
      </c>
    </row>
    <row r="13" spans="1:7" x14ac:dyDescent="0.25">
      <c r="A13">
        <v>2000</v>
      </c>
      <c r="B13" t="s">
        <v>212</v>
      </c>
      <c r="C13" t="s">
        <v>73</v>
      </c>
      <c r="D13" t="s">
        <v>213</v>
      </c>
      <c r="E13" t="s">
        <v>57</v>
      </c>
      <c r="F13">
        <v>28804.920999999998</v>
      </c>
    </row>
    <row r="14" spans="1:7" x14ac:dyDescent="0.25">
      <c r="A14">
        <v>2000</v>
      </c>
      <c r="B14" t="s">
        <v>212</v>
      </c>
      <c r="C14" t="s">
        <v>72</v>
      </c>
      <c r="D14" t="s">
        <v>213</v>
      </c>
      <c r="E14" t="s">
        <v>65</v>
      </c>
      <c r="F14">
        <v>150368.73199999999</v>
      </c>
    </row>
    <row r="15" spans="1:7" x14ac:dyDescent="0.25">
      <c r="A15">
        <v>2000</v>
      </c>
      <c r="B15" t="s">
        <v>212</v>
      </c>
      <c r="C15" t="s">
        <v>72</v>
      </c>
      <c r="D15" t="s">
        <v>213</v>
      </c>
      <c r="E15" t="s">
        <v>63</v>
      </c>
      <c r="F15">
        <v>238689.997</v>
      </c>
    </row>
    <row r="16" spans="1:7" x14ac:dyDescent="0.25">
      <c r="A16">
        <v>2000</v>
      </c>
      <c r="B16" t="s">
        <v>212</v>
      </c>
      <c r="C16" t="s">
        <v>72</v>
      </c>
      <c r="D16" t="s">
        <v>213</v>
      </c>
      <c r="E16" t="s">
        <v>62</v>
      </c>
      <c r="F16">
        <v>84913.947</v>
      </c>
    </row>
    <row r="17" spans="1:7" x14ac:dyDescent="0.25">
      <c r="A17">
        <v>2000</v>
      </c>
      <c r="B17" t="s">
        <v>212</v>
      </c>
      <c r="C17" t="s">
        <v>72</v>
      </c>
      <c r="D17" t="s">
        <v>213</v>
      </c>
      <c r="E17" t="s">
        <v>61</v>
      </c>
      <c r="F17" s="186">
        <v>304144.78200000001</v>
      </c>
    </row>
    <row r="18" spans="1:7" x14ac:dyDescent="0.25">
      <c r="A18">
        <v>2000</v>
      </c>
      <c r="B18" t="s">
        <v>212</v>
      </c>
      <c r="C18" t="s">
        <v>72</v>
      </c>
      <c r="D18" t="s">
        <v>213</v>
      </c>
      <c r="E18" t="s">
        <v>236</v>
      </c>
      <c r="F18" s="186">
        <v>389058.72899999999</v>
      </c>
    </row>
    <row r="19" spans="1:7" x14ac:dyDescent="0.25">
      <c r="A19">
        <v>2000</v>
      </c>
      <c r="B19" t="s">
        <v>212</v>
      </c>
      <c r="C19" t="s">
        <v>72</v>
      </c>
      <c r="D19" t="s">
        <v>213</v>
      </c>
      <c r="E19" t="s">
        <v>57</v>
      </c>
      <c r="F19" s="186">
        <v>153776.04999999999</v>
      </c>
    </row>
    <row r="20" spans="1:7" x14ac:dyDescent="0.25">
      <c r="A20">
        <v>2000</v>
      </c>
      <c r="B20" t="s">
        <v>212</v>
      </c>
      <c r="C20" t="s">
        <v>70</v>
      </c>
      <c r="D20" t="s">
        <v>213</v>
      </c>
      <c r="E20" t="s">
        <v>65</v>
      </c>
      <c r="F20" s="186">
        <v>3155112.5920000002</v>
      </c>
      <c r="G20" t="s">
        <v>214</v>
      </c>
    </row>
    <row r="21" spans="1:7" x14ac:dyDescent="0.25">
      <c r="A21">
        <v>2000</v>
      </c>
      <c r="B21" t="s">
        <v>212</v>
      </c>
      <c r="C21" t="s">
        <v>70</v>
      </c>
      <c r="D21" t="s">
        <v>213</v>
      </c>
      <c r="E21" t="s">
        <v>63</v>
      </c>
      <c r="F21" s="186">
        <v>87072.404999999999</v>
      </c>
    </row>
    <row r="22" spans="1:7" x14ac:dyDescent="0.25">
      <c r="A22">
        <v>2000</v>
      </c>
      <c r="B22" t="s">
        <v>212</v>
      </c>
      <c r="C22" t="s">
        <v>70</v>
      </c>
      <c r="D22" t="s">
        <v>213</v>
      </c>
      <c r="E22" t="s">
        <v>62</v>
      </c>
      <c r="F22">
        <v>66457.570000000007</v>
      </c>
    </row>
    <row r="23" spans="1:7" x14ac:dyDescent="0.25">
      <c r="A23">
        <v>2000</v>
      </c>
      <c r="B23" t="s">
        <v>212</v>
      </c>
      <c r="C23" t="s">
        <v>70</v>
      </c>
      <c r="D23" t="s">
        <v>213</v>
      </c>
      <c r="E23" t="s">
        <v>61</v>
      </c>
      <c r="F23">
        <v>3175727.4270000001</v>
      </c>
      <c r="G23" t="s">
        <v>214</v>
      </c>
    </row>
    <row r="24" spans="1:7" x14ac:dyDescent="0.25">
      <c r="A24">
        <v>2000</v>
      </c>
      <c r="B24" t="s">
        <v>212</v>
      </c>
      <c r="C24" t="s">
        <v>70</v>
      </c>
      <c r="D24" t="s">
        <v>213</v>
      </c>
      <c r="E24" t="s">
        <v>236</v>
      </c>
      <c r="F24">
        <v>3242184.9959999998</v>
      </c>
      <c r="G24" t="s">
        <v>214</v>
      </c>
    </row>
    <row r="25" spans="1:7" x14ac:dyDescent="0.25">
      <c r="A25">
        <v>2000</v>
      </c>
      <c r="B25" t="s">
        <v>212</v>
      </c>
      <c r="C25" t="s">
        <v>70</v>
      </c>
      <c r="D25" t="s">
        <v>213</v>
      </c>
      <c r="E25" t="s">
        <v>57</v>
      </c>
      <c r="F25">
        <v>20614.834999999999</v>
      </c>
    </row>
    <row r="26" spans="1:7" x14ac:dyDescent="0.25">
      <c r="A26">
        <v>2000</v>
      </c>
      <c r="B26" t="s">
        <v>212</v>
      </c>
      <c r="C26" t="s">
        <v>69</v>
      </c>
      <c r="D26" t="s">
        <v>213</v>
      </c>
      <c r="E26" t="s">
        <v>65</v>
      </c>
      <c r="F26">
        <v>780967.46799999999</v>
      </c>
      <c r="G26" t="s">
        <v>214</v>
      </c>
    </row>
    <row r="27" spans="1:7" x14ac:dyDescent="0.25">
      <c r="A27">
        <v>2000</v>
      </c>
      <c r="B27" t="s">
        <v>212</v>
      </c>
      <c r="C27" t="s">
        <v>69</v>
      </c>
      <c r="D27" t="s">
        <v>213</v>
      </c>
      <c r="E27" t="s">
        <v>63</v>
      </c>
      <c r="F27">
        <v>971914.89899999998</v>
      </c>
    </row>
    <row r="28" spans="1:7" x14ac:dyDescent="0.25">
      <c r="A28">
        <v>2000</v>
      </c>
      <c r="B28" t="s">
        <v>212</v>
      </c>
      <c r="C28" t="s">
        <v>69</v>
      </c>
      <c r="D28" t="s">
        <v>213</v>
      </c>
      <c r="E28" t="s">
        <v>62</v>
      </c>
      <c r="F28">
        <v>127971.976</v>
      </c>
    </row>
    <row r="29" spans="1:7" x14ac:dyDescent="0.25">
      <c r="A29">
        <v>2000</v>
      </c>
      <c r="B29" t="s">
        <v>212</v>
      </c>
      <c r="C29" t="s">
        <v>69</v>
      </c>
      <c r="D29" t="s">
        <v>213</v>
      </c>
      <c r="E29" t="s">
        <v>61</v>
      </c>
      <c r="F29">
        <v>1624910.3910000001</v>
      </c>
      <c r="G29" t="s">
        <v>214</v>
      </c>
    </row>
    <row r="30" spans="1:7" x14ac:dyDescent="0.25">
      <c r="A30">
        <v>2000</v>
      </c>
      <c r="B30" t="s">
        <v>212</v>
      </c>
      <c r="C30" t="s">
        <v>69</v>
      </c>
      <c r="D30" t="s">
        <v>213</v>
      </c>
      <c r="E30" t="s">
        <v>236</v>
      </c>
      <c r="F30">
        <v>1752882.3670000001</v>
      </c>
      <c r="G30" t="s">
        <v>214</v>
      </c>
    </row>
    <row r="31" spans="1:7" x14ac:dyDescent="0.25">
      <c r="A31">
        <v>2000</v>
      </c>
      <c r="B31" t="s">
        <v>212</v>
      </c>
      <c r="C31" t="s">
        <v>69</v>
      </c>
      <c r="D31" t="s">
        <v>213</v>
      </c>
      <c r="E31" t="s">
        <v>57</v>
      </c>
      <c r="F31">
        <v>843942.92299999995</v>
      </c>
    </row>
    <row r="32" spans="1:7" x14ac:dyDescent="0.25">
      <c r="A32">
        <v>2000</v>
      </c>
      <c r="B32" t="s">
        <v>212</v>
      </c>
      <c r="C32" t="s">
        <v>67</v>
      </c>
      <c r="D32" t="s">
        <v>213</v>
      </c>
      <c r="E32" t="s">
        <v>65</v>
      </c>
      <c r="F32" s="186" t="s">
        <v>54</v>
      </c>
      <c r="G32" t="s">
        <v>217</v>
      </c>
    </row>
    <row r="33" spans="1:7" x14ac:dyDescent="0.25">
      <c r="A33">
        <v>2000</v>
      </c>
      <c r="B33" t="s">
        <v>212</v>
      </c>
      <c r="C33" t="s">
        <v>67</v>
      </c>
      <c r="D33" t="s">
        <v>213</v>
      </c>
      <c r="E33" t="s">
        <v>63</v>
      </c>
      <c r="F33" s="186">
        <v>32972</v>
      </c>
      <c r="G33" t="s">
        <v>214</v>
      </c>
    </row>
    <row r="34" spans="1:7" x14ac:dyDescent="0.25">
      <c r="A34">
        <v>2000</v>
      </c>
      <c r="B34" t="s">
        <v>212</v>
      </c>
      <c r="C34" t="s">
        <v>67</v>
      </c>
      <c r="D34" t="s">
        <v>213</v>
      </c>
      <c r="E34" t="s">
        <v>62</v>
      </c>
      <c r="F34" s="186">
        <v>38408.123</v>
      </c>
    </row>
    <row r="35" spans="1:7" x14ac:dyDescent="0.25">
      <c r="A35">
        <v>2000</v>
      </c>
      <c r="B35" t="s">
        <v>212</v>
      </c>
      <c r="C35" t="s">
        <v>67</v>
      </c>
      <c r="D35" t="s">
        <v>213</v>
      </c>
      <c r="E35" t="s">
        <v>61</v>
      </c>
      <c r="F35" s="186">
        <v>-5436.1229999999996</v>
      </c>
      <c r="G35" t="s">
        <v>214</v>
      </c>
    </row>
    <row r="36" spans="1:7" x14ac:dyDescent="0.25">
      <c r="A36">
        <v>2000</v>
      </c>
      <c r="B36" t="s">
        <v>212</v>
      </c>
      <c r="C36" t="s">
        <v>67</v>
      </c>
      <c r="D36" t="s">
        <v>213</v>
      </c>
      <c r="E36" t="s">
        <v>236</v>
      </c>
      <c r="F36" s="186">
        <v>32972</v>
      </c>
      <c r="G36" t="s">
        <v>214</v>
      </c>
    </row>
    <row r="37" spans="1:7" x14ac:dyDescent="0.25">
      <c r="A37">
        <v>2000</v>
      </c>
      <c r="B37" t="s">
        <v>212</v>
      </c>
      <c r="C37" t="s">
        <v>67</v>
      </c>
      <c r="D37" t="s">
        <v>213</v>
      </c>
      <c r="E37" t="s">
        <v>57</v>
      </c>
      <c r="F37">
        <v>-5436.1229999999996</v>
      </c>
      <c r="G37" t="s">
        <v>214</v>
      </c>
    </row>
    <row r="38" spans="1:7" x14ac:dyDescent="0.25">
      <c r="A38">
        <v>2000</v>
      </c>
      <c r="B38" t="s">
        <v>212</v>
      </c>
      <c r="C38" t="s">
        <v>59</v>
      </c>
      <c r="D38" t="s">
        <v>213</v>
      </c>
      <c r="E38" t="s">
        <v>65</v>
      </c>
      <c r="F38" t="s">
        <v>54</v>
      </c>
      <c r="G38" t="s">
        <v>217</v>
      </c>
    </row>
    <row r="39" spans="1:7" x14ac:dyDescent="0.25">
      <c r="A39">
        <v>2000</v>
      </c>
      <c r="B39" t="s">
        <v>212</v>
      </c>
      <c r="C39" t="s">
        <v>59</v>
      </c>
      <c r="D39" t="s">
        <v>213</v>
      </c>
      <c r="E39" t="s">
        <v>63</v>
      </c>
      <c r="F39">
        <v>9.7000000000000003E-2</v>
      </c>
    </row>
    <row r="40" spans="1:7" x14ac:dyDescent="0.25">
      <c r="A40">
        <v>2000</v>
      </c>
      <c r="B40" t="s">
        <v>212</v>
      </c>
      <c r="C40" t="s">
        <v>59</v>
      </c>
      <c r="D40" t="s">
        <v>213</v>
      </c>
      <c r="E40" t="s">
        <v>62</v>
      </c>
      <c r="F40">
        <v>0.53800000000000003</v>
      </c>
    </row>
    <row r="41" spans="1:7" x14ac:dyDescent="0.25">
      <c r="A41">
        <v>2000</v>
      </c>
      <c r="B41" t="s">
        <v>212</v>
      </c>
      <c r="C41" t="s">
        <v>59</v>
      </c>
      <c r="D41" t="s">
        <v>213</v>
      </c>
      <c r="E41" t="s">
        <v>61</v>
      </c>
      <c r="F41">
        <v>-0.441</v>
      </c>
    </row>
    <row r="42" spans="1:7" x14ac:dyDescent="0.25">
      <c r="A42">
        <v>2000</v>
      </c>
      <c r="B42" t="s">
        <v>212</v>
      </c>
      <c r="C42" t="s">
        <v>59</v>
      </c>
      <c r="D42" t="s">
        <v>213</v>
      </c>
      <c r="E42" t="s">
        <v>236</v>
      </c>
      <c r="F42">
        <v>9.7000000000000003E-2</v>
      </c>
    </row>
    <row r="43" spans="1:7" x14ac:dyDescent="0.25">
      <c r="A43">
        <v>2000</v>
      </c>
      <c r="B43" t="s">
        <v>212</v>
      </c>
      <c r="C43" t="s">
        <v>59</v>
      </c>
      <c r="D43" t="s">
        <v>213</v>
      </c>
      <c r="E43" t="s">
        <v>57</v>
      </c>
      <c r="F43">
        <v>-0.441</v>
      </c>
    </row>
    <row r="44" spans="1:7" x14ac:dyDescent="0.25">
      <c r="A44">
        <v>2000</v>
      </c>
      <c r="B44" t="s">
        <v>212</v>
      </c>
      <c r="C44" t="s">
        <v>74</v>
      </c>
      <c r="D44" t="s">
        <v>216</v>
      </c>
      <c r="E44" t="s">
        <v>65</v>
      </c>
      <c r="F44">
        <v>100</v>
      </c>
    </row>
    <row r="45" spans="1:7" x14ac:dyDescent="0.25">
      <c r="A45">
        <v>2000</v>
      </c>
      <c r="B45" t="s">
        <v>212</v>
      </c>
      <c r="C45" t="s">
        <v>74</v>
      </c>
      <c r="D45" t="s">
        <v>216</v>
      </c>
      <c r="E45" t="s">
        <v>63</v>
      </c>
      <c r="F45">
        <v>100</v>
      </c>
    </row>
    <row r="46" spans="1:7" x14ac:dyDescent="0.25">
      <c r="A46">
        <v>2000</v>
      </c>
      <c r="B46" t="s">
        <v>212</v>
      </c>
      <c r="C46" t="s">
        <v>74</v>
      </c>
      <c r="D46" t="s">
        <v>216</v>
      </c>
      <c r="E46" t="s">
        <v>62</v>
      </c>
      <c r="F46">
        <v>100</v>
      </c>
    </row>
    <row r="47" spans="1:7" x14ac:dyDescent="0.25">
      <c r="A47">
        <v>2000</v>
      </c>
      <c r="B47" t="s">
        <v>212</v>
      </c>
      <c r="C47" t="s">
        <v>74</v>
      </c>
      <c r="D47" t="s">
        <v>216</v>
      </c>
      <c r="E47" t="s">
        <v>61</v>
      </c>
      <c r="F47" s="186">
        <v>100</v>
      </c>
    </row>
    <row r="48" spans="1:7" x14ac:dyDescent="0.25">
      <c r="A48">
        <v>2000</v>
      </c>
      <c r="B48" t="s">
        <v>212</v>
      </c>
      <c r="C48" t="s">
        <v>74</v>
      </c>
      <c r="D48" t="s">
        <v>216</v>
      </c>
      <c r="E48" t="s">
        <v>236</v>
      </c>
      <c r="F48" s="186">
        <v>100</v>
      </c>
    </row>
    <row r="49" spans="1:6" x14ac:dyDescent="0.25">
      <c r="A49">
        <v>2000</v>
      </c>
      <c r="B49" t="s">
        <v>212</v>
      </c>
      <c r="C49" t="s">
        <v>74</v>
      </c>
      <c r="D49" t="s">
        <v>216</v>
      </c>
      <c r="E49" t="s">
        <v>57</v>
      </c>
      <c r="F49" s="186">
        <v>100</v>
      </c>
    </row>
    <row r="50" spans="1:6" x14ac:dyDescent="0.25">
      <c r="A50">
        <v>2000</v>
      </c>
      <c r="B50" t="s">
        <v>212</v>
      </c>
      <c r="C50" t="s">
        <v>73</v>
      </c>
      <c r="D50" t="s">
        <v>216</v>
      </c>
      <c r="E50" t="s">
        <v>65</v>
      </c>
      <c r="F50" s="186" t="s">
        <v>54</v>
      </c>
    </row>
    <row r="51" spans="1:6" x14ac:dyDescent="0.25">
      <c r="A51">
        <v>2000</v>
      </c>
      <c r="B51" t="s">
        <v>212</v>
      </c>
      <c r="C51" t="s">
        <v>73</v>
      </c>
      <c r="D51" t="s">
        <v>216</v>
      </c>
      <c r="E51" t="s">
        <v>63</v>
      </c>
      <c r="F51" s="186" t="s">
        <v>54</v>
      </c>
    </row>
    <row r="52" spans="1:6" x14ac:dyDescent="0.25">
      <c r="A52">
        <v>2000</v>
      </c>
      <c r="B52" t="s">
        <v>212</v>
      </c>
      <c r="C52" t="s">
        <v>73</v>
      </c>
      <c r="D52" t="s">
        <v>216</v>
      </c>
      <c r="E52" t="s">
        <v>62</v>
      </c>
      <c r="F52" t="s">
        <v>54</v>
      </c>
    </row>
    <row r="53" spans="1:6" x14ac:dyDescent="0.25">
      <c r="A53">
        <v>2000</v>
      </c>
      <c r="B53" t="s">
        <v>212</v>
      </c>
      <c r="C53" t="s">
        <v>73</v>
      </c>
      <c r="D53" t="s">
        <v>216</v>
      </c>
      <c r="E53" t="s">
        <v>61</v>
      </c>
      <c r="F53" t="s">
        <v>54</v>
      </c>
    </row>
    <row r="54" spans="1:6" x14ac:dyDescent="0.25">
      <c r="A54">
        <v>2000</v>
      </c>
      <c r="B54" t="s">
        <v>212</v>
      </c>
      <c r="C54" t="s">
        <v>73</v>
      </c>
      <c r="D54" t="s">
        <v>216</v>
      </c>
      <c r="E54" t="s">
        <v>236</v>
      </c>
      <c r="F54" t="s">
        <v>54</v>
      </c>
    </row>
    <row r="55" spans="1:6" x14ac:dyDescent="0.25">
      <c r="A55">
        <v>2000</v>
      </c>
      <c r="B55" t="s">
        <v>212</v>
      </c>
      <c r="C55" t="s">
        <v>73</v>
      </c>
      <c r="D55" t="s">
        <v>216</v>
      </c>
      <c r="E55" t="s">
        <v>57</v>
      </c>
      <c r="F55" t="s">
        <v>54</v>
      </c>
    </row>
    <row r="56" spans="1:6" x14ac:dyDescent="0.25">
      <c r="A56">
        <v>2000</v>
      </c>
      <c r="B56" t="s">
        <v>212</v>
      </c>
      <c r="C56" t="s">
        <v>72</v>
      </c>
      <c r="D56" t="s">
        <v>216</v>
      </c>
      <c r="E56" t="s">
        <v>65</v>
      </c>
      <c r="F56" t="s">
        <v>54</v>
      </c>
    </row>
    <row r="57" spans="1:6" x14ac:dyDescent="0.25">
      <c r="A57">
        <v>2000</v>
      </c>
      <c r="B57" t="s">
        <v>212</v>
      </c>
      <c r="C57" t="s">
        <v>72</v>
      </c>
      <c r="D57" t="s">
        <v>216</v>
      </c>
      <c r="E57" t="s">
        <v>63</v>
      </c>
      <c r="F57" t="s">
        <v>54</v>
      </c>
    </row>
    <row r="58" spans="1:6" x14ac:dyDescent="0.25">
      <c r="A58">
        <v>2000</v>
      </c>
      <c r="B58" t="s">
        <v>212</v>
      </c>
      <c r="C58" t="s">
        <v>72</v>
      </c>
      <c r="D58" t="s">
        <v>216</v>
      </c>
      <c r="E58" t="s">
        <v>62</v>
      </c>
      <c r="F58" t="s">
        <v>54</v>
      </c>
    </row>
    <row r="59" spans="1:6" x14ac:dyDescent="0.25">
      <c r="A59">
        <v>2000</v>
      </c>
      <c r="B59" t="s">
        <v>212</v>
      </c>
      <c r="C59" t="s">
        <v>72</v>
      </c>
      <c r="D59" t="s">
        <v>216</v>
      </c>
      <c r="E59" t="s">
        <v>61</v>
      </c>
      <c r="F59" t="s">
        <v>54</v>
      </c>
    </row>
    <row r="60" spans="1:6" x14ac:dyDescent="0.25">
      <c r="A60">
        <v>2000</v>
      </c>
      <c r="B60" t="s">
        <v>212</v>
      </c>
      <c r="C60" t="s">
        <v>72</v>
      </c>
      <c r="D60" t="s">
        <v>216</v>
      </c>
      <c r="E60" t="s">
        <v>236</v>
      </c>
      <c r="F60" t="s">
        <v>54</v>
      </c>
    </row>
    <row r="61" spans="1:6" x14ac:dyDescent="0.25">
      <c r="A61">
        <v>2000</v>
      </c>
      <c r="B61" t="s">
        <v>212</v>
      </c>
      <c r="C61" t="s">
        <v>72</v>
      </c>
      <c r="D61" t="s">
        <v>216</v>
      </c>
      <c r="E61" t="s">
        <v>57</v>
      </c>
      <c r="F61" t="s">
        <v>54</v>
      </c>
    </row>
    <row r="62" spans="1:6" x14ac:dyDescent="0.25">
      <c r="A62">
        <v>2000</v>
      </c>
      <c r="B62" t="s">
        <v>212</v>
      </c>
      <c r="C62" t="s">
        <v>70</v>
      </c>
      <c r="D62" t="s">
        <v>216</v>
      </c>
      <c r="E62" t="s">
        <v>65</v>
      </c>
      <c r="F62" s="186" t="s">
        <v>54</v>
      </c>
    </row>
    <row r="63" spans="1:6" x14ac:dyDescent="0.25">
      <c r="A63">
        <v>2000</v>
      </c>
      <c r="B63" t="s">
        <v>212</v>
      </c>
      <c r="C63" t="s">
        <v>70</v>
      </c>
      <c r="D63" t="s">
        <v>216</v>
      </c>
      <c r="E63" t="s">
        <v>63</v>
      </c>
      <c r="F63" s="186" t="s">
        <v>54</v>
      </c>
    </row>
    <row r="64" spans="1:6" x14ac:dyDescent="0.25">
      <c r="A64">
        <v>2000</v>
      </c>
      <c r="B64" t="s">
        <v>212</v>
      </c>
      <c r="C64" t="s">
        <v>70</v>
      </c>
      <c r="D64" t="s">
        <v>216</v>
      </c>
      <c r="E64" t="s">
        <v>62</v>
      </c>
      <c r="F64" s="186" t="s">
        <v>54</v>
      </c>
    </row>
    <row r="65" spans="1:6" x14ac:dyDescent="0.25">
      <c r="A65">
        <v>2000</v>
      </c>
      <c r="B65" t="s">
        <v>212</v>
      </c>
      <c r="C65" t="s">
        <v>70</v>
      </c>
      <c r="D65" t="s">
        <v>216</v>
      </c>
      <c r="E65" t="s">
        <v>61</v>
      </c>
      <c r="F65" s="186" t="s">
        <v>54</v>
      </c>
    </row>
    <row r="66" spans="1:6" x14ac:dyDescent="0.25">
      <c r="A66">
        <v>2000</v>
      </c>
      <c r="B66" t="s">
        <v>212</v>
      </c>
      <c r="C66" t="s">
        <v>70</v>
      </c>
      <c r="D66" t="s">
        <v>216</v>
      </c>
      <c r="E66" t="s">
        <v>236</v>
      </c>
      <c r="F66" s="186" t="s">
        <v>54</v>
      </c>
    </row>
    <row r="67" spans="1:6" x14ac:dyDescent="0.25">
      <c r="A67">
        <v>2000</v>
      </c>
      <c r="B67" t="s">
        <v>212</v>
      </c>
      <c r="C67" t="s">
        <v>70</v>
      </c>
      <c r="D67" t="s">
        <v>216</v>
      </c>
      <c r="E67" t="s">
        <v>57</v>
      </c>
      <c r="F67" t="s">
        <v>54</v>
      </c>
    </row>
    <row r="68" spans="1:6" x14ac:dyDescent="0.25">
      <c r="A68">
        <v>2000</v>
      </c>
      <c r="B68" t="s">
        <v>212</v>
      </c>
      <c r="C68" t="s">
        <v>69</v>
      </c>
      <c r="D68" t="s">
        <v>216</v>
      </c>
      <c r="E68" t="s">
        <v>65</v>
      </c>
      <c r="F68" t="s">
        <v>54</v>
      </c>
    </row>
    <row r="69" spans="1:6" x14ac:dyDescent="0.25">
      <c r="A69">
        <v>2000</v>
      </c>
      <c r="B69" t="s">
        <v>212</v>
      </c>
      <c r="C69" t="s">
        <v>69</v>
      </c>
      <c r="D69" t="s">
        <v>216</v>
      </c>
      <c r="E69" t="s">
        <v>63</v>
      </c>
      <c r="F69" t="s">
        <v>54</v>
      </c>
    </row>
    <row r="70" spans="1:6" x14ac:dyDescent="0.25">
      <c r="A70">
        <v>2000</v>
      </c>
      <c r="B70" t="s">
        <v>212</v>
      </c>
      <c r="C70" t="s">
        <v>69</v>
      </c>
      <c r="D70" t="s">
        <v>216</v>
      </c>
      <c r="E70" t="s">
        <v>62</v>
      </c>
      <c r="F70" t="s">
        <v>54</v>
      </c>
    </row>
    <row r="71" spans="1:6" x14ac:dyDescent="0.25">
      <c r="A71">
        <v>2000</v>
      </c>
      <c r="B71" t="s">
        <v>212</v>
      </c>
      <c r="C71" t="s">
        <v>69</v>
      </c>
      <c r="D71" t="s">
        <v>216</v>
      </c>
      <c r="E71" t="s">
        <v>61</v>
      </c>
      <c r="F71" t="s">
        <v>54</v>
      </c>
    </row>
    <row r="72" spans="1:6" x14ac:dyDescent="0.25">
      <c r="A72">
        <v>2000</v>
      </c>
      <c r="B72" t="s">
        <v>212</v>
      </c>
      <c r="C72" t="s">
        <v>69</v>
      </c>
      <c r="D72" t="s">
        <v>216</v>
      </c>
      <c r="E72" t="s">
        <v>236</v>
      </c>
      <c r="F72" t="s">
        <v>54</v>
      </c>
    </row>
    <row r="73" spans="1:6" x14ac:dyDescent="0.25">
      <c r="A73">
        <v>2000</v>
      </c>
      <c r="B73" t="s">
        <v>212</v>
      </c>
      <c r="C73" t="s">
        <v>69</v>
      </c>
      <c r="D73" t="s">
        <v>216</v>
      </c>
      <c r="E73" t="s">
        <v>57</v>
      </c>
      <c r="F73" t="s">
        <v>54</v>
      </c>
    </row>
    <row r="74" spans="1:6" x14ac:dyDescent="0.25">
      <c r="A74">
        <v>2000</v>
      </c>
      <c r="B74" t="s">
        <v>212</v>
      </c>
      <c r="C74" t="s">
        <v>67</v>
      </c>
      <c r="D74" t="s">
        <v>216</v>
      </c>
      <c r="E74" t="s">
        <v>65</v>
      </c>
      <c r="F74" t="s">
        <v>54</v>
      </c>
    </row>
    <row r="75" spans="1:6" x14ac:dyDescent="0.25">
      <c r="A75">
        <v>2000</v>
      </c>
      <c r="B75" t="s">
        <v>212</v>
      </c>
      <c r="C75" t="s">
        <v>67</v>
      </c>
      <c r="D75" t="s">
        <v>216</v>
      </c>
      <c r="E75" t="s">
        <v>63</v>
      </c>
      <c r="F75" t="s">
        <v>54</v>
      </c>
    </row>
    <row r="76" spans="1:6" x14ac:dyDescent="0.25">
      <c r="A76">
        <v>2000</v>
      </c>
      <c r="B76" t="s">
        <v>212</v>
      </c>
      <c r="C76" t="s">
        <v>67</v>
      </c>
      <c r="D76" t="s">
        <v>216</v>
      </c>
      <c r="E76" t="s">
        <v>62</v>
      </c>
      <c r="F76" t="s">
        <v>54</v>
      </c>
    </row>
    <row r="77" spans="1:6" x14ac:dyDescent="0.25">
      <c r="A77">
        <v>2000</v>
      </c>
      <c r="B77" t="s">
        <v>212</v>
      </c>
      <c r="C77" t="s">
        <v>67</v>
      </c>
      <c r="D77" t="s">
        <v>216</v>
      </c>
      <c r="E77" t="s">
        <v>61</v>
      </c>
      <c r="F77" t="s">
        <v>54</v>
      </c>
    </row>
    <row r="78" spans="1:6" x14ac:dyDescent="0.25">
      <c r="A78">
        <v>2000</v>
      </c>
      <c r="B78" t="s">
        <v>212</v>
      </c>
      <c r="C78" t="s">
        <v>67</v>
      </c>
      <c r="D78" t="s">
        <v>216</v>
      </c>
      <c r="E78" t="s">
        <v>236</v>
      </c>
      <c r="F78" s="187" t="s">
        <v>54</v>
      </c>
    </row>
    <row r="79" spans="1:6" x14ac:dyDescent="0.25">
      <c r="A79">
        <v>2000</v>
      </c>
      <c r="B79" t="s">
        <v>212</v>
      </c>
      <c r="C79" t="s">
        <v>67</v>
      </c>
      <c r="D79" t="s">
        <v>216</v>
      </c>
      <c r="E79" t="s">
        <v>57</v>
      </c>
      <c r="F79" s="186" t="s">
        <v>54</v>
      </c>
    </row>
    <row r="80" spans="1:6" x14ac:dyDescent="0.25">
      <c r="A80">
        <v>2000</v>
      </c>
      <c r="B80" t="s">
        <v>212</v>
      </c>
      <c r="C80" t="s">
        <v>59</v>
      </c>
      <c r="D80" t="s">
        <v>216</v>
      </c>
      <c r="E80" t="s">
        <v>65</v>
      </c>
      <c r="F80" s="186" t="s">
        <v>54</v>
      </c>
    </row>
    <row r="81" spans="1:7" x14ac:dyDescent="0.25">
      <c r="A81">
        <v>2000</v>
      </c>
      <c r="B81" t="s">
        <v>212</v>
      </c>
      <c r="C81" t="s">
        <v>59</v>
      </c>
      <c r="D81" t="s">
        <v>216</v>
      </c>
      <c r="E81" t="s">
        <v>63</v>
      </c>
      <c r="F81" s="186" t="s">
        <v>54</v>
      </c>
    </row>
    <row r="82" spans="1:7" x14ac:dyDescent="0.25">
      <c r="A82">
        <v>2000</v>
      </c>
      <c r="B82" t="s">
        <v>212</v>
      </c>
      <c r="C82" t="s">
        <v>59</v>
      </c>
      <c r="D82" t="s">
        <v>216</v>
      </c>
      <c r="E82" t="s">
        <v>62</v>
      </c>
      <c r="F82" t="s">
        <v>54</v>
      </c>
    </row>
    <row r="83" spans="1:7" x14ac:dyDescent="0.25">
      <c r="A83">
        <v>2000</v>
      </c>
      <c r="B83" t="s">
        <v>212</v>
      </c>
      <c r="C83" t="s">
        <v>59</v>
      </c>
      <c r="D83" t="s">
        <v>216</v>
      </c>
      <c r="E83" t="s">
        <v>61</v>
      </c>
      <c r="F83" t="s">
        <v>54</v>
      </c>
    </row>
    <row r="84" spans="1:7" x14ac:dyDescent="0.25">
      <c r="A84">
        <v>2000</v>
      </c>
      <c r="B84" t="s">
        <v>212</v>
      </c>
      <c r="C84" t="s">
        <v>59</v>
      </c>
      <c r="D84" t="s">
        <v>216</v>
      </c>
      <c r="E84" t="s">
        <v>236</v>
      </c>
      <c r="F84" t="s">
        <v>54</v>
      </c>
    </row>
    <row r="85" spans="1:7" x14ac:dyDescent="0.25">
      <c r="A85">
        <v>2000</v>
      </c>
      <c r="B85" t="s">
        <v>212</v>
      </c>
      <c r="C85" t="s">
        <v>59</v>
      </c>
      <c r="D85" t="s">
        <v>216</v>
      </c>
      <c r="E85" t="s">
        <v>57</v>
      </c>
      <c r="F85" t="s">
        <v>54</v>
      </c>
    </row>
    <row r="86" spans="1:7" x14ac:dyDescent="0.25">
      <c r="A86">
        <v>2000</v>
      </c>
      <c r="B86" t="s">
        <v>212</v>
      </c>
      <c r="C86" t="s">
        <v>74</v>
      </c>
      <c r="D86" t="s">
        <v>215</v>
      </c>
      <c r="E86" t="s">
        <v>65</v>
      </c>
      <c r="F86">
        <v>12.941000000000001</v>
      </c>
      <c r="G86" t="s">
        <v>214</v>
      </c>
    </row>
    <row r="87" spans="1:7" x14ac:dyDescent="0.25">
      <c r="A87">
        <v>2000</v>
      </c>
      <c r="B87" t="s">
        <v>212</v>
      </c>
      <c r="C87" t="s">
        <v>74</v>
      </c>
      <c r="D87" t="s">
        <v>215</v>
      </c>
      <c r="E87" t="s">
        <v>63</v>
      </c>
      <c r="F87">
        <v>3.46</v>
      </c>
    </row>
    <row r="88" spans="1:7" x14ac:dyDescent="0.25">
      <c r="A88">
        <v>2000</v>
      </c>
      <c r="B88" t="s">
        <v>212</v>
      </c>
      <c r="C88" t="s">
        <v>74</v>
      </c>
      <c r="D88" t="s">
        <v>215</v>
      </c>
      <c r="E88" t="s">
        <v>62</v>
      </c>
      <c r="F88">
        <v>1.0309999999999999</v>
      </c>
    </row>
    <row r="89" spans="1:7" x14ac:dyDescent="0.25">
      <c r="A89">
        <v>2000</v>
      </c>
      <c r="B89" t="s">
        <v>212</v>
      </c>
      <c r="C89" t="s">
        <v>74</v>
      </c>
      <c r="D89" t="s">
        <v>215</v>
      </c>
      <c r="E89" t="s">
        <v>61</v>
      </c>
      <c r="F89">
        <v>15.37</v>
      </c>
      <c r="G89" t="s">
        <v>214</v>
      </c>
    </row>
    <row r="90" spans="1:7" x14ac:dyDescent="0.25">
      <c r="A90">
        <v>2000</v>
      </c>
      <c r="B90" t="s">
        <v>212</v>
      </c>
      <c r="C90" t="s">
        <v>74</v>
      </c>
      <c r="D90" t="s">
        <v>215</v>
      </c>
      <c r="E90" t="s">
        <v>236</v>
      </c>
      <c r="F90">
        <v>16.401</v>
      </c>
      <c r="G90" t="s">
        <v>214</v>
      </c>
    </row>
    <row r="91" spans="1:7" x14ac:dyDescent="0.25">
      <c r="A91">
        <v>2000</v>
      </c>
      <c r="B91" t="s">
        <v>212</v>
      </c>
      <c r="C91" t="s">
        <v>74</v>
      </c>
      <c r="D91" t="s">
        <v>215</v>
      </c>
      <c r="E91" t="s">
        <v>57</v>
      </c>
      <c r="F91">
        <v>2.4289999999999998</v>
      </c>
    </row>
    <row r="92" spans="1:7" x14ac:dyDescent="0.25">
      <c r="A92">
        <v>2000</v>
      </c>
      <c r="B92" t="s">
        <v>212</v>
      </c>
      <c r="C92" t="s">
        <v>73</v>
      </c>
      <c r="D92" t="s">
        <v>215</v>
      </c>
      <c r="E92" t="s">
        <v>65</v>
      </c>
      <c r="F92">
        <v>3.4140000000000001</v>
      </c>
      <c r="G92" t="s">
        <v>214</v>
      </c>
    </row>
    <row r="93" spans="1:7" x14ac:dyDescent="0.25">
      <c r="A93">
        <v>2000</v>
      </c>
      <c r="B93" t="s">
        <v>212</v>
      </c>
      <c r="C93" t="s">
        <v>73</v>
      </c>
      <c r="D93" t="s">
        <v>215</v>
      </c>
      <c r="E93" t="s">
        <v>63</v>
      </c>
      <c r="F93">
        <v>0.35799999999999998</v>
      </c>
    </row>
    <row r="94" spans="1:7" x14ac:dyDescent="0.25">
      <c r="A94">
        <v>2000</v>
      </c>
      <c r="B94" t="s">
        <v>212</v>
      </c>
      <c r="C94" t="s">
        <v>73</v>
      </c>
      <c r="D94" t="s">
        <v>215</v>
      </c>
      <c r="E94" t="s">
        <v>62</v>
      </c>
      <c r="F94">
        <v>0.29099999999999998</v>
      </c>
    </row>
    <row r="95" spans="1:7" x14ac:dyDescent="0.25">
      <c r="A95">
        <v>2000</v>
      </c>
      <c r="B95" t="s">
        <v>212</v>
      </c>
      <c r="C95" t="s">
        <v>73</v>
      </c>
      <c r="D95" t="s">
        <v>215</v>
      </c>
      <c r="E95" t="s">
        <v>61</v>
      </c>
      <c r="F95">
        <v>3.4809999999999999</v>
      </c>
      <c r="G95" t="s">
        <v>214</v>
      </c>
    </row>
    <row r="96" spans="1:7" x14ac:dyDescent="0.25">
      <c r="A96">
        <v>2000</v>
      </c>
      <c r="B96" t="s">
        <v>212</v>
      </c>
      <c r="C96" t="s">
        <v>73</v>
      </c>
      <c r="D96" t="s">
        <v>215</v>
      </c>
      <c r="E96" t="s">
        <v>236</v>
      </c>
      <c r="F96">
        <v>3.7719999999999998</v>
      </c>
      <c r="G96" t="s">
        <v>214</v>
      </c>
    </row>
    <row r="97" spans="1:7" x14ac:dyDescent="0.25">
      <c r="A97">
        <v>2000</v>
      </c>
      <c r="B97" t="s">
        <v>212</v>
      </c>
      <c r="C97" t="s">
        <v>73</v>
      </c>
      <c r="D97" t="s">
        <v>215</v>
      </c>
      <c r="E97" t="s">
        <v>57</v>
      </c>
      <c r="F97">
        <v>6.7000000000000004E-2</v>
      </c>
    </row>
    <row r="98" spans="1:7" x14ac:dyDescent="0.25">
      <c r="A98">
        <v>2000</v>
      </c>
      <c r="B98" t="s">
        <v>212</v>
      </c>
      <c r="C98" t="s">
        <v>72</v>
      </c>
      <c r="D98" t="s">
        <v>215</v>
      </c>
      <c r="E98" t="s">
        <v>65</v>
      </c>
      <c r="F98">
        <v>0.35099999999999998</v>
      </c>
    </row>
    <row r="99" spans="1:7" x14ac:dyDescent="0.25">
      <c r="A99">
        <v>2000</v>
      </c>
      <c r="B99" t="s">
        <v>212</v>
      </c>
      <c r="C99" t="s">
        <v>72</v>
      </c>
      <c r="D99" t="s">
        <v>215</v>
      </c>
      <c r="E99" t="s">
        <v>63</v>
      </c>
      <c r="F99">
        <v>0.55600000000000005</v>
      </c>
    </row>
    <row r="100" spans="1:7" x14ac:dyDescent="0.25">
      <c r="A100">
        <v>2000</v>
      </c>
      <c r="B100" t="s">
        <v>212</v>
      </c>
      <c r="C100" t="s">
        <v>72</v>
      </c>
      <c r="D100" t="s">
        <v>215</v>
      </c>
      <c r="E100" t="s">
        <v>62</v>
      </c>
      <c r="F100">
        <v>0.19800000000000001</v>
      </c>
    </row>
    <row r="101" spans="1:7" x14ac:dyDescent="0.25">
      <c r="A101">
        <v>2000</v>
      </c>
      <c r="B101" t="s">
        <v>212</v>
      </c>
      <c r="C101" t="s">
        <v>72</v>
      </c>
      <c r="D101" t="s">
        <v>215</v>
      </c>
      <c r="E101" t="s">
        <v>61</v>
      </c>
      <c r="F101">
        <v>0.70899999999999996</v>
      </c>
    </row>
    <row r="102" spans="1:7" x14ac:dyDescent="0.25">
      <c r="A102">
        <v>2000</v>
      </c>
      <c r="B102" t="s">
        <v>212</v>
      </c>
      <c r="C102" t="s">
        <v>72</v>
      </c>
      <c r="D102" t="s">
        <v>215</v>
      </c>
      <c r="E102" t="s">
        <v>236</v>
      </c>
      <c r="F102">
        <v>0.90700000000000003</v>
      </c>
    </row>
    <row r="103" spans="1:7" x14ac:dyDescent="0.25">
      <c r="A103">
        <v>2000</v>
      </c>
      <c r="B103" t="s">
        <v>212</v>
      </c>
      <c r="C103" t="s">
        <v>72</v>
      </c>
      <c r="D103" t="s">
        <v>215</v>
      </c>
      <c r="E103" t="s">
        <v>57</v>
      </c>
      <c r="F103">
        <v>0.35899999999999999</v>
      </c>
    </row>
    <row r="104" spans="1:7" x14ac:dyDescent="0.25">
      <c r="A104">
        <v>2000</v>
      </c>
      <c r="B104" t="s">
        <v>212</v>
      </c>
      <c r="C104" t="s">
        <v>70</v>
      </c>
      <c r="D104" t="s">
        <v>215</v>
      </c>
      <c r="E104" t="s">
        <v>65</v>
      </c>
      <c r="F104">
        <v>7.3559999999999999</v>
      </c>
      <c r="G104" t="s">
        <v>214</v>
      </c>
    </row>
    <row r="105" spans="1:7" x14ac:dyDescent="0.25">
      <c r="A105">
        <v>2000</v>
      </c>
      <c r="B105" t="s">
        <v>212</v>
      </c>
      <c r="C105" t="s">
        <v>70</v>
      </c>
      <c r="D105" t="s">
        <v>215</v>
      </c>
      <c r="E105" t="s">
        <v>63</v>
      </c>
      <c r="F105">
        <v>0.20300000000000001</v>
      </c>
    </row>
    <row r="106" spans="1:7" x14ac:dyDescent="0.25">
      <c r="A106">
        <v>2000</v>
      </c>
      <c r="B106" t="s">
        <v>212</v>
      </c>
      <c r="C106" t="s">
        <v>70</v>
      </c>
      <c r="D106" t="s">
        <v>215</v>
      </c>
      <c r="E106" t="s">
        <v>62</v>
      </c>
      <c r="F106">
        <v>0.155</v>
      </c>
    </row>
    <row r="107" spans="1:7" x14ac:dyDescent="0.25">
      <c r="A107">
        <v>2000</v>
      </c>
      <c r="B107" t="s">
        <v>212</v>
      </c>
      <c r="C107" t="s">
        <v>70</v>
      </c>
      <c r="D107" t="s">
        <v>215</v>
      </c>
      <c r="E107" t="s">
        <v>61</v>
      </c>
      <c r="F107" s="186">
        <v>7.4039999999999999</v>
      </c>
      <c r="G107" t="s">
        <v>214</v>
      </c>
    </row>
    <row r="108" spans="1:7" x14ac:dyDescent="0.25">
      <c r="A108">
        <v>2000</v>
      </c>
      <c r="B108" t="s">
        <v>212</v>
      </c>
      <c r="C108" t="s">
        <v>70</v>
      </c>
      <c r="D108" t="s">
        <v>215</v>
      </c>
      <c r="E108" t="s">
        <v>236</v>
      </c>
      <c r="F108" s="186">
        <v>7.5590000000000002</v>
      </c>
      <c r="G108" t="s">
        <v>214</v>
      </c>
    </row>
    <row r="109" spans="1:7" x14ac:dyDescent="0.25">
      <c r="A109">
        <v>2000</v>
      </c>
      <c r="B109" t="s">
        <v>212</v>
      </c>
      <c r="C109" t="s">
        <v>70</v>
      </c>
      <c r="D109" t="s">
        <v>215</v>
      </c>
      <c r="E109" t="s">
        <v>57</v>
      </c>
      <c r="F109" s="186">
        <v>4.8000000000000001E-2</v>
      </c>
    </row>
    <row r="110" spans="1:7" x14ac:dyDescent="0.25">
      <c r="A110">
        <v>2000</v>
      </c>
      <c r="B110" t="s">
        <v>212</v>
      </c>
      <c r="C110" t="s">
        <v>69</v>
      </c>
      <c r="D110" t="s">
        <v>215</v>
      </c>
      <c r="E110" t="s">
        <v>65</v>
      </c>
      <c r="F110" s="186">
        <v>1.821</v>
      </c>
      <c r="G110" t="s">
        <v>214</v>
      </c>
    </row>
    <row r="111" spans="1:7" x14ac:dyDescent="0.25">
      <c r="A111">
        <v>2000</v>
      </c>
      <c r="B111" t="s">
        <v>212</v>
      </c>
      <c r="C111" t="s">
        <v>69</v>
      </c>
      <c r="D111" t="s">
        <v>215</v>
      </c>
      <c r="E111" t="s">
        <v>63</v>
      </c>
      <c r="F111" s="186">
        <v>2.266</v>
      </c>
    </row>
    <row r="112" spans="1:7" x14ac:dyDescent="0.25">
      <c r="A112">
        <v>2000</v>
      </c>
      <c r="B112" t="s">
        <v>212</v>
      </c>
      <c r="C112" t="s">
        <v>69</v>
      </c>
      <c r="D112" t="s">
        <v>215</v>
      </c>
      <c r="E112" t="s">
        <v>62</v>
      </c>
      <c r="F112">
        <v>0.29799999999999999</v>
      </c>
    </row>
    <row r="113" spans="1:7" x14ac:dyDescent="0.25">
      <c r="A113">
        <v>2000</v>
      </c>
      <c r="B113" t="s">
        <v>212</v>
      </c>
      <c r="C113" t="s">
        <v>69</v>
      </c>
      <c r="D113" t="s">
        <v>215</v>
      </c>
      <c r="E113" t="s">
        <v>61</v>
      </c>
      <c r="F113">
        <v>3.7879999999999998</v>
      </c>
      <c r="G113" t="s">
        <v>214</v>
      </c>
    </row>
    <row r="114" spans="1:7" x14ac:dyDescent="0.25">
      <c r="A114">
        <v>2000</v>
      </c>
      <c r="B114" t="s">
        <v>212</v>
      </c>
      <c r="C114" t="s">
        <v>69</v>
      </c>
      <c r="D114" t="s">
        <v>215</v>
      </c>
      <c r="E114" t="s">
        <v>236</v>
      </c>
      <c r="F114">
        <v>4.0869999999999997</v>
      </c>
      <c r="G114" t="s">
        <v>214</v>
      </c>
    </row>
    <row r="115" spans="1:7" x14ac:dyDescent="0.25">
      <c r="A115">
        <v>2000</v>
      </c>
      <c r="B115" t="s">
        <v>212</v>
      </c>
      <c r="C115" t="s">
        <v>69</v>
      </c>
      <c r="D115" t="s">
        <v>215</v>
      </c>
      <c r="E115" t="s">
        <v>57</v>
      </c>
      <c r="F115">
        <v>1.968</v>
      </c>
    </row>
    <row r="116" spans="1:7" x14ac:dyDescent="0.25">
      <c r="A116">
        <v>2000</v>
      </c>
      <c r="B116" t="s">
        <v>212</v>
      </c>
      <c r="C116" t="s">
        <v>67</v>
      </c>
      <c r="D116" t="s">
        <v>215</v>
      </c>
      <c r="E116" t="s">
        <v>65</v>
      </c>
      <c r="F116" t="s">
        <v>54</v>
      </c>
      <c r="G116" t="s">
        <v>217</v>
      </c>
    </row>
    <row r="117" spans="1:7" x14ac:dyDescent="0.25">
      <c r="A117">
        <v>2000</v>
      </c>
      <c r="B117" t="s">
        <v>212</v>
      </c>
      <c r="C117" t="s">
        <v>67</v>
      </c>
      <c r="D117" t="s">
        <v>215</v>
      </c>
      <c r="E117" t="s">
        <v>63</v>
      </c>
      <c r="F117">
        <v>7.6999999999999999E-2</v>
      </c>
      <c r="G117" t="s">
        <v>214</v>
      </c>
    </row>
    <row r="118" spans="1:7" x14ac:dyDescent="0.25">
      <c r="A118">
        <v>2000</v>
      </c>
      <c r="B118" t="s">
        <v>212</v>
      </c>
      <c r="C118" t="s">
        <v>67</v>
      </c>
      <c r="D118" t="s">
        <v>215</v>
      </c>
      <c r="E118" t="s">
        <v>62</v>
      </c>
      <c r="F118">
        <v>0.09</v>
      </c>
    </row>
    <row r="119" spans="1:7" x14ac:dyDescent="0.25">
      <c r="A119">
        <v>2000</v>
      </c>
      <c r="B119" t="s">
        <v>212</v>
      </c>
      <c r="C119" t="s">
        <v>67</v>
      </c>
      <c r="D119" t="s">
        <v>215</v>
      </c>
      <c r="E119" t="s">
        <v>61</v>
      </c>
      <c r="F119">
        <v>-1.2999999999999999E-2</v>
      </c>
      <c r="G119" t="s">
        <v>214</v>
      </c>
    </row>
    <row r="120" spans="1:7" x14ac:dyDescent="0.25">
      <c r="A120">
        <v>2000</v>
      </c>
      <c r="B120" t="s">
        <v>212</v>
      </c>
      <c r="C120" t="s">
        <v>67</v>
      </c>
      <c r="D120" t="s">
        <v>215</v>
      </c>
      <c r="E120" t="s">
        <v>236</v>
      </c>
      <c r="F120">
        <v>7.6999999999999999E-2</v>
      </c>
      <c r="G120" t="s">
        <v>214</v>
      </c>
    </row>
    <row r="121" spans="1:7" x14ac:dyDescent="0.25">
      <c r="A121">
        <v>2000</v>
      </c>
      <c r="B121" t="s">
        <v>212</v>
      </c>
      <c r="C121" t="s">
        <v>67</v>
      </c>
      <c r="D121" t="s">
        <v>215</v>
      </c>
      <c r="E121" t="s">
        <v>57</v>
      </c>
      <c r="F121">
        <v>-1.2999999999999999E-2</v>
      </c>
      <c r="G121" t="s">
        <v>214</v>
      </c>
    </row>
    <row r="122" spans="1:7" x14ac:dyDescent="0.25">
      <c r="A122">
        <v>2000</v>
      </c>
      <c r="B122" t="s">
        <v>212</v>
      </c>
      <c r="C122" t="s">
        <v>59</v>
      </c>
      <c r="D122" t="s">
        <v>215</v>
      </c>
      <c r="E122" t="s">
        <v>65</v>
      </c>
      <c r="F122" s="186" t="s">
        <v>54</v>
      </c>
      <c r="G122" t="s">
        <v>217</v>
      </c>
    </row>
    <row r="123" spans="1:7" x14ac:dyDescent="0.25">
      <c r="A123">
        <v>2000</v>
      </c>
      <c r="B123" t="s">
        <v>212</v>
      </c>
      <c r="C123" t="s">
        <v>59</v>
      </c>
      <c r="D123" t="s">
        <v>215</v>
      </c>
      <c r="E123" t="s">
        <v>63</v>
      </c>
      <c r="F123" s="186">
        <v>0</v>
      </c>
    </row>
    <row r="124" spans="1:7" x14ac:dyDescent="0.25">
      <c r="A124">
        <v>2000</v>
      </c>
      <c r="B124" t="s">
        <v>212</v>
      </c>
      <c r="C124" t="s">
        <v>59</v>
      </c>
      <c r="D124" t="s">
        <v>215</v>
      </c>
      <c r="E124" t="s">
        <v>62</v>
      </c>
      <c r="F124" s="186">
        <v>0</v>
      </c>
    </row>
    <row r="125" spans="1:7" x14ac:dyDescent="0.25">
      <c r="A125">
        <v>2000</v>
      </c>
      <c r="B125" t="s">
        <v>212</v>
      </c>
      <c r="C125" t="s">
        <v>59</v>
      </c>
      <c r="D125" t="s">
        <v>215</v>
      </c>
      <c r="E125" t="s">
        <v>61</v>
      </c>
      <c r="F125" s="186">
        <v>0</v>
      </c>
    </row>
    <row r="126" spans="1:7" x14ac:dyDescent="0.25">
      <c r="A126">
        <v>2000</v>
      </c>
      <c r="B126" t="s">
        <v>212</v>
      </c>
      <c r="C126" t="s">
        <v>59</v>
      </c>
      <c r="D126" t="s">
        <v>215</v>
      </c>
      <c r="E126" t="s">
        <v>236</v>
      </c>
      <c r="F126" s="186">
        <v>0</v>
      </c>
    </row>
    <row r="127" spans="1:7" x14ac:dyDescent="0.25">
      <c r="A127">
        <v>2000</v>
      </c>
      <c r="B127" t="s">
        <v>212</v>
      </c>
      <c r="C127" t="s">
        <v>59</v>
      </c>
      <c r="D127" t="s">
        <v>215</v>
      </c>
      <c r="E127" t="s">
        <v>57</v>
      </c>
      <c r="F127">
        <v>0</v>
      </c>
    </row>
    <row r="128" spans="1:7" x14ac:dyDescent="0.25">
      <c r="A128">
        <v>2001</v>
      </c>
      <c r="B128" t="s">
        <v>212</v>
      </c>
      <c r="C128" t="s">
        <v>74</v>
      </c>
      <c r="D128" t="s">
        <v>213</v>
      </c>
      <c r="E128" t="s">
        <v>65</v>
      </c>
      <c r="F128">
        <v>5593683.6950000003</v>
      </c>
      <c r="G128" t="s">
        <v>214</v>
      </c>
    </row>
    <row r="129" spans="1:7" x14ac:dyDescent="0.25">
      <c r="A129">
        <v>2001</v>
      </c>
      <c r="B129" t="s">
        <v>212</v>
      </c>
      <c r="C129" t="s">
        <v>74</v>
      </c>
      <c r="D129" t="s">
        <v>213</v>
      </c>
      <c r="E129" t="s">
        <v>63</v>
      </c>
      <c r="F129">
        <v>1462513</v>
      </c>
    </row>
    <row r="130" spans="1:7" x14ac:dyDescent="0.25">
      <c r="A130">
        <v>2001</v>
      </c>
      <c r="B130" t="s">
        <v>212</v>
      </c>
      <c r="C130" t="s">
        <v>74</v>
      </c>
      <c r="D130" t="s">
        <v>213</v>
      </c>
      <c r="E130" t="s">
        <v>62</v>
      </c>
      <c r="F130">
        <v>441252.55300000001</v>
      </c>
    </row>
    <row r="131" spans="1:7" x14ac:dyDescent="0.25">
      <c r="A131">
        <v>2001</v>
      </c>
      <c r="B131" t="s">
        <v>212</v>
      </c>
      <c r="C131" t="s">
        <v>74</v>
      </c>
      <c r="D131" t="s">
        <v>213</v>
      </c>
      <c r="E131" t="s">
        <v>61</v>
      </c>
      <c r="F131">
        <v>6614944.142</v>
      </c>
      <c r="G131" t="s">
        <v>214</v>
      </c>
    </row>
    <row r="132" spans="1:7" x14ac:dyDescent="0.25">
      <c r="A132">
        <v>2001</v>
      </c>
      <c r="B132" t="s">
        <v>212</v>
      </c>
      <c r="C132" t="s">
        <v>74</v>
      </c>
      <c r="D132" t="s">
        <v>213</v>
      </c>
      <c r="E132" t="s">
        <v>236</v>
      </c>
      <c r="F132">
        <v>7056196.6950000003</v>
      </c>
      <c r="G132" t="s">
        <v>214</v>
      </c>
    </row>
    <row r="133" spans="1:7" x14ac:dyDescent="0.25">
      <c r="A133">
        <v>2001</v>
      </c>
      <c r="B133" t="s">
        <v>212</v>
      </c>
      <c r="C133" t="s">
        <v>74</v>
      </c>
      <c r="D133" t="s">
        <v>213</v>
      </c>
      <c r="E133" t="s">
        <v>57</v>
      </c>
      <c r="F133">
        <v>1021260.447</v>
      </c>
    </row>
    <row r="134" spans="1:7" x14ac:dyDescent="0.25">
      <c r="A134">
        <v>2001</v>
      </c>
      <c r="B134" t="s">
        <v>212</v>
      </c>
      <c r="C134" t="s">
        <v>73</v>
      </c>
      <c r="D134" t="s">
        <v>213</v>
      </c>
      <c r="E134" t="s">
        <v>65</v>
      </c>
      <c r="F134">
        <v>1441545.879</v>
      </c>
      <c r="G134" t="s">
        <v>214</v>
      </c>
    </row>
    <row r="135" spans="1:7" x14ac:dyDescent="0.25">
      <c r="A135">
        <v>2001</v>
      </c>
      <c r="B135" t="s">
        <v>212</v>
      </c>
      <c r="C135" t="s">
        <v>73</v>
      </c>
      <c r="D135" t="s">
        <v>213</v>
      </c>
      <c r="E135" t="s">
        <v>63</v>
      </c>
      <c r="F135">
        <v>157756.47200000001</v>
      </c>
    </row>
    <row r="136" spans="1:7" x14ac:dyDescent="0.25">
      <c r="A136">
        <v>2001</v>
      </c>
      <c r="B136" t="s">
        <v>212</v>
      </c>
      <c r="C136" t="s">
        <v>73</v>
      </c>
      <c r="D136" t="s">
        <v>213</v>
      </c>
      <c r="E136" t="s">
        <v>62</v>
      </c>
      <c r="F136">
        <v>120272.523</v>
      </c>
    </row>
    <row r="137" spans="1:7" x14ac:dyDescent="0.25">
      <c r="A137">
        <v>2001</v>
      </c>
      <c r="B137" t="s">
        <v>212</v>
      </c>
      <c r="C137" t="s">
        <v>73</v>
      </c>
      <c r="D137" t="s">
        <v>213</v>
      </c>
      <c r="E137" t="s">
        <v>61</v>
      </c>
      <c r="F137" s="186">
        <v>1479029.828</v>
      </c>
      <c r="G137" t="s">
        <v>214</v>
      </c>
    </row>
    <row r="138" spans="1:7" x14ac:dyDescent="0.25">
      <c r="A138">
        <v>2001</v>
      </c>
      <c r="B138" t="s">
        <v>212</v>
      </c>
      <c r="C138" t="s">
        <v>73</v>
      </c>
      <c r="D138" t="s">
        <v>213</v>
      </c>
      <c r="E138" t="s">
        <v>236</v>
      </c>
      <c r="F138" s="186">
        <v>1599302.351</v>
      </c>
      <c r="G138" t="s">
        <v>214</v>
      </c>
    </row>
    <row r="139" spans="1:7" x14ac:dyDescent="0.25">
      <c r="A139">
        <v>2001</v>
      </c>
      <c r="B139" t="s">
        <v>212</v>
      </c>
      <c r="C139" t="s">
        <v>73</v>
      </c>
      <c r="D139" t="s">
        <v>213</v>
      </c>
      <c r="E139" t="s">
        <v>57</v>
      </c>
      <c r="F139" s="186">
        <v>37483.949000000001</v>
      </c>
    </row>
    <row r="140" spans="1:7" x14ac:dyDescent="0.25">
      <c r="A140">
        <v>2001</v>
      </c>
      <c r="B140" t="s">
        <v>212</v>
      </c>
      <c r="C140" t="s">
        <v>72</v>
      </c>
      <c r="D140" t="s">
        <v>213</v>
      </c>
      <c r="E140" t="s">
        <v>65</v>
      </c>
      <c r="F140" s="186">
        <v>144623.53</v>
      </c>
    </row>
    <row r="141" spans="1:7" x14ac:dyDescent="0.25">
      <c r="A141">
        <v>2001</v>
      </c>
      <c r="B141" t="s">
        <v>212</v>
      </c>
      <c r="C141" t="s">
        <v>72</v>
      </c>
      <c r="D141" t="s">
        <v>213</v>
      </c>
      <c r="E141" t="s">
        <v>63</v>
      </c>
      <c r="F141" s="186">
        <v>225889.715</v>
      </c>
    </row>
    <row r="142" spans="1:7" x14ac:dyDescent="0.25">
      <c r="A142">
        <v>2001</v>
      </c>
      <c r="B142" t="s">
        <v>212</v>
      </c>
      <c r="C142" t="s">
        <v>72</v>
      </c>
      <c r="D142" t="s">
        <v>213</v>
      </c>
      <c r="E142" t="s">
        <v>62</v>
      </c>
      <c r="F142">
        <v>83596.850999999995</v>
      </c>
    </row>
    <row r="143" spans="1:7" x14ac:dyDescent="0.25">
      <c r="A143">
        <v>2001</v>
      </c>
      <c r="B143" t="s">
        <v>212</v>
      </c>
      <c r="C143" t="s">
        <v>72</v>
      </c>
      <c r="D143" t="s">
        <v>213</v>
      </c>
      <c r="E143" t="s">
        <v>61</v>
      </c>
      <c r="F143">
        <v>286916.39399999997</v>
      </c>
    </row>
    <row r="144" spans="1:7" x14ac:dyDescent="0.25">
      <c r="A144">
        <v>2001</v>
      </c>
      <c r="B144" t="s">
        <v>212</v>
      </c>
      <c r="C144" t="s">
        <v>72</v>
      </c>
      <c r="D144" t="s">
        <v>213</v>
      </c>
      <c r="E144" t="s">
        <v>236</v>
      </c>
      <c r="F144">
        <v>370513.245</v>
      </c>
    </row>
    <row r="145" spans="1:7" x14ac:dyDescent="0.25">
      <c r="A145">
        <v>2001</v>
      </c>
      <c r="B145" t="s">
        <v>212</v>
      </c>
      <c r="C145" t="s">
        <v>72</v>
      </c>
      <c r="D145" t="s">
        <v>213</v>
      </c>
      <c r="E145" t="s">
        <v>57</v>
      </c>
      <c r="F145">
        <v>142292.86499999999</v>
      </c>
    </row>
    <row r="146" spans="1:7" x14ac:dyDescent="0.25">
      <c r="A146">
        <v>2001</v>
      </c>
      <c r="B146" t="s">
        <v>212</v>
      </c>
      <c r="C146" t="s">
        <v>70</v>
      </c>
      <c r="D146" t="s">
        <v>213</v>
      </c>
      <c r="E146" t="s">
        <v>65</v>
      </c>
      <c r="F146">
        <v>3217619.8969999999</v>
      </c>
      <c r="G146" t="s">
        <v>214</v>
      </c>
    </row>
    <row r="147" spans="1:7" x14ac:dyDescent="0.25">
      <c r="A147">
        <v>2001</v>
      </c>
      <c r="B147" t="s">
        <v>212</v>
      </c>
      <c r="C147" t="s">
        <v>70</v>
      </c>
      <c r="D147" t="s">
        <v>213</v>
      </c>
      <c r="E147" t="s">
        <v>63</v>
      </c>
      <c r="F147">
        <v>89692.691999999995</v>
      </c>
    </row>
    <row r="148" spans="1:7" x14ac:dyDescent="0.25">
      <c r="A148">
        <v>2001</v>
      </c>
      <c r="B148" t="s">
        <v>212</v>
      </c>
      <c r="C148" t="s">
        <v>70</v>
      </c>
      <c r="D148" t="s">
        <v>213</v>
      </c>
      <c r="E148" t="s">
        <v>62</v>
      </c>
      <c r="F148">
        <v>66973.604999999996</v>
      </c>
    </row>
    <row r="149" spans="1:7" x14ac:dyDescent="0.25">
      <c r="A149">
        <v>2001</v>
      </c>
      <c r="B149" t="s">
        <v>212</v>
      </c>
      <c r="C149" t="s">
        <v>70</v>
      </c>
      <c r="D149" t="s">
        <v>213</v>
      </c>
      <c r="E149" t="s">
        <v>61</v>
      </c>
      <c r="F149">
        <v>3240338.9840000002</v>
      </c>
      <c r="G149" t="s">
        <v>214</v>
      </c>
    </row>
    <row r="150" spans="1:7" x14ac:dyDescent="0.25">
      <c r="A150">
        <v>2001</v>
      </c>
      <c r="B150" t="s">
        <v>212</v>
      </c>
      <c r="C150" t="s">
        <v>70</v>
      </c>
      <c r="D150" t="s">
        <v>213</v>
      </c>
      <c r="E150" t="s">
        <v>236</v>
      </c>
      <c r="F150">
        <v>3307312.5890000002</v>
      </c>
      <c r="G150" t="s">
        <v>214</v>
      </c>
    </row>
    <row r="151" spans="1:7" x14ac:dyDescent="0.25">
      <c r="A151">
        <v>2001</v>
      </c>
      <c r="B151" t="s">
        <v>212</v>
      </c>
      <c r="C151" t="s">
        <v>70</v>
      </c>
      <c r="D151" t="s">
        <v>213</v>
      </c>
      <c r="E151" t="s">
        <v>57</v>
      </c>
      <c r="F151">
        <v>22719.087</v>
      </c>
    </row>
    <row r="152" spans="1:7" x14ac:dyDescent="0.25">
      <c r="A152">
        <v>2001</v>
      </c>
      <c r="B152" t="s">
        <v>212</v>
      </c>
      <c r="C152" t="s">
        <v>69</v>
      </c>
      <c r="D152" t="s">
        <v>213</v>
      </c>
      <c r="E152" t="s">
        <v>65</v>
      </c>
      <c r="F152" s="186">
        <v>789894.38899999997</v>
      </c>
      <c r="G152" t="s">
        <v>214</v>
      </c>
    </row>
    <row r="153" spans="1:7" x14ac:dyDescent="0.25">
      <c r="A153">
        <v>2001</v>
      </c>
      <c r="B153" t="s">
        <v>212</v>
      </c>
      <c r="C153" t="s">
        <v>69</v>
      </c>
      <c r="D153" t="s">
        <v>213</v>
      </c>
      <c r="E153" t="s">
        <v>63</v>
      </c>
      <c r="F153" s="186">
        <v>957938.84100000001</v>
      </c>
    </row>
    <row r="154" spans="1:7" x14ac:dyDescent="0.25">
      <c r="A154">
        <v>2001</v>
      </c>
      <c r="B154" t="s">
        <v>212</v>
      </c>
      <c r="C154" t="s">
        <v>69</v>
      </c>
      <c r="D154" t="s">
        <v>213</v>
      </c>
      <c r="E154" t="s">
        <v>62</v>
      </c>
      <c r="F154" s="186">
        <v>129338.963</v>
      </c>
    </row>
    <row r="155" spans="1:7" x14ac:dyDescent="0.25">
      <c r="A155">
        <v>2001</v>
      </c>
      <c r="B155" t="s">
        <v>212</v>
      </c>
      <c r="C155" t="s">
        <v>69</v>
      </c>
      <c r="D155" t="s">
        <v>213</v>
      </c>
      <c r="E155" t="s">
        <v>61</v>
      </c>
      <c r="F155" s="186">
        <v>1618494.267</v>
      </c>
      <c r="G155" t="s">
        <v>214</v>
      </c>
    </row>
    <row r="156" spans="1:7" x14ac:dyDescent="0.25">
      <c r="A156">
        <v>2001</v>
      </c>
      <c r="B156" t="s">
        <v>212</v>
      </c>
      <c r="C156" t="s">
        <v>69</v>
      </c>
      <c r="D156" t="s">
        <v>213</v>
      </c>
      <c r="E156" t="s">
        <v>236</v>
      </c>
      <c r="F156" s="186">
        <v>1747833.23</v>
      </c>
      <c r="G156" t="s">
        <v>214</v>
      </c>
    </row>
    <row r="157" spans="1:7" x14ac:dyDescent="0.25">
      <c r="A157">
        <v>2001</v>
      </c>
      <c r="B157" t="s">
        <v>212</v>
      </c>
      <c r="C157" t="s">
        <v>69</v>
      </c>
      <c r="D157" t="s">
        <v>213</v>
      </c>
      <c r="E157" t="s">
        <v>57</v>
      </c>
      <c r="F157">
        <v>828599.87800000003</v>
      </c>
    </row>
    <row r="158" spans="1:7" x14ac:dyDescent="0.25">
      <c r="A158">
        <v>2001</v>
      </c>
      <c r="B158" t="s">
        <v>212</v>
      </c>
      <c r="C158" t="s">
        <v>67</v>
      </c>
      <c r="D158" t="s">
        <v>213</v>
      </c>
      <c r="E158" t="s">
        <v>65</v>
      </c>
      <c r="F158" t="s">
        <v>54</v>
      </c>
      <c r="G158" t="s">
        <v>217</v>
      </c>
    </row>
    <row r="159" spans="1:7" x14ac:dyDescent="0.25">
      <c r="A159">
        <v>2001</v>
      </c>
      <c r="B159" t="s">
        <v>212</v>
      </c>
      <c r="C159" t="s">
        <v>67</v>
      </c>
      <c r="D159" t="s">
        <v>213</v>
      </c>
      <c r="E159" t="s">
        <v>63</v>
      </c>
      <c r="F159">
        <v>31235</v>
      </c>
      <c r="G159" t="s">
        <v>214</v>
      </c>
    </row>
    <row r="160" spans="1:7" x14ac:dyDescent="0.25">
      <c r="A160">
        <v>2001</v>
      </c>
      <c r="B160" t="s">
        <v>212</v>
      </c>
      <c r="C160" t="s">
        <v>67</v>
      </c>
      <c r="D160" t="s">
        <v>213</v>
      </c>
      <c r="E160" t="s">
        <v>62</v>
      </c>
      <c r="F160">
        <v>41070.156000000003</v>
      </c>
    </row>
    <row r="161" spans="1:7" x14ac:dyDescent="0.25">
      <c r="A161">
        <v>2001</v>
      </c>
      <c r="B161" t="s">
        <v>212</v>
      </c>
      <c r="C161" t="s">
        <v>67</v>
      </c>
      <c r="D161" t="s">
        <v>213</v>
      </c>
      <c r="E161" t="s">
        <v>61</v>
      </c>
      <c r="F161">
        <v>-9835.1560000000009</v>
      </c>
      <c r="G161" t="s">
        <v>214</v>
      </c>
    </row>
    <row r="162" spans="1:7" x14ac:dyDescent="0.25">
      <c r="A162">
        <v>2001</v>
      </c>
      <c r="B162" t="s">
        <v>212</v>
      </c>
      <c r="C162" t="s">
        <v>67</v>
      </c>
      <c r="D162" t="s">
        <v>213</v>
      </c>
      <c r="E162" t="s">
        <v>236</v>
      </c>
      <c r="F162">
        <v>31235</v>
      </c>
      <c r="G162" t="s">
        <v>214</v>
      </c>
    </row>
    <row r="163" spans="1:7" x14ac:dyDescent="0.25">
      <c r="A163">
        <v>2001</v>
      </c>
      <c r="B163" t="s">
        <v>212</v>
      </c>
      <c r="C163" t="s">
        <v>67</v>
      </c>
      <c r="D163" t="s">
        <v>213</v>
      </c>
      <c r="E163" t="s">
        <v>57</v>
      </c>
      <c r="F163">
        <v>-9835.1560000000009</v>
      </c>
      <c r="G163" t="s">
        <v>214</v>
      </c>
    </row>
    <row r="164" spans="1:7" x14ac:dyDescent="0.25">
      <c r="A164">
        <v>2001</v>
      </c>
      <c r="B164" t="s">
        <v>212</v>
      </c>
      <c r="C164" t="s">
        <v>59</v>
      </c>
      <c r="D164" t="s">
        <v>213</v>
      </c>
      <c r="E164" t="s">
        <v>65</v>
      </c>
      <c r="F164" t="s">
        <v>54</v>
      </c>
      <c r="G164" t="s">
        <v>217</v>
      </c>
    </row>
    <row r="165" spans="1:7" x14ac:dyDescent="0.25">
      <c r="A165">
        <v>2001</v>
      </c>
      <c r="B165" t="s">
        <v>212</v>
      </c>
      <c r="C165" t="s">
        <v>59</v>
      </c>
      <c r="D165" t="s">
        <v>213</v>
      </c>
      <c r="E165" t="s">
        <v>63</v>
      </c>
      <c r="F165">
        <v>0.28000000000000003</v>
      </c>
    </row>
    <row r="166" spans="1:7" x14ac:dyDescent="0.25">
      <c r="A166">
        <v>2001</v>
      </c>
      <c r="B166" t="s">
        <v>212</v>
      </c>
      <c r="C166" t="s">
        <v>59</v>
      </c>
      <c r="D166" t="s">
        <v>213</v>
      </c>
      <c r="E166" t="s">
        <v>62</v>
      </c>
      <c r="F166">
        <v>0.45600000000000002</v>
      </c>
    </row>
    <row r="167" spans="1:7" x14ac:dyDescent="0.25">
      <c r="A167">
        <v>2001</v>
      </c>
      <c r="B167" t="s">
        <v>212</v>
      </c>
      <c r="C167" t="s">
        <v>59</v>
      </c>
      <c r="D167" t="s">
        <v>213</v>
      </c>
      <c r="E167" t="s">
        <v>61</v>
      </c>
      <c r="F167" s="186">
        <v>-0.17499999999999999</v>
      </c>
    </row>
    <row r="168" spans="1:7" x14ac:dyDescent="0.25">
      <c r="A168">
        <v>2001</v>
      </c>
      <c r="B168" t="s">
        <v>212</v>
      </c>
      <c r="C168" t="s">
        <v>59</v>
      </c>
      <c r="D168" t="s">
        <v>213</v>
      </c>
      <c r="E168" t="s">
        <v>236</v>
      </c>
      <c r="F168" s="186">
        <v>0.28000000000000003</v>
      </c>
    </row>
    <row r="169" spans="1:7" x14ac:dyDescent="0.25">
      <c r="A169">
        <v>2001</v>
      </c>
      <c r="B169" t="s">
        <v>212</v>
      </c>
      <c r="C169" t="s">
        <v>59</v>
      </c>
      <c r="D169" t="s">
        <v>213</v>
      </c>
      <c r="E169" t="s">
        <v>57</v>
      </c>
      <c r="F169" s="186">
        <v>-0.17499999999999999</v>
      </c>
    </row>
    <row r="170" spans="1:7" x14ac:dyDescent="0.25">
      <c r="A170">
        <v>2001</v>
      </c>
      <c r="B170" t="s">
        <v>212</v>
      </c>
      <c r="C170" t="s">
        <v>74</v>
      </c>
      <c r="D170" t="s">
        <v>216</v>
      </c>
      <c r="E170" t="s">
        <v>65</v>
      </c>
      <c r="F170" s="186">
        <v>100.77200000000001</v>
      </c>
      <c r="G170" t="s">
        <v>214</v>
      </c>
    </row>
    <row r="171" spans="1:7" x14ac:dyDescent="0.25">
      <c r="A171">
        <v>2001</v>
      </c>
      <c r="B171" t="s">
        <v>212</v>
      </c>
      <c r="C171" t="s">
        <v>74</v>
      </c>
      <c r="D171" t="s">
        <v>216</v>
      </c>
      <c r="E171" t="s">
        <v>63</v>
      </c>
      <c r="F171" s="186">
        <v>98.543999999999997</v>
      </c>
    </row>
    <row r="172" spans="1:7" x14ac:dyDescent="0.25">
      <c r="A172">
        <v>2001</v>
      </c>
      <c r="B172" t="s">
        <v>212</v>
      </c>
      <c r="C172" t="s">
        <v>74</v>
      </c>
      <c r="D172" t="s">
        <v>216</v>
      </c>
      <c r="E172" t="s">
        <v>62</v>
      </c>
      <c r="F172">
        <v>99.736000000000004</v>
      </c>
    </row>
    <row r="173" spans="1:7" x14ac:dyDescent="0.25">
      <c r="A173">
        <v>2001</v>
      </c>
      <c r="B173" t="s">
        <v>212</v>
      </c>
      <c r="C173" t="s">
        <v>74</v>
      </c>
      <c r="D173" t="s">
        <v>216</v>
      </c>
      <c r="E173" t="s">
        <v>61</v>
      </c>
      <c r="F173">
        <v>100.34</v>
      </c>
      <c r="G173" t="s">
        <v>214</v>
      </c>
    </row>
    <row r="174" spans="1:7" x14ac:dyDescent="0.25">
      <c r="A174">
        <v>2001</v>
      </c>
      <c r="B174" t="s">
        <v>212</v>
      </c>
      <c r="C174" t="s">
        <v>74</v>
      </c>
      <c r="D174" t="s">
        <v>216</v>
      </c>
      <c r="E174" t="s">
        <v>236</v>
      </c>
      <c r="F174">
        <v>100.30200000000001</v>
      </c>
      <c r="G174" t="s">
        <v>214</v>
      </c>
    </row>
    <row r="175" spans="1:7" x14ac:dyDescent="0.25">
      <c r="A175">
        <v>2001</v>
      </c>
      <c r="B175" t="s">
        <v>212</v>
      </c>
      <c r="C175" t="s">
        <v>74</v>
      </c>
      <c r="D175" t="s">
        <v>216</v>
      </c>
      <c r="E175" t="s">
        <v>57</v>
      </c>
      <c r="F175">
        <v>98.037999999999997</v>
      </c>
    </row>
    <row r="176" spans="1:7" x14ac:dyDescent="0.25">
      <c r="A176">
        <v>2001</v>
      </c>
      <c r="B176" t="s">
        <v>212</v>
      </c>
      <c r="C176" t="s">
        <v>73</v>
      </c>
      <c r="D176" t="s">
        <v>216</v>
      </c>
      <c r="E176" t="s">
        <v>65</v>
      </c>
      <c r="F176" t="s">
        <v>54</v>
      </c>
    </row>
    <row r="177" spans="1:6" x14ac:dyDescent="0.25">
      <c r="A177">
        <v>2001</v>
      </c>
      <c r="B177" t="s">
        <v>212</v>
      </c>
      <c r="C177" t="s">
        <v>73</v>
      </c>
      <c r="D177" t="s">
        <v>216</v>
      </c>
      <c r="E177" t="s">
        <v>63</v>
      </c>
      <c r="F177" t="s">
        <v>54</v>
      </c>
    </row>
    <row r="178" spans="1:6" x14ac:dyDescent="0.25">
      <c r="A178">
        <v>2001</v>
      </c>
      <c r="B178" t="s">
        <v>212</v>
      </c>
      <c r="C178" t="s">
        <v>73</v>
      </c>
      <c r="D178" t="s">
        <v>216</v>
      </c>
      <c r="E178" t="s">
        <v>62</v>
      </c>
      <c r="F178" t="s">
        <v>54</v>
      </c>
    </row>
    <row r="179" spans="1:6" x14ac:dyDescent="0.25">
      <c r="A179">
        <v>2001</v>
      </c>
      <c r="B179" t="s">
        <v>212</v>
      </c>
      <c r="C179" t="s">
        <v>73</v>
      </c>
      <c r="D179" t="s">
        <v>216</v>
      </c>
      <c r="E179" t="s">
        <v>61</v>
      </c>
      <c r="F179" t="s">
        <v>54</v>
      </c>
    </row>
    <row r="180" spans="1:6" x14ac:dyDescent="0.25">
      <c r="A180">
        <v>2001</v>
      </c>
      <c r="B180" t="s">
        <v>212</v>
      </c>
      <c r="C180" t="s">
        <v>73</v>
      </c>
      <c r="D180" t="s">
        <v>216</v>
      </c>
      <c r="E180" t="s">
        <v>236</v>
      </c>
      <c r="F180" t="s">
        <v>54</v>
      </c>
    </row>
    <row r="181" spans="1:6" x14ac:dyDescent="0.25">
      <c r="A181">
        <v>2001</v>
      </c>
      <c r="B181" t="s">
        <v>212</v>
      </c>
      <c r="C181" t="s">
        <v>73</v>
      </c>
      <c r="D181" t="s">
        <v>216</v>
      </c>
      <c r="E181" t="s">
        <v>57</v>
      </c>
      <c r="F181" t="s">
        <v>54</v>
      </c>
    </row>
    <row r="182" spans="1:6" x14ac:dyDescent="0.25">
      <c r="A182">
        <v>2001</v>
      </c>
      <c r="B182" t="s">
        <v>212</v>
      </c>
      <c r="C182" t="s">
        <v>72</v>
      </c>
      <c r="D182" t="s">
        <v>216</v>
      </c>
      <c r="E182" t="s">
        <v>65</v>
      </c>
      <c r="F182" t="s">
        <v>54</v>
      </c>
    </row>
    <row r="183" spans="1:6" x14ac:dyDescent="0.25">
      <c r="A183">
        <v>2001</v>
      </c>
      <c r="B183" t="s">
        <v>212</v>
      </c>
      <c r="C183" t="s">
        <v>72</v>
      </c>
      <c r="D183" t="s">
        <v>216</v>
      </c>
      <c r="E183" t="s">
        <v>63</v>
      </c>
      <c r="F183" s="186" t="s">
        <v>54</v>
      </c>
    </row>
    <row r="184" spans="1:6" x14ac:dyDescent="0.25">
      <c r="A184">
        <v>2001</v>
      </c>
      <c r="B184" t="s">
        <v>212</v>
      </c>
      <c r="C184" t="s">
        <v>72</v>
      </c>
      <c r="D184" t="s">
        <v>216</v>
      </c>
      <c r="E184" t="s">
        <v>62</v>
      </c>
      <c r="F184" s="186" t="s">
        <v>54</v>
      </c>
    </row>
    <row r="185" spans="1:6" x14ac:dyDescent="0.25">
      <c r="A185">
        <v>2001</v>
      </c>
      <c r="B185" t="s">
        <v>212</v>
      </c>
      <c r="C185" t="s">
        <v>72</v>
      </c>
      <c r="D185" t="s">
        <v>216</v>
      </c>
      <c r="E185" t="s">
        <v>61</v>
      </c>
      <c r="F185" s="186" t="s">
        <v>54</v>
      </c>
    </row>
    <row r="186" spans="1:6" x14ac:dyDescent="0.25">
      <c r="A186">
        <v>2001</v>
      </c>
      <c r="B186" t="s">
        <v>212</v>
      </c>
      <c r="C186" t="s">
        <v>72</v>
      </c>
      <c r="D186" t="s">
        <v>216</v>
      </c>
      <c r="E186" t="s">
        <v>236</v>
      </c>
      <c r="F186" s="186" t="s">
        <v>54</v>
      </c>
    </row>
    <row r="187" spans="1:6" x14ac:dyDescent="0.25">
      <c r="A187">
        <v>2001</v>
      </c>
      <c r="B187" t="s">
        <v>212</v>
      </c>
      <c r="C187" t="s">
        <v>72</v>
      </c>
      <c r="D187" t="s">
        <v>216</v>
      </c>
      <c r="E187" t="s">
        <v>57</v>
      </c>
      <c r="F187" t="s">
        <v>54</v>
      </c>
    </row>
    <row r="188" spans="1:6" x14ac:dyDescent="0.25">
      <c r="A188">
        <v>2001</v>
      </c>
      <c r="B188" t="s">
        <v>212</v>
      </c>
      <c r="C188" t="s">
        <v>70</v>
      </c>
      <c r="D188" t="s">
        <v>216</v>
      </c>
      <c r="E188" t="s">
        <v>65</v>
      </c>
      <c r="F188" t="s">
        <v>54</v>
      </c>
    </row>
    <row r="189" spans="1:6" x14ac:dyDescent="0.25">
      <c r="A189">
        <v>2001</v>
      </c>
      <c r="B189" t="s">
        <v>212</v>
      </c>
      <c r="C189" t="s">
        <v>70</v>
      </c>
      <c r="D189" t="s">
        <v>216</v>
      </c>
      <c r="E189" t="s">
        <v>63</v>
      </c>
      <c r="F189" t="s">
        <v>54</v>
      </c>
    </row>
    <row r="190" spans="1:6" x14ac:dyDescent="0.25">
      <c r="A190">
        <v>2001</v>
      </c>
      <c r="B190" t="s">
        <v>212</v>
      </c>
      <c r="C190" t="s">
        <v>70</v>
      </c>
      <c r="D190" t="s">
        <v>216</v>
      </c>
      <c r="E190" t="s">
        <v>62</v>
      </c>
      <c r="F190" t="s">
        <v>54</v>
      </c>
    </row>
    <row r="191" spans="1:6" x14ac:dyDescent="0.25">
      <c r="A191">
        <v>2001</v>
      </c>
      <c r="B191" t="s">
        <v>212</v>
      </c>
      <c r="C191" t="s">
        <v>70</v>
      </c>
      <c r="D191" t="s">
        <v>216</v>
      </c>
      <c r="E191" t="s">
        <v>61</v>
      </c>
      <c r="F191" t="s">
        <v>54</v>
      </c>
    </row>
    <row r="192" spans="1:6" x14ac:dyDescent="0.25">
      <c r="A192">
        <v>2001</v>
      </c>
      <c r="B192" t="s">
        <v>212</v>
      </c>
      <c r="C192" t="s">
        <v>70</v>
      </c>
      <c r="D192" t="s">
        <v>216</v>
      </c>
      <c r="E192" t="s">
        <v>236</v>
      </c>
      <c r="F192" t="s">
        <v>54</v>
      </c>
    </row>
    <row r="193" spans="1:6" x14ac:dyDescent="0.25">
      <c r="A193">
        <v>2001</v>
      </c>
      <c r="B193" t="s">
        <v>212</v>
      </c>
      <c r="C193" t="s">
        <v>70</v>
      </c>
      <c r="D193" t="s">
        <v>216</v>
      </c>
      <c r="E193" t="s">
        <v>57</v>
      </c>
      <c r="F193" t="s">
        <v>54</v>
      </c>
    </row>
    <row r="194" spans="1:6" x14ac:dyDescent="0.25">
      <c r="A194">
        <v>2001</v>
      </c>
      <c r="B194" t="s">
        <v>212</v>
      </c>
      <c r="C194" t="s">
        <v>69</v>
      </c>
      <c r="D194" t="s">
        <v>216</v>
      </c>
      <c r="E194" t="s">
        <v>65</v>
      </c>
      <c r="F194" t="s">
        <v>54</v>
      </c>
    </row>
    <row r="195" spans="1:6" x14ac:dyDescent="0.25">
      <c r="A195">
        <v>2001</v>
      </c>
      <c r="B195" t="s">
        <v>212</v>
      </c>
      <c r="C195" t="s">
        <v>69</v>
      </c>
      <c r="D195" t="s">
        <v>216</v>
      </c>
      <c r="E195" t="s">
        <v>63</v>
      </c>
      <c r="F195" t="s">
        <v>54</v>
      </c>
    </row>
    <row r="196" spans="1:6" x14ac:dyDescent="0.25">
      <c r="A196">
        <v>2001</v>
      </c>
      <c r="B196" t="s">
        <v>212</v>
      </c>
      <c r="C196" t="s">
        <v>69</v>
      </c>
      <c r="D196" t="s">
        <v>216</v>
      </c>
      <c r="E196" t="s">
        <v>62</v>
      </c>
      <c r="F196" t="s">
        <v>54</v>
      </c>
    </row>
    <row r="197" spans="1:6" x14ac:dyDescent="0.25">
      <c r="A197">
        <v>2001</v>
      </c>
      <c r="B197" t="s">
        <v>212</v>
      </c>
      <c r="C197" t="s">
        <v>69</v>
      </c>
      <c r="D197" t="s">
        <v>216</v>
      </c>
      <c r="E197" t="s">
        <v>61</v>
      </c>
      <c r="F197" t="s">
        <v>54</v>
      </c>
    </row>
    <row r="198" spans="1:6" x14ac:dyDescent="0.25">
      <c r="A198">
        <v>2001</v>
      </c>
      <c r="B198" t="s">
        <v>212</v>
      </c>
      <c r="C198" t="s">
        <v>69</v>
      </c>
      <c r="D198" t="s">
        <v>216</v>
      </c>
      <c r="E198" t="s">
        <v>236</v>
      </c>
      <c r="F198" t="s">
        <v>54</v>
      </c>
    </row>
    <row r="199" spans="1:6" x14ac:dyDescent="0.25">
      <c r="A199">
        <v>2001</v>
      </c>
      <c r="B199" t="s">
        <v>212</v>
      </c>
      <c r="C199" t="s">
        <v>69</v>
      </c>
      <c r="D199" t="s">
        <v>216</v>
      </c>
      <c r="E199" t="s">
        <v>57</v>
      </c>
      <c r="F199" t="s">
        <v>54</v>
      </c>
    </row>
    <row r="200" spans="1:6" x14ac:dyDescent="0.25">
      <c r="A200">
        <v>2001</v>
      </c>
      <c r="B200" t="s">
        <v>212</v>
      </c>
      <c r="C200" t="s">
        <v>67</v>
      </c>
      <c r="D200" t="s">
        <v>216</v>
      </c>
      <c r="E200" t="s">
        <v>65</v>
      </c>
      <c r="F200" t="s">
        <v>54</v>
      </c>
    </row>
    <row r="201" spans="1:6" x14ac:dyDescent="0.25">
      <c r="A201">
        <v>2001</v>
      </c>
      <c r="B201" t="s">
        <v>212</v>
      </c>
      <c r="C201" t="s">
        <v>67</v>
      </c>
      <c r="D201" t="s">
        <v>216</v>
      </c>
      <c r="E201" t="s">
        <v>63</v>
      </c>
      <c r="F201" t="s">
        <v>54</v>
      </c>
    </row>
    <row r="202" spans="1:6" x14ac:dyDescent="0.25">
      <c r="A202">
        <v>2001</v>
      </c>
      <c r="B202" t="s">
        <v>212</v>
      </c>
      <c r="C202" t="s">
        <v>67</v>
      </c>
      <c r="D202" t="s">
        <v>216</v>
      </c>
      <c r="E202" t="s">
        <v>62</v>
      </c>
      <c r="F202" t="s">
        <v>54</v>
      </c>
    </row>
    <row r="203" spans="1:6" x14ac:dyDescent="0.25">
      <c r="A203">
        <v>2001</v>
      </c>
      <c r="B203" t="s">
        <v>212</v>
      </c>
      <c r="C203" t="s">
        <v>67</v>
      </c>
      <c r="D203" t="s">
        <v>216</v>
      </c>
      <c r="E203" t="s">
        <v>61</v>
      </c>
      <c r="F203" t="s">
        <v>54</v>
      </c>
    </row>
    <row r="204" spans="1:6" x14ac:dyDescent="0.25">
      <c r="A204">
        <v>2001</v>
      </c>
      <c r="B204" t="s">
        <v>212</v>
      </c>
      <c r="C204" t="s">
        <v>67</v>
      </c>
      <c r="D204" t="s">
        <v>216</v>
      </c>
      <c r="E204" t="s">
        <v>236</v>
      </c>
      <c r="F204" t="s">
        <v>54</v>
      </c>
    </row>
    <row r="205" spans="1:6" x14ac:dyDescent="0.25">
      <c r="A205">
        <v>2001</v>
      </c>
      <c r="B205" t="s">
        <v>212</v>
      </c>
      <c r="C205" t="s">
        <v>67</v>
      </c>
      <c r="D205" t="s">
        <v>216</v>
      </c>
      <c r="E205" t="s">
        <v>57</v>
      </c>
      <c r="F205" t="s">
        <v>54</v>
      </c>
    </row>
    <row r="206" spans="1:6" x14ac:dyDescent="0.25">
      <c r="A206">
        <v>2001</v>
      </c>
      <c r="B206" t="s">
        <v>212</v>
      </c>
      <c r="C206" t="s">
        <v>59</v>
      </c>
      <c r="D206" t="s">
        <v>216</v>
      </c>
      <c r="E206" t="s">
        <v>65</v>
      </c>
      <c r="F206" t="s">
        <v>54</v>
      </c>
    </row>
    <row r="207" spans="1:6" x14ac:dyDescent="0.25">
      <c r="A207">
        <v>2001</v>
      </c>
      <c r="B207" t="s">
        <v>212</v>
      </c>
      <c r="C207" t="s">
        <v>59</v>
      </c>
      <c r="D207" t="s">
        <v>216</v>
      </c>
      <c r="E207" t="s">
        <v>63</v>
      </c>
      <c r="F207" t="s">
        <v>54</v>
      </c>
    </row>
    <row r="208" spans="1:6" x14ac:dyDescent="0.25">
      <c r="A208">
        <v>2001</v>
      </c>
      <c r="B208" t="s">
        <v>212</v>
      </c>
      <c r="C208" t="s">
        <v>59</v>
      </c>
      <c r="D208" t="s">
        <v>216</v>
      </c>
      <c r="E208" t="s">
        <v>62</v>
      </c>
      <c r="F208" t="s">
        <v>54</v>
      </c>
    </row>
    <row r="209" spans="1:7" x14ac:dyDescent="0.25">
      <c r="A209">
        <v>2001</v>
      </c>
      <c r="B209" t="s">
        <v>212</v>
      </c>
      <c r="C209" t="s">
        <v>59</v>
      </c>
      <c r="D209" t="s">
        <v>216</v>
      </c>
      <c r="E209" t="s">
        <v>61</v>
      </c>
      <c r="F209" t="s">
        <v>54</v>
      </c>
    </row>
    <row r="210" spans="1:7" x14ac:dyDescent="0.25">
      <c r="A210">
        <v>2001</v>
      </c>
      <c r="B210" t="s">
        <v>212</v>
      </c>
      <c r="C210" t="s">
        <v>59</v>
      </c>
      <c r="D210" t="s">
        <v>216</v>
      </c>
      <c r="E210" t="s">
        <v>236</v>
      </c>
      <c r="F210" t="s">
        <v>54</v>
      </c>
    </row>
    <row r="211" spans="1:7" x14ac:dyDescent="0.25">
      <c r="A211">
        <v>2001</v>
      </c>
      <c r="B211" t="s">
        <v>212</v>
      </c>
      <c r="C211" t="s">
        <v>59</v>
      </c>
      <c r="D211" t="s">
        <v>216</v>
      </c>
      <c r="E211" t="s">
        <v>57</v>
      </c>
      <c r="F211" t="s">
        <v>54</v>
      </c>
    </row>
    <row r="212" spans="1:7" x14ac:dyDescent="0.25">
      <c r="A212">
        <v>2001</v>
      </c>
      <c r="B212" t="s">
        <v>212</v>
      </c>
      <c r="C212" t="s">
        <v>74</v>
      </c>
      <c r="D212" t="s">
        <v>215</v>
      </c>
      <c r="E212" t="s">
        <v>65</v>
      </c>
      <c r="F212" s="186">
        <v>13.023999999999999</v>
      </c>
      <c r="G212" t="s">
        <v>214</v>
      </c>
    </row>
    <row r="213" spans="1:7" x14ac:dyDescent="0.25">
      <c r="A213">
        <v>2001</v>
      </c>
      <c r="B213" t="s">
        <v>212</v>
      </c>
      <c r="C213" t="s">
        <v>74</v>
      </c>
      <c r="D213" t="s">
        <v>215</v>
      </c>
      <c r="E213" t="s">
        <v>63</v>
      </c>
      <c r="F213" s="186">
        <v>3.4049999999999998</v>
      </c>
    </row>
    <row r="214" spans="1:7" x14ac:dyDescent="0.25">
      <c r="A214">
        <v>2001</v>
      </c>
      <c r="B214" t="s">
        <v>212</v>
      </c>
      <c r="C214" t="s">
        <v>74</v>
      </c>
      <c r="D214" t="s">
        <v>215</v>
      </c>
      <c r="E214" t="s">
        <v>62</v>
      </c>
      <c r="F214" s="186">
        <v>1.0269999999999999</v>
      </c>
    </row>
    <row r="215" spans="1:7" x14ac:dyDescent="0.25">
      <c r="A215">
        <v>2001</v>
      </c>
      <c r="B215" t="s">
        <v>212</v>
      </c>
      <c r="C215" t="s">
        <v>74</v>
      </c>
      <c r="D215" t="s">
        <v>215</v>
      </c>
      <c r="E215" t="s">
        <v>61</v>
      </c>
      <c r="F215" s="186">
        <v>15.401999999999999</v>
      </c>
      <c r="G215" t="s">
        <v>214</v>
      </c>
    </row>
    <row r="216" spans="1:7" x14ac:dyDescent="0.25">
      <c r="A216">
        <v>2001</v>
      </c>
      <c r="B216" t="s">
        <v>212</v>
      </c>
      <c r="C216" t="s">
        <v>74</v>
      </c>
      <c r="D216" t="s">
        <v>215</v>
      </c>
      <c r="E216" t="s">
        <v>236</v>
      </c>
      <c r="F216" s="186">
        <v>16.43</v>
      </c>
      <c r="G216" t="s">
        <v>214</v>
      </c>
    </row>
    <row r="217" spans="1:7" x14ac:dyDescent="0.25">
      <c r="A217">
        <v>2001</v>
      </c>
      <c r="B217" t="s">
        <v>212</v>
      </c>
      <c r="C217" t="s">
        <v>74</v>
      </c>
      <c r="D217" t="s">
        <v>215</v>
      </c>
      <c r="E217" t="s">
        <v>57</v>
      </c>
      <c r="F217">
        <v>2.3780000000000001</v>
      </c>
    </row>
    <row r="218" spans="1:7" x14ac:dyDescent="0.25">
      <c r="A218">
        <v>2001</v>
      </c>
      <c r="B218" t="s">
        <v>212</v>
      </c>
      <c r="C218" t="s">
        <v>73</v>
      </c>
      <c r="D218" t="s">
        <v>215</v>
      </c>
      <c r="E218" t="s">
        <v>65</v>
      </c>
      <c r="F218">
        <v>3.3559999999999999</v>
      </c>
      <c r="G218" t="s">
        <v>214</v>
      </c>
    </row>
    <row r="219" spans="1:7" x14ac:dyDescent="0.25">
      <c r="A219">
        <v>2001</v>
      </c>
      <c r="B219" t="s">
        <v>212</v>
      </c>
      <c r="C219" t="s">
        <v>73</v>
      </c>
      <c r="D219" t="s">
        <v>215</v>
      </c>
      <c r="E219" t="s">
        <v>63</v>
      </c>
      <c r="F219">
        <v>0.36699999999999999</v>
      </c>
    </row>
    <row r="220" spans="1:7" x14ac:dyDescent="0.25">
      <c r="A220">
        <v>2001</v>
      </c>
      <c r="B220" t="s">
        <v>212</v>
      </c>
      <c r="C220" t="s">
        <v>73</v>
      </c>
      <c r="D220" t="s">
        <v>215</v>
      </c>
      <c r="E220" t="s">
        <v>62</v>
      </c>
      <c r="F220">
        <v>0.28000000000000003</v>
      </c>
    </row>
    <row r="221" spans="1:7" x14ac:dyDescent="0.25">
      <c r="A221">
        <v>2001</v>
      </c>
      <c r="B221" t="s">
        <v>212</v>
      </c>
      <c r="C221" t="s">
        <v>73</v>
      </c>
      <c r="D221" t="s">
        <v>215</v>
      </c>
      <c r="E221" t="s">
        <v>61</v>
      </c>
      <c r="F221">
        <v>3.444</v>
      </c>
      <c r="G221" t="s">
        <v>214</v>
      </c>
    </row>
    <row r="222" spans="1:7" x14ac:dyDescent="0.25">
      <c r="A222">
        <v>2001</v>
      </c>
      <c r="B222" t="s">
        <v>212</v>
      </c>
      <c r="C222" t="s">
        <v>73</v>
      </c>
      <c r="D222" t="s">
        <v>215</v>
      </c>
      <c r="E222" t="s">
        <v>236</v>
      </c>
      <c r="F222">
        <v>3.7240000000000002</v>
      </c>
      <c r="G222" t="s">
        <v>214</v>
      </c>
    </row>
    <row r="223" spans="1:7" x14ac:dyDescent="0.25">
      <c r="A223">
        <v>2001</v>
      </c>
      <c r="B223" t="s">
        <v>212</v>
      </c>
      <c r="C223" t="s">
        <v>73</v>
      </c>
      <c r="D223" t="s">
        <v>215</v>
      </c>
      <c r="E223" t="s">
        <v>57</v>
      </c>
      <c r="F223">
        <v>8.6999999999999994E-2</v>
      </c>
    </row>
    <row r="224" spans="1:7" x14ac:dyDescent="0.25">
      <c r="A224">
        <v>2001</v>
      </c>
      <c r="B224" t="s">
        <v>212</v>
      </c>
      <c r="C224" t="s">
        <v>72</v>
      </c>
      <c r="D224" t="s">
        <v>215</v>
      </c>
      <c r="E224" t="s">
        <v>65</v>
      </c>
      <c r="F224">
        <v>0.33700000000000002</v>
      </c>
    </row>
    <row r="225" spans="1:7" x14ac:dyDescent="0.25">
      <c r="A225">
        <v>2001</v>
      </c>
      <c r="B225" t="s">
        <v>212</v>
      </c>
      <c r="C225" t="s">
        <v>72</v>
      </c>
      <c r="D225" t="s">
        <v>215</v>
      </c>
      <c r="E225" t="s">
        <v>63</v>
      </c>
      <c r="F225">
        <v>0.52600000000000002</v>
      </c>
    </row>
    <row r="226" spans="1:7" x14ac:dyDescent="0.25">
      <c r="A226">
        <v>2001</v>
      </c>
      <c r="B226" t="s">
        <v>212</v>
      </c>
      <c r="C226" t="s">
        <v>72</v>
      </c>
      <c r="D226" t="s">
        <v>215</v>
      </c>
      <c r="E226" t="s">
        <v>62</v>
      </c>
      <c r="F226">
        <v>0.19500000000000001</v>
      </c>
    </row>
    <row r="227" spans="1:7" x14ac:dyDescent="0.25">
      <c r="A227">
        <v>2001</v>
      </c>
      <c r="B227" t="s">
        <v>212</v>
      </c>
      <c r="C227" t="s">
        <v>72</v>
      </c>
      <c r="D227" t="s">
        <v>215</v>
      </c>
      <c r="E227" t="s">
        <v>61</v>
      </c>
      <c r="F227" s="186">
        <v>0.66800000000000004</v>
      </c>
    </row>
    <row r="228" spans="1:7" x14ac:dyDescent="0.25">
      <c r="A228">
        <v>2001</v>
      </c>
      <c r="B228" t="s">
        <v>212</v>
      </c>
      <c r="C228" t="s">
        <v>72</v>
      </c>
      <c r="D228" t="s">
        <v>215</v>
      </c>
      <c r="E228" t="s">
        <v>236</v>
      </c>
      <c r="F228" s="186">
        <v>0.86299999999999999</v>
      </c>
    </row>
    <row r="229" spans="1:7" x14ac:dyDescent="0.25">
      <c r="A229">
        <v>2001</v>
      </c>
      <c r="B229" t="s">
        <v>212</v>
      </c>
      <c r="C229" t="s">
        <v>72</v>
      </c>
      <c r="D229" t="s">
        <v>215</v>
      </c>
      <c r="E229" t="s">
        <v>57</v>
      </c>
      <c r="F229" s="186">
        <v>0.33100000000000002</v>
      </c>
    </row>
    <row r="230" spans="1:7" x14ac:dyDescent="0.25">
      <c r="A230">
        <v>2001</v>
      </c>
      <c r="B230" t="s">
        <v>212</v>
      </c>
      <c r="C230" t="s">
        <v>70</v>
      </c>
      <c r="D230" t="s">
        <v>215</v>
      </c>
      <c r="E230" t="s">
        <v>65</v>
      </c>
      <c r="F230" s="186">
        <v>7.492</v>
      </c>
      <c r="G230" t="s">
        <v>214</v>
      </c>
    </row>
    <row r="231" spans="1:7" x14ac:dyDescent="0.25">
      <c r="A231">
        <v>2001</v>
      </c>
      <c r="B231" t="s">
        <v>212</v>
      </c>
      <c r="C231" t="s">
        <v>70</v>
      </c>
      <c r="D231" t="s">
        <v>215</v>
      </c>
      <c r="E231" t="s">
        <v>63</v>
      </c>
      <c r="F231" s="186">
        <v>0.20899999999999999</v>
      </c>
    </row>
    <row r="232" spans="1:7" x14ac:dyDescent="0.25">
      <c r="A232">
        <v>2001</v>
      </c>
      <c r="B232" t="s">
        <v>212</v>
      </c>
      <c r="C232" t="s">
        <v>70</v>
      </c>
      <c r="D232" t="s">
        <v>215</v>
      </c>
      <c r="E232" t="s">
        <v>62</v>
      </c>
      <c r="F232">
        <v>0.156</v>
      </c>
    </row>
    <row r="233" spans="1:7" x14ac:dyDescent="0.25">
      <c r="A233">
        <v>2001</v>
      </c>
      <c r="B233" t="s">
        <v>212</v>
      </c>
      <c r="C233" t="s">
        <v>70</v>
      </c>
      <c r="D233" t="s">
        <v>215</v>
      </c>
      <c r="E233" t="s">
        <v>61</v>
      </c>
      <c r="F233">
        <v>7.5449999999999999</v>
      </c>
      <c r="G233" t="s">
        <v>214</v>
      </c>
    </row>
    <row r="234" spans="1:7" x14ac:dyDescent="0.25">
      <c r="A234">
        <v>2001</v>
      </c>
      <c r="B234" t="s">
        <v>212</v>
      </c>
      <c r="C234" t="s">
        <v>70</v>
      </c>
      <c r="D234" t="s">
        <v>215</v>
      </c>
      <c r="E234" t="s">
        <v>236</v>
      </c>
      <c r="F234">
        <v>7.7009999999999996</v>
      </c>
      <c r="G234" t="s">
        <v>214</v>
      </c>
    </row>
    <row r="235" spans="1:7" x14ac:dyDescent="0.25">
      <c r="A235">
        <v>2001</v>
      </c>
      <c r="B235" t="s">
        <v>212</v>
      </c>
      <c r="C235" t="s">
        <v>70</v>
      </c>
      <c r="D235" t="s">
        <v>215</v>
      </c>
      <c r="E235" t="s">
        <v>57</v>
      </c>
      <c r="F235">
        <v>5.2999999999999999E-2</v>
      </c>
    </row>
    <row r="236" spans="1:7" x14ac:dyDescent="0.25">
      <c r="A236">
        <v>2001</v>
      </c>
      <c r="B236" t="s">
        <v>212</v>
      </c>
      <c r="C236" t="s">
        <v>69</v>
      </c>
      <c r="D236" t="s">
        <v>215</v>
      </c>
      <c r="E236" t="s">
        <v>65</v>
      </c>
      <c r="F236">
        <v>1.839</v>
      </c>
      <c r="G236" t="s">
        <v>214</v>
      </c>
    </row>
    <row r="237" spans="1:7" x14ac:dyDescent="0.25">
      <c r="A237">
        <v>2001</v>
      </c>
      <c r="B237" t="s">
        <v>212</v>
      </c>
      <c r="C237" t="s">
        <v>69</v>
      </c>
      <c r="D237" t="s">
        <v>215</v>
      </c>
      <c r="E237" t="s">
        <v>63</v>
      </c>
      <c r="F237">
        <v>2.23</v>
      </c>
    </row>
    <row r="238" spans="1:7" x14ac:dyDescent="0.25">
      <c r="A238">
        <v>2001</v>
      </c>
      <c r="B238" t="s">
        <v>212</v>
      </c>
      <c r="C238" t="s">
        <v>69</v>
      </c>
      <c r="D238" t="s">
        <v>215</v>
      </c>
      <c r="E238" t="s">
        <v>62</v>
      </c>
      <c r="F238">
        <v>0.30099999999999999</v>
      </c>
    </row>
    <row r="239" spans="1:7" x14ac:dyDescent="0.25">
      <c r="A239">
        <v>2001</v>
      </c>
      <c r="B239" t="s">
        <v>212</v>
      </c>
      <c r="C239" t="s">
        <v>69</v>
      </c>
      <c r="D239" t="s">
        <v>215</v>
      </c>
      <c r="E239" t="s">
        <v>61</v>
      </c>
      <c r="F239">
        <v>3.7679999999999998</v>
      </c>
      <c r="G239" t="s">
        <v>214</v>
      </c>
    </row>
    <row r="240" spans="1:7" x14ac:dyDescent="0.25">
      <c r="A240">
        <v>2001</v>
      </c>
      <c r="B240" t="s">
        <v>212</v>
      </c>
      <c r="C240" t="s">
        <v>69</v>
      </c>
      <c r="D240" t="s">
        <v>215</v>
      </c>
      <c r="E240" t="s">
        <v>236</v>
      </c>
      <c r="F240">
        <v>4.07</v>
      </c>
      <c r="G240" t="s">
        <v>214</v>
      </c>
    </row>
    <row r="241" spans="1:7" x14ac:dyDescent="0.25">
      <c r="A241">
        <v>2001</v>
      </c>
      <c r="B241" t="s">
        <v>212</v>
      </c>
      <c r="C241" t="s">
        <v>69</v>
      </c>
      <c r="D241" t="s">
        <v>215</v>
      </c>
      <c r="E241" t="s">
        <v>57</v>
      </c>
      <c r="F241">
        <v>1.929</v>
      </c>
    </row>
    <row r="242" spans="1:7" x14ac:dyDescent="0.25">
      <c r="A242">
        <v>2001</v>
      </c>
      <c r="B242" t="s">
        <v>212</v>
      </c>
      <c r="C242" t="s">
        <v>67</v>
      </c>
      <c r="D242" t="s">
        <v>215</v>
      </c>
      <c r="E242" t="s">
        <v>65</v>
      </c>
      <c r="F242" s="186" t="s">
        <v>54</v>
      </c>
      <c r="G242" t="s">
        <v>217</v>
      </c>
    </row>
    <row r="243" spans="1:7" x14ac:dyDescent="0.25">
      <c r="A243">
        <v>2001</v>
      </c>
      <c r="B243" t="s">
        <v>212</v>
      </c>
      <c r="C243" t="s">
        <v>67</v>
      </c>
      <c r="D243" t="s">
        <v>215</v>
      </c>
      <c r="E243" t="s">
        <v>63</v>
      </c>
      <c r="F243" s="186">
        <v>7.2999999999999995E-2</v>
      </c>
      <c r="G243" t="s">
        <v>214</v>
      </c>
    </row>
    <row r="244" spans="1:7" x14ac:dyDescent="0.25">
      <c r="A244">
        <v>2001</v>
      </c>
      <c r="B244" t="s">
        <v>212</v>
      </c>
      <c r="C244" t="s">
        <v>67</v>
      </c>
      <c r="D244" t="s">
        <v>215</v>
      </c>
      <c r="E244" t="s">
        <v>62</v>
      </c>
      <c r="F244" s="186">
        <v>9.6000000000000002E-2</v>
      </c>
    </row>
    <row r="245" spans="1:7" x14ac:dyDescent="0.25">
      <c r="A245">
        <v>2001</v>
      </c>
      <c r="B245" t="s">
        <v>212</v>
      </c>
      <c r="C245" t="s">
        <v>67</v>
      </c>
      <c r="D245" t="s">
        <v>215</v>
      </c>
      <c r="E245" t="s">
        <v>61</v>
      </c>
      <c r="F245" s="186">
        <v>-2.3E-2</v>
      </c>
      <c r="G245" t="s">
        <v>214</v>
      </c>
    </row>
    <row r="246" spans="1:7" x14ac:dyDescent="0.25">
      <c r="A246">
        <v>2001</v>
      </c>
      <c r="B246" t="s">
        <v>212</v>
      </c>
      <c r="C246" t="s">
        <v>67</v>
      </c>
      <c r="D246" t="s">
        <v>215</v>
      </c>
      <c r="E246" t="s">
        <v>236</v>
      </c>
      <c r="F246" s="186">
        <v>7.2999999999999995E-2</v>
      </c>
      <c r="G246" t="s">
        <v>214</v>
      </c>
    </row>
    <row r="247" spans="1:7" x14ac:dyDescent="0.25">
      <c r="A247">
        <v>2001</v>
      </c>
      <c r="B247" t="s">
        <v>212</v>
      </c>
      <c r="C247" t="s">
        <v>67</v>
      </c>
      <c r="D247" t="s">
        <v>215</v>
      </c>
      <c r="E247" t="s">
        <v>57</v>
      </c>
      <c r="F247">
        <v>-2.3E-2</v>
      </c>
      <c r="G247" t="s">
        <v>214</v>
      </c>
    </row>
    <row r="248" spans="1:7" x14ac:dyDescent="0.25">
      <c r="A248">
        <v>2001</v>
      </c>
      <c r="B248" t="s">
        <v>212</v>
      </c>
      <c r="C248" t="s">
        <v>59</v>
      </c>
      <c r="D248" t="s">
        <v>215</v>
      </c>
      <c r="E248" t="s">
        <v>65</v>
      </c>
      <c r="F248" t="s">
        <v>54</v>
      </c>
      <c r="G248" t="s">
        <v>217</v>
      </c>
    </row>
    <row r="249" spans="1:7" x14ac:dyDescent="0.25">
      <c r="A249">
        <v>2001</v>
      </c>
      <c r="B249" t="s">
        <v>212</v>
      </c>
      <c r="C249" t="s">
        <v>59</v>
      </c>
      <c r="D249" t="s">
        <v>215</v>
      </c>
      <c r="E249" t="s">
        <v>63</v>
      </c>
      <c r="F249">
        <v>0</v>
      </c>
    </row>
    <row r="250" spans="1:7" x14ac:dyDescent="0.25">
      <c r="A250">
        <v>2001</v>
      </c>
      <c r="B250" t="s">
        <v>212</v>
      </c>
      <c r="C250" t="s">
        <v>59</v>
      </c>
      <c r="D250" t="s">
        <v>215</v>
      </c>
      <c r="E250" t="s">
        <v>62</v>
      </c>
      <c r="F250">
        <v>0</v>
      </c>
    </row>
    <row r="251" spans="1:7" x14ac:dyDescent="0.25">
      <c r="A251">
        <v>2001</v>
      </c>
      <c r="B251" t="s">
        <v>212</v>
      </c>
      <c r="C251" t="s">
        <v>59</v>
      </c>
      <c r="D251" t="s">
        <v>215</v>
      </c>
      <c r="E251" t="s">
        <v>61</v>
      </c>
      <c r="F251">
        <v>0</v>
      </c>
    </row>
    <row r="252" spans="1:7" x14ac:dyDescent="0.25">
      <c r="A252">
        <v>2001</v>
      </c>
      <c r="B252" t="s">
        <v>212</v>
      </c>
      <c r="C252" t="s">
        <v>59</v>
      </c>
      <c r="D252" t="s">
        <v>215</v>
      </c>
      <c r="E252" t="s">
        <v>236</v>
      </c>
      <c r="F252">
        <v>0</v>
      </c>
    </row>
    <row r="253" spans="1:7" x14ac:dyDescent="0.25">
      <c r="A253">
        <v>2001</v>
      </c>
      <c r="B253" t="s">
        <v>212</v>
      </c>
      <c r="C253" t="s">
        <v>59</v>
      </c>
      <c r="D253" t="s">
        <v>215</v>
      </c>
      <c r="E253" t="s">
        <v>57</v>
      </c>
      <c r="F253">
        <v>0</v>
      </c>
    </row>
    <row r="254" spans="1:7" x14ac:dyDescent="0.25">
      <c r="A254">
        <v>2002</v>
      </c>
      <c r="B254" t="s">
        <v>212</v>
      </c>
      <c r="C254" t="s">
        <v>74</v>
      </c>
      <c r="D254" t="s">
        <v>213</v>
      </c>
      <c r="E254" t="s">
        <v>65</v>
      </c>
      <c r="F254">
        <v>5614416.7620000001</v>
      </c>
      <c r="G254" t="s">
        <v>214</v>
      </c>
    </row>
    <row r="255" spans="1:7" x14ac:dyDescent="0.25">
      <c r="A255">
        <v>2002</v>
      </c>
      <c r="B255" t="s">
        <v>212</v>
      </c>
      <c r="C255" t="s">
        <v>74</v>
      </c>
      <c r="D255" t="s">
        <v>213</v>
      </c>
      <c r="E255" t="s">
        <v>63</v>
      </c>
      <c r="F255">
        <v>1531347.9509999999</v>
      </c>
    </row>
    <row r="256" spans="1:7" x14ac:dyDescent="0.25">
      <c r="A256">
        <v>2002</v>
      </c>
      <c r="B256" t="s">
        <v>212</v>
      </c>
      <c r="C256" t="s">
        <v>74</v>
      </c>
      <c r="D256" t="s">
        <v>213</v>
      </c>
      <c r="E256" t="s">
        <v>62</v>
      </c>
      <c r="F256">
        <v>467876.36800000002</v>
      </c>
    </row>
    <row r="257" spans="1:7" x14ac:dyDescent="0.25">
      <c r="A257">
        <v>2002</v>
      </c>
      <c r="B257" t="s">
        <v>212</v>
      </c>
      <c r="C257" t="s">
        <v>74</v>
      </c>
      <c r="D257" t="s">
        <v>213</v>
      </c>
      <c r="E257" t="s">
        <v>61</v>
      </c>
      <c r="F257" s="187">
        <v>6677888.3439999996</v>
      </c>
      <c r="G257" t="s">
        <v>214</v>
      </c>
    </row>
    <row r="258" spans="1:7" x14ac:dyDescent="0.25">
      <c r="A258">
        <v>2002</v>
      </c>
      <c r="B258" t="s">
        <v>212</v>
      </c>
      <c r="C258" t="s">
        <v>74</v>
      </c>
      <c r="D258" t="s">
        <v>213</v>
      </c>
      <c r="E258" t="s">
        <v>236</v>
      </c>
      <c r="F258" s="186">
        <v>7145764.7120000003</v>
      </c>
      <c r="G258" t="s">
        <v>214</v>
      </c>
    </row>
    <row r="259" spans="1:7" x14ac:dyDescent="0.25">
      <c r="A259">
        <v>2002</v>
      </c>
      <c r="B259" t="s">
        <v>212</v>
      </c>
      <c r="C259" t="s">
        <v>74</v>
      </c>
      <c r="D259" t="s">
        <v>213</v>
      </c>
      <c r="E259" t="s">
        <v>57</v>
      </c>
      <c r="F259" s="186">
        <v>1063471.5819999999</v>
      </c>
    </row>
    <row r="260" spans="1:7" x14ac:dyDescent="0.25">
      <c r="A260">
        <v>2002</v>
      </c>
      <c r="B260" t="s">
        <v>212</v>
      </c>
      <c r="C260" t="s">
        <v>73</v>
      </c>
      <c r="D260" t="s">
        <v>213</v>
      </c>
      <c r="E260" t="s">
        <v>65</v>
      </c>
      <c r="F260" s="186">
        <v>1445200.568</v>
      </c>
      <c r="G260" t="s">
        <v>214</v>
      </c>
    </row>
    <row r="261" spans="1:7" x14ac:dyDescent="0.25">
      <c r="A261">
        <v>2002</v>
      </c>
      <c r="B261" t="s">
        <v>212</v>
      </c>
      <c r="C261" t="s">
        <v>73</v>
      </c>
      <c r="D261" t="s">
        <v>213</v>
      </c>
      <c r="E261" t="s">
        <v>63</v>
      </c>
      <c r="F261" s="186">
        <v>166907.82800000001</v>
      </c>
    </row>
    <row r="262" spans="1:7" x14ac:dyDescent="0.25">
      <c r="A262">
        <v>2002</v>
      </c>
      <c r="B262" t="s">
        <v>212</v>
      </c>
      <c r="C262" t="s">
        <v>73</v>
      </c>
      <c r="D262" t="s">
        <v>213</v>
      </c>
      <c r="E262" t="s">
        <v>62</v>
      </c>
      <c r="F262">
        <v>125846.35799999999</v>
      </c>
    </row>
    <row r="263" spans="1:7" x14ac:dyDescent="0.25">
      <c r="A263">
        <v>2002</v>
      </c>
      <c r="B263" t="s">
        <v>212</v>
      </c>
      <c r="C263" t="s">
        <v>73</v>
      </c>
      <c r="D263" t="s">
        <v>213</v>
      </c>
      <c r="E263" t="s">
        <v>61</v>
      </c>
      <c r="F263">
        <v>1486262.037</v>
      </c>
      <c r="G263" t="s">
        <v>214</v>
      </c>
    </row>
    <row r="264" spans="1:7" x14ac:dyDescent="0.25">
      <c r="A264">
        <v>2002</v>
      </c>
      <c r="B264" t="s">
        <v>212</v>
      </c>
      <c r="C264" t="s">
        <v>73</v>
      </c>
      <c r="D264" t="s">
        <v>213</v>
      </c>
      <c r="E264" t="s">
        <v>236</v>
      </c>
      <c r="F264">
        <v>1612108.3959999999</v>
      </c>
      <c r="G264" t="s">
        <v>214</v>
      </c>
    </row>
    <row r="265" spans="1:7" x14ac:dyDescent="0.25">
      <c r="A265">
        <v>2002</v>
      </c>
      <c r="B265" t="s">
        <v>212</v>
      </c>
      <c r="C265" t="s">
        <v>73</v>
      </c>
      <c r="D265" t="s">
        <v>213</v>
      </c>
      <c r="E265" t="s">
        <v>57</v>
      </c>
      <c r="F265">
        <v>41061.47</v>
      </c>
    </row>
    <row r="266" spans="1:7" x14ac:dyDescent="0.25">
      <c r="A266">
        <v>2002</v>
      </c>
      <c r="B266" t="s">
        <v>212</v>
      </c>
      <c r="C266" t="s">
        <v>72</v>
      </c>
      <c r="D266" t="s">
        <v>213</v>
      </c>
      <c r="E266" t="s">
        <v>65</v>
      </c>
      <c r="F266">
        <v>139896.08300000001</v>
      </c>
    </row>
    <row r="267" spans="1:7" x14ac:dyDescent="0.25">
      <c r="A267">
        <v>2002</v>
      </c>
      <c r="B267" t="s">
        <v>212</v>
      </c>
      <c r="C267" t="s">
        <v>72</v>
      </c>
      <c r="D267" t="s">
        <v>213</v>
      </c>
      <c r="E267" t="s">
        <v>63</v>
      </c>
      <c r="F267">
        <v>227544.50599999999</v>
      </c>
    </row>
    <row r="268" spans="1:7" x14ac:dyDescent="0.25">
      <c r="A268">
        <v>2002</v>
      </c>
      <c r="B268" t="s">
        <v>212</v>
      </c>
      <c r="C268" t="s">
        <v>72</v>
      </c>
      <c r="D268" t="s">
        <v>213</v>
      </c>
      <c r="E268" t="s">
        <v>62</v>
      </c>
      <c r="F268">
        <v>93760.066999999995</v>
      </c>
    </row>
    <row r="269" spans="1:7" x14ac:dyDescent="0.25">
      <c r="A269">
        <v>2002</v>
      </c>
      <c r="B269" t="s">
        <v>212</v>
      </c>
      <c r="C269" t="s">
        <v>72</v>
      </c>
      <c r="D269" t="s">
        <v>213</v>
      </c>
      <c r="E269" t="s">
        <v>61</v>
      </c>
      <c r="F269">
        <v>273680.522</v>
      </c>
    </row>
    <row r="270" spans="1:7" x14ac:dyDescent="0.25">
      <c r="A270">
        <v>2002</v>
      </c>
      <c r="B270" t="s">
        <v>212</v>
      </c>
      <c r="C270" t="s">
        <v>72</v>
      </c>
      <c r="D270" t="s">
        <v>213</v>
      </c>
      <c r="E270" t="s">
        <v>236</v>
      </c>
      <c r="F270">
        <v>367440.58899999998</v>
      </c>
    </row>
    <row r="271" spans="1:7" x14ac:dyDescent="0.25">
      <c r="A271">
        <v>2002</v>
      </c>
      <c r="B271" t="s">
        <v>212</v>
      </c>
      <c r="C271" t="s">
        <v>72</v>
      </c>
      <c r="D271" t="s">
        <v>213</v>
      </c>
      <c r="E271" t="s">
        <v>57</v>
      </c>
      <c r="F271">
        <v>133784.43900000001</v>
      </c>
    </row>
    <row r="272" spans="1:7" x14ac:dyDescent="0.25">
      <c r="A272">
        <v>2002</v>
      </c>
      <c r="B272" t="s">
        <v>212</v>
      </c>
      <c r="C272" t="s">
        <v>70</v>
      </c>
      <c r="D272" t="s">
        <v>213</v>
      </c>
      <c r="E272" t="s">
        <v>65</v>
      </c>
      <c r="F272" s="187">
        <v>3242184.0780000002</v>
      </c>
      <c r="G272" t="s">
        <v>214</v>
      </c>
    </row>
    <row r="273" spans="1:7" x14ac:dyDescent="0.25">
      <c r="A273">
        <v>2002</v>
      </c>
      <c r="B273" t="s">
        <v>212</v>
      </c>
      <c r="C273" t="s">
        <v>70</v>
      </c>
      <c r="D273" t="s">
        <v>213</v>
      </c>
      <c r="E273" t="s">
        <v>63</v>
      </c>
      <c r="F273" s="186">
        <v>93185.09</v>
      </c>
    </row>
    <row r="274" spans="1:7" x14ac:dyDescent="0.25">
      <c r="A274">
        <v>2002</v>
      </c>
      <c r="B274" t="s">
        <v>212</v>
      </c>
      <c r="C274" t="s">
        <v>70</v>
      </c>
      <c r="D274" t="s">
        <v>213</v>
      </c>
      <c r="E274" t="s">
        <v>62</v>
      </c>
      <c r="F274" s="186">
        <v>69352.206999999995</v>
      </c>
    </row>
    <row r="275" spans="1:7" x14ac:dyDescent="0.25">
      <c r="A275">
        <v>2002</v>
      </c>
      <c r="B275" t="s">
        <v>212</v>
      </c>
      <c r="C275" t="s">
        <v>70</v>
      </c>
      <c r="D275" t="s">
        <v>213</v>
      </c>
      <c r="E275" t="s">
        <v>61</v>
      </c>
      <c r="F275" s="186">
        <v>3266016.96</v>
      </c>
      <c r="G275" t="s">
        <v>214</v>
      </c>
    </row>
    <row r="276" spans="1:7" x14ac:dyDescent="0.25">
      <c r="A276">
        <v>2002</v>
      </c>
      <c r="B276" t="s">
        <v>212</v>
      </c>
      <c r="C276" t="s">
        <v>70</v>
      </c>
      <c r="D276" t="s">
        <v>213</v>
      </c>
      <c r="E276" t="s">
        <v>236</v>
      </c>
      <c r="F276" s="186">
        <v>3335369.1669999999</v>
      </c>
      <c r="G276" t="s">
        <v>214</v>
      </c>
    </row>
    <row r="277" spans="1:7" x14ac:dyDescent="0.25">
      <c r="A277">
        <v>2002</v>
      </c>
      <c r="B277" t="s">
        <v>212</v>
      </c>
      <c r="C277" t="s">
        <v>70</v>
      </c>
      <c r="D277" t="s">
        <v>213</v>
      </c>
      <c r="E277" t="s">
        <v>57</v>
      </c>
      <c r="F277">
        <v>23832.882000000001</v>
      </c>
    </row>
    <row r="278" spans="1:7" x14ac:dyDescent="0.25">
      <c r="A278">
        <v>2002</v>
      </c>
      <c r="B278" t="s">
        <v>212</v>
      </c>
      <c r="C278" t="s">
        <v>69</v>
      </c>
      <c r="D278" t="s">
        <v>213</v>
      </c>
      <c r="E278" t="s">
        <v>65</v>
      </c>
      <c r="F278">
        <v>787136.03399999999</v>
      </c>
      <c r="G278" t="s">
        <v>214</v>
      </c>
    </row>
    <row r="279" spans="1:7" x14ac:dyDescent="0.25">
      <c r="A279">
        <v>2002</v>
      </c>
      <c r="B279" t="s">
        <v>212</v>
      </c>
      <c r="C279" t="s">
        <v>69</v>
      </c>
      <c r="D279" t="s">
        <v>213</v>
      </c>
      <c r="E279" t="s">
        <v>63</v>
      </c>
      <c r="F279">
        <v>1007257.159</v>
      </c>
    </row>
    <row r="280" spans="1:7" x14ac:dyDescent="0.25">
      <c r="A280">
        <v>2002</v>
      </c>
      <c r="B280" t="s">
        <v>212</v>
      </c>
      <c r="C280" t="s">
        <v>69</v>
      </c>
      <c r="D280" t="s">
        <v>213</v>
      </c>
      <c r="E280" t="s">
        <v>62</v>
      </c>
      <c r="F280">
        <v>136178.399</v>
      </c>
    </row>
    <row r="281" spans="1:7" x14ac:dyDescent="0.25">
      <c r="A281">
        <v>2002</v>
      </c>
      <c r="B281" t="s">
        <v>212</v>
      </c>
      <c r="C281" t="s">
        <v>69</v>
      </c>
      <c r="D281" t="s">
        <v>213</v>
      </c>
      <c r="E281" t="s">
        <v>61</v>
      </c>
      <c r="F281">
        <v>1658214.7930000001</v>
      </c>
      <c r="G281" t="s">
        <v>214</v>
      </c>
    </row>
    <row r="282" spans="1:7" x14ac:dyDescent="0.25">
      <c r="A282">
        <v>2002</v>
      </c>
      <c r="B282" t="s">
        <v>212</v>
      </c>
      <c r="C282" t="s">
        <v>69</v>
      </c>
      <c r="D282" t="s">
        <v>213</v>
      </c>
      <c r="E282" t="s">
        <v>236</v>
      </c>
      <c r="F282">
        <v>1794393.192</v>
      </c>
      <c r="G282" t="s">
        <v>214</v>
      </c>
    </row>
    <row r="283" spans="1:7" x14ac:dyDescent="0.25">
      <c r="A283">
        <v>2002</v>
      </c>
      <c r="B283" t="s">
        <v>212</v>
      </c>
      <c r="C283" t="s">
        <v>69</v>
      </c>
      <c r="D283" t="s">
        <v>213</v>
      </c>
      <c r="E283" t="s">
        <v>57</v>
      </c>
      <c r="F283">
        <v>871078.75899999996</v>
      </c>
    </row>
    <row r="284" spans="1:7" x14ac:dyDescent="0.25">
      <c r="A284">
        <v>2002</v>
      </c>
      <c r="B284" t="s">
        <v>212</v>
      </c>
      <c r="C284" t="s">
        <v>67</v>
      </c>
      <c r="D284" t="s">
        <v>213</v>
      </c>
      <c r="E284" t="s">
        <v>65</v>
      </c>
      <c r="F284" t="s">
        <v>54</v>
      </c>
      <c r="G284" t="s">
        <v>217</v>
      </c>
    </row>
    <row r="285" spans="1:7" x14ac:dyDescent="0.25">
      <c r="A285">
        <v>2002</v>
      </c>
      <c r="B285" t="s">
        <v>212</v>
      </c>
      <c r="C285" t="s">
        <v>67</v>
      </c>
      <c r="D285" t="s">
        <v>213</v>
      </c>
      <c r="E285" t="s">
        <v>63</v>
      </c>
      <c r="F285">
        <v>36382</v>
      </c>
      <c r="G285" t="s">
        <v>214</v>
      </c>
    </row>
    <row r="286" spans="1:7" x14ac:dyDescent="0.25">
      <c r="A286">
        <v>2002</v>
      </c>
      <c r="B286" t="s">
        <v>212</v>
      </c>
      <c r="C286" t="s">
        <v>67</v>
      </c>
      <c r="D286" t="s">
        <v>213</v>
      </c>
      <c r="E286" t="s">
        <v>62</v>
      </c>
      <c r="F286">
        <v>42714.760999999999</v>
      </c>
    </row>
    <row r="287" spans="1:7" x14ac:dyDescent="0.25">
      <c r="A287">
        <v>2002</v>
      </c>
      <c r="B287" t="s">
        <v>212</v>
      </c>
      <c r="C287" t="s">
        <v>67</v>
      </c>
      <c r="D287" t="s">
        <v>213</v>
      </c>
      <c r="E287" t="s">
        <v>61</v>
      </c>
      <c r="F287">
        <v>-6332.7610000000004</v>
      </c>
      <c r="G287" t="s">
        <v>214</v>
      </c>
    </row>
    <row r="288" spans="1:7" x14ac:dyDescent="0.25">
      <c r="A288">
        <v>2002</v>
      </c>
      <c r="B288" t="s">
        <v>212</v>
      </c>
      <c r="C288" t="s">
        <v>67</v>
      </c>
      <c r="D288" t="s">
        <v>213</v>
      </c>
      <c r="E288" t="s">
        <v>236</v>
      </c>
      <c r="F288" s="187">
        <v>36382</v>
      </c>
      <c r="G288" t="s">
        <v>214</v>
      </c>
    </row>
    <row r="289" spans="1:7" x14ac:dyDescent="0.25">
      <c r="A289">
        <v>2002</v>
      </c>
      <c r="B289" t="s">
        <v>212</v>
      </c>
      <c r="C289" t="s">
        <v>67</v>
      </c>
      <c r="D289" t="s">
        <v>213</v>
      </c>
      <c r="E289" t="s">
        <v>57</v>
      </c>
      <c r="F289" s="186">
        <v>-6332.7610000000004</v>
      </c>
      <c r="G289" t="s">
        <v>214</v>
      </c>
    </row>
    <row r="290" spans="1:7" x14ac:dyDescent="0.25">
      <c r="A290">
        <v>2002</v>
      </c>
      <c r="B290" t="s">
        <v>212</v>
      </c>
      <c r="C290" t="s">
        <v>59</v>
      </c>
      <c r="D290" t="s">
        <v>213</v>
      </c>
      <c r="E290" t="s">
        <v>65</v>
      </c>
      <c r="F290" s="186" t="s">
        <v>54</v>
      </c>
      <c r="G290" t="s">
        <v>217</v>
      </c>
    </row>
    <row r="291" spans="1:7" x14ac:dyDescent="0.25">
      <c r="A291">
        <v>2002</v>
      </c>
      <c r="B291" t="s">
        <v>212</v>
      </c>
      <c r="C291" t="s">
        <v>59</v>
      </c>
      <c r="D291" t="s">
        <v>213</v>
      </c>
      <c r="E291" t="s">
        <v>63</v>
      </c>
      <c r="F291" s="186">
        <v>71.367999999999995</v>
      </c>
    </row>
    <row r="292" spans="1:7" x14ac:dyDescent="0.25">
      <c r="A292">
        <v>2002</v>
      </c>
      <c r="B292" t="s">
        <v>212</v>
      </c>
      <c r="C292" t="s">
        <v>59</v>
      </c>
      <c r="D292" t="s">
        <v>213</v>
      </c>
      <c r="E292" t="s">
        <v>62</v>
      </c>
      <c r="F292">
        <v>24.574999999999999</v>
      </c>
    </row>
    <row r="293" spans="1:7" x14ac:dyDescent="0.25">
      <c r="A293">
        <v>2002</v>
      </c>
      <c r="B293" t="s">
        <v>212</v>
      </c>
      <c r="C293" t="s">
        <v>59</v>
      </c>
      <c r="D293" t="s">
        <v>213</v>
      </c>
      <c r="E293" t="s">
        <v>61</v>
      </c>
      <c r="F293">
        <v>46.792999999999999</v>
      </c>
    </row>
    <row r="294" spans="1:7" x14ac:dyDescent="0.25">
      <c r="A294">
        <v>2002</v>
      </c>
      <c r="B294" t="s">
        <v>212</v>
      </c>
      <c r="C294" t="s">
        <v>59</v>
      </c>
      <c r="D294" t="s">
        <v>213</v>
      </c>
      <c r="E294" t="s">
        <v>236</v>
      </c>
      <c r="F294">
        <v>71.367999999999995</v>
      </c>
    </row>
    <row r="295" spans="1:7" x14ac:dyDescent="0.25">
      <c r="A295">
        <v>2002</v>
      </c>
      <c r="B295" t="s">
        <v>212</v>
      </c>
      <c r="C295" t="s">
        <v>59</v>
      </c>
      <c r="D295" t="s">
        <v>213</v>
      </c>
      <c r="E295" t="s">
        <v>57</v>
      </c>
      <c r="F295">
        <v>46.792999999999999</v>
      </c>
    </row>
    <row r="296" spans="1:7" x14ac:dyDescent="0.25">
      <c r="A296">
        <v>2002</v>
      </c>
      <c r="B296" t="s">
        <v>212</v>
      </c>
      <c r="C296" t="s">
        <v>74</v>
      </c>
      <c r="D296" t="s">
        <v>216</v>
      </c>
      <c r="E296" t="s">
        <v>65</v>
      </c>
      <c r="F296">
        <v>101.145</v>
      </c>
      <c r="G296" t="s">
        <v>214</v>
      </c>
    </row>
    <row r="297" spans="1:7" x14ac:dyDescent="0.25">
      <c r="A297">
        <v>2002</v>
      </c>
      <c r="B297" t="s">
        <v>212</v>
      </c>
      <c r="C297" t="s">
        <v>74</v>
      </c>
      <c r="D297" t="s">
        <v>216</v>
      </c>
      <c r="E297" t="s">
        <v>63</v>
      </c>
      <c r="F297">
        <v>103.182</v>
      </c>
    </row>
    <row r="298" spans="1:7" x14ac:dyDescent="0.25">
      <c r="A298">
        <v>2002</v>
      </c>
      <c r="B298" t="s">
        <v>212</v>
      </c>
      <c r="C298" t="s">
        <v>74</v>
      </c>
      <c r="D298" t="s">
        <v>216</v>
      </c>
      <c r="E298" t="s">
        <v>62</v>
      </c>
      <c r="F298">
        <v>105.753</v>
      </c>
    </row>
    <row r="299" spans="1:7" x14ac:dyDescent="0.25">
      <c r="A299">
        <v>2002</v>
      </c>
      <c r="B299" t="s">
        <v>212</v>
      </c>
      <c r="C299" t="s">
        <v>74</v>
      </c>
      <c r="D299" t="s">
        <v>216</v>
      </c>
      <c r="E299" t="s">
        <v>61</v>
      </c>
      <c r="F299">
        <v>101.295</v>
      </c>
      <c r="G299" t="s">
        <v>214</v>
      </c>
    </row>
    <row r="300" spans="1:7" x14ac:dyDescent="0.25">
      <c r="A300">
        <v>2002</v>
      </c>
      <c r="B300" t="s">
        <v>212</v>
      </c>
      <c r="C300" t="s">
        <v>74</v>
      </c>
      <c r="D300" t="s">
        <v>216</v>
      </c>
      <c r="E300" t="s">
        <v>236</v>
      </c>
      <c r="F300">
        <v>101.575</v>
      </c>
      <c r="G300" t="s">
        <v>214</v>
      </c>
    </row>
    <row r="301" spans="1:7" x14ac:dyDescent="0.25">
      <c r="A301">
        <v>2002</v>
      </c>
      <c r="B301" t="s">
        <v>212</v>
      </c>
      <c r="C301" t="s">
        <v>74</v>
      </c>
      <c r="D301" t="s">
        <v>216</v>
      </c>
      <c r="E301" t="s">
        <v>57</v>
      </c>
      <c r="F301">
        <v>102.09</v>
      </c>
    </row>
    <row r="302" spans="1:7" x14ac:dyDescent="0.25">
      <c r="A302">
        <v>2002</v>
      </c>
      <c r="B302" t="s">
        <v>212</v>
      </c>
      <c r="C302" t="s">
        <v>73</v>
      </c>
      <c r="D302" t="s">
        <v>216</v>
      </c>
      <c r="E302" t="s">
        <v>65</v>
      </c>
      <c r="F302" t="s">
        <v>54</v>
      </c>
    </row>
    <row r="303" spans="1:7" x14ac:dyDescent="0.25">
      <c r="A303">
        <v>2002</v>
      </c>
      <c r="B303" t="s">
        <v>212</v>
      </c>
      <c r="C303" t="s">
        <v>73</v>
      </c>
      <c r="D303" t="s">
        <v>216</v>
      </c>
      <c r="E303" t="s">
        <v>63</v>
      </c>
      <c r="F303" t="s">
        <v>54</v>
      </c>
    </row>
    <row r="304" spans="1:7" x14ac:dyDescent="0.25">
      <c r="A304">
        <v>2002</v>
      </c>
      <c r="B304" t="s">
        <v>212</v>
      </c>
      <c r="C304" t="s">
        <v>73</v>
      </c>
      <c r="D304" t="s">
        <v>216</v>
      </c>
      <c r="E304" t="s">
        <v>62</v>
      </c>
      <c r="F304" t="s">
        <v>54</v>
      </c>
    </row>
    <row r="305" spans="1:6" x14ac:dyDescent="0.25">
      <c r="A305">
        <v>2002</v>
      </c>
      <c r="B305" t="s">
        <v>212</v>
      </c>
      <c r="C305" t="s">
        <v>73</v>
      </c>
      <c r="D305" t="s">
        <v>216</v>
      </c>
      <c r="E305" t="s">
        <v>61</v>
      </c>
      <c r="F305" t="s">
        <v>54</v>
      </c>
    </row>
    <row r="306" spans="1:6" x14ac:dyDescent="0.25">
      <c r="A306">
        <v>2002</v>
      </c>
      <c r="B306" t="s">
        <v>212</v>
      </c>
      <c r="C306" t="s">
        <v>73</v>
      </c>
      <c r="D306" t="s">
        <v>216</v>
      </c>
      <c r="E306" t="s">
        <v>236</v>
      </c>
      <c r="F306" t="s">
        <v>54</v>
      </c>
    </row>
    <row r="307" spans="1:6" x14ac:dyDescent="0.25">
      <c r="A307">
        <v>2002</v>
      </c>
      <c r="B307" t="s">
        <v>212</v>
      </c>
      <c r="C307" t="s">
        <v>73</v>
      </c>
      <c r="D307" t="s">
        <v>216</v>
      </c>
      <c r="E307" t="s">
        <v>57</v>
      </c>
      <c r="F307" t="s">
        <v>54</v>
      </c>
    </row>
    <row r="308" spans="1:6" x14ac:dyDescent="0.25">
      <c r="A308">
        <v>2002</v>
      </c>
      <c r="B308" t="s">
        <v>212</v>
      </c>
      <c r="C308" t="s">
        <v>72</v>
      </c>
      <c r="D308" t="s">
        <v>216</v>
      </c>
      <c r="E308" t="s">
        <v>65</v>
      </c>
      <c r="F308" t="s">
        <v>54</v>
      </c>
    </row>
    <row r="309" spans="1:6" x14ac:dyDescent="0.25">
      <c r="A309">
        <v>2002</v>
      </c>
      <c r="B309" t="s">
        <v>212</v>
      </c>
      <c r="C309" t="s">
        <v>72</v>
      </c>
      <c r="D309" t="s">
        <v>216</v>
      </c>
      <c r="E309" t="s">
        <v>63</v>
      </c>
      <c r="F309" t="s">
        <v>54</v>
      </c>
    </row>
    <row r="310" spans="1:6" x14ac:dyDescent="0.25">
      <c r="A310">
        <v>2002</v>
      </c>
      <c r="B310" t="s">
        <v>212</v>
      </c>
      <c r="C310" t="s">
        <v>72</v>
      </c>
      <c r="D310" t="s">
        <v>216</v>
      </c>
      <c r="E310" t="s">
        <v>62</v>
      </c>
      <c r="F310" t="s">
        <v>54</v>
      </c>
    </row>
    <row r="311" spans="1:6" x14ac:dyDescent="0.25">
      <c r="A311">
        <v>2002</v>
      </c>
      <c r="B311" t="s">
        <v>212</v>
      </c>
      <c r="C311" t="s">
        <v>72</v>
      </c>
      <c r="D311" t="s">
        <v>216</v>
      </c>
      <c r="E311" t="s">
        <v>61</v>
      </c>
      <c r="F311" t="s">
        <v>54</v>
      </c>
    </row>
    <row r="312" spans="1:6" x14ac:dyDescent="0.25">
      <c r="A312">
        <v>2002</v>
      </c>
      <c r="B312" t="s">
        <v>212</v>
      </c>
      <c r="C312" t="s">
        <v>72</v>
      </c>
      <c r="D312" t="s">
        <v>216</v>
      </c>
      <c r="E312" t="s">
        <v>236</v>
      </c>
      <c r="F312" t="s">
        <v>54</v>
      </c>
    </row>
    <row r="313" spans="1:6" x14ac:dyDescent="0.25">
      <c r="A313">
        <v>2002</v>
      </c>
      <c r="B313" t="s">
        <v>212</v>
      </c>
      <c r="C313" t="s">
        <v>72</v>
      </c>
      <c r="D313" t="s">
        <v>216</v>
      </c>
      <c r="E313" t="s">
        <v>57</v>
      </c>
      <c r="F313" t="s">
        <v>54</v>
      </c>
    </row>
    <row r="314" spans="1:6" x14ac:dyDescent="0.25">
      <c r="A314">
        <v>2002</v>
      </c>
      <c r="B314" t="s">
        <v>212</v>
      </c>
      <c r="C314" t="s">
        <v>70</v>
      </c>
      <c r="D314" t="s">
        <v>216</v>
      </c>
      <c r="E314" t="s">
        <v>65</v>
      </c>
      <c r="F314" t="s">
        <v>54</v>
      </c>
    </row>
    <row r="315" spans="1:6" x14ac:dyDescent="0.25">
      <c r="A315">
        <v>2002</v>
      </c>
      <c r="B315" t="s">
        <v>212</v>
      </c>
      <c r="C315" t="s">
        <v>70</v>
      </c>
      <c r="D315" t="s">
        <v>216</v>
      </c>
      <c r="E315" t="s">
        <v>63</v>
      </c>
      <c r="F315" t="s">
        <v>54</v>
      </c>
    </row>
    <row r="316" spans="1:6" x14ac:dyDescent="0.25">
      <c r="A316">
        <v>2002</v>
      </c>
      <c r="B316" t="s">
        <v>212</v>
      </c>
      <c r="C316" t="s">
        <v>70</v>
      </c>
      <c r="D316" t="s">
        <v>216</v>
      </c>
      <c r="E316" t="s">
        <v>62</v>
      </c>
      <c r="F316" t="s">
        <v>54</v>
      </c>
    </row>
    <row r="317" spans="1:6" x14ac:dyDescent="0.25">
      <c r="A317">
        <v>2002</v>
      </c>
      <c r="B317" t="s">
        <v>212</v>
      </c>
      <c r="C317" t="s">
        <v>70</v>
      </c>
      <c r="D317" t="s">
        <v>216</v>
      </c>
      <c r="E317" t="s">
        <v>61</v>
      </c>
      <c r="F317" s="186" t="s">
        <v>54</v>
      </c>
    </row>
    <row r="318" spans="1:6" x14ac:dyDescent="0.25">
      <c r="A318">
        <v>2002</v>
      </c>
      <c r="B318" t="s">
        <v>212</v>
      </c>
      <c r="C318" t="s">
        <v>70</v>
      </c>
      <c r="D318" t="s">
        <v>216</v>
      </c>
      <c r="E318" t="s">
        <v>236</v>
      </c>
      <c r="F318" s="186" t="s">
        <v>54</v>
      </c>
    </row>
    <row r="319" spans="1:6" x14ac:dyDescent="0.25">
      <c r="A319">
        <v>2002</v>
      </c>
      <c r="B319" t="s">
        <v>212</v>
      </c>
      <c r="C319" t="s">
        <v>70</v>
      </c>
      <c r="D319" t="s">
        <v>216</v>
      </c>
      <c r="E319" t="s">
        <v>57</v>
      </c>
      <c r="F319" s="186" t="s">
        <v>54</v>
      </c>
    </row>
    <row r="320" spans="1:6" x14ac:dyDescent="0.25">
      <c r="A320">
        <v>2002</v>
      </c>
      <c r="B320" t="s">
        <v>212</v>
      </c>
      <c r="C320" t="s">
        <v>69</v>
      </c>
      <c r="D320" t="s">
        <v>216</v>
      </c>
      <c r="E320" t="s">
        <v>65</v>
      </c>
      <c r="F320" s="186" t="s">
        <v>54</v>
      </c>
    </row>
    <row r="321" spans="1:6" x14ac:dyDescent="0.25">
      <c r="A321">
        <v>2002</v>
      </c>
      <c r="B321" t="s">
        <v>212</v>
      </c>
      <c r="C321" t="s">
        <v>69</v>
      </c>
      <c r="D321" t="s">
        <v>216</v>
      </c>
      <c r="E321" t="s">
        <v>63</v>
      </c>
      <c r="F321" s="186" t="s">
        <v>54</v>
      </c>
    </row>
    <row r="322" spans="1:6" x14ac:dyDescent="0.25">
      <c r="A322">
        <v>2002</v>
      </c>
      <c r="B322" t="s">
        <v>212</v>
      </c>
      <c r="C322" t="s">
        <v>69</v>
      </c>
      <c r="D322" t="s">
        <v>216</v>
      </c>
      <c r="E322" t="s">
        <v>62</v>
      </c>
      <c r="F322" t="s">
        <v>54</v>
      </c>
    </row>
    <row r="323" spans="1:6" x14ac:dyDescent="0.25">
      <c r="A323">
        <v>2002</v>
      </c>
      <c r="B323" t="s">
        <v>212</v>
      </c>
      <c r="C323" t="s">
        <v>69</v>
      </c>
      <c r="D323" t="s">
        <v>216</v>
      </c>
      <c r="E323" t="s">
        <v>61</v>
      </c>
      <c r="F323" t="s">
        <v>54</v>
      </c>
    </row>
    <row r="324" spans="1:6" x14ac:dyDescent="0.25">
      <c r="A324">
        <v>2002</v>
      </c>
      <c r="B324" t="s">
        <v>212</v>
      </c>
      <c r="C324" t="s">
        <v>69</v>
      </c>
      <c r="D324" t="s">
        <v>216</v>
      </c>
      <c r="E324" t="s">
        <v>236</v>
      </c>
      <c r="F324" t="s">
        <v>54</v>
      </c>
    </row>
    <row r="325" spans="1:6" x14ac:dyDescent="0.25">
      <c r="A325">
        <v>2002</v>
      </c>
      <c r="B325" t="s">
        <v>212</v>
      </c>
      <c r="C325" t="s">
        <v>69</v>
      </c>
      <c r="D325" t="s">
        <v>216</v>
      </c>
      <c r="E325" t="s">
        <v>57</v>
      </c>
      <c r="F325" t="s">
        <v>54</v>
      </c>
    </row>
    <row r="326" spans="1:6" x14ac:dyDescent="0.25">
      <c r="A326">
        <v>2002</v>
      </c>
      <c r="B326" t="s">
        <v>212</v>
      </c>
      <c r="C326" t="s">
        <v>67</v>
      </c>
      <c r="D326" t="s">
        <v>216</v>
      </c>
      <c r="E326" t="s">
        <v>65</v>
      </c>
      <c r="F326" t="s">
        <v>54</v>
      </c>
    </row>
    <row r="327" spans="1:6" x14ac:dyDescent="0.25">
      <c r="A327">
        <v>2002</v>
      </c>
      <c r="B327" t="s">
        <v>212</v>
      </c>
      <c r="C327" t="s">
        <v>67</v>
      </c>
      <c r="D327" t="s">
        <v>216</v>
      </c>
      <c r="E327" t="s">
        <v>63</v>
      </c>
      <c r="F327" t="s">
        <v>54</v>
      </c>
    </row>
    <row r="328" spans="1:6" x14ac:dyDescent="0.25">
      <c r="A328">
        <v>2002</v>
      </c>
      <c r="B328" t="s">
        <v>212</v>
      </c>
      <c r="C328" t="s">
        <v>67</v>
      </c>
      <c r="D328" t="s">
        <v>216</v>
      </c>
      <c r="E328" t="s">
        <v>62</v>
      </c>
      <c r="F328" t="s">
        <v>54</v>
      </c>
    </row>
    <row r="329" spans="1:6" x14ac:dyDescent="0.25">
      <c r="A329">
        <v>2002</v>
      </c>
      <c r="B329" t="s">
        <v>212</v>
      </c>
      <c r="C329" t="s">
        <v>67</v>
      </c>
      <c r="D329" t="s">
        <v>216</v>
      </c>
      <c r="E329" t="s">
        <v>61</v>
      </c>
      <c r="F329" t="s">
        <v>54</v>
      </c>
    </row>
    <row r="330" spans="1:6" x14ac:dyDescent="0.25">
      <c r="A330">
        <v>2002</v>
      </c>
      <c r="B330" t="s">
        <v>212</v>
      </c>
      <c r="C330" t="s">
        <v>67</v>
      </c>
      <c r="D330" t="s">
        <v>216</v>
      </c>
      <c r="E330" t="s">
        <v>236</v>
      </c>
      <c r="F330" t="s">
        <v>54</v>
      </c>
    </row>
    <row r="331" spans="1:6" x14ac:dyDescent="0.25">
      <c r="A331">
        <v>2002</v>
      </c>
      <c r="B331" t="s">
        <v>212</v>
      </c>
      <c r="C331" t="s">
        <v>67</v>
      </c>
      <c r="D331" t="s">
        <v>216</v>
      </c>
      <c r="E331" t="s">
        <v>57</v>
      </c>
      <c r="F331" t="s">
        <v>54</v>
      </c>
    </row>
    <row r="332" spans="1:6" x14ac:dyDescent="0.25">
      <c r="A332">
        <v>2002</v>
      </c>
      <c r="B332" t="s">
        <v>212</v>
      </c>
      <c r="C332" t="s">
        <v>59</v>
      </c>
      <c r="D332" t="s">
        <v>216</v>
      </c>
      <c r="E332" t="s">
        <v>65</v>
      </c>
      <c r="F332" s="186" t="s">
        <v>54</v>
      </c>
    </row>
    <row r="333" spans="1:6" x14ac:dyDescent="0.25">
      <c r="A333">
        <v>2002</v>
      </c>
      <c r="B333" t="s">
        <v>212</v>
      </c>
      <c r="C333" t="s">
        <v>59</v>
      </c>
      <c r="D333" t="s">
        <v>216</v>
      </c>
      <c r="E333" t="s">
        <v>63</v>
      </c>
      <c r="F333" s="186" t="s">
        <v>54</v>
      </c>
    </row>
    <row r="334" spans="1:6" x14ac:dyDescent="0.25">
      <c r="A334">
        <v>2002</v>
      </c>
      <c r="B334" t="s">
        <v>212</v>
      </c>
      <c r="C334" t="s">
        <v>59</v>
      </c>
      <c r="D334" t="s">
        <v>216</v>
      </c>
      <c r="E334" t="s">
        <v>62</v>
      </c>
      <c r="F334" s="186" t="s">
        <v>54</v>
      </c>
    </row>
    <row r="335" spans="1:6" x14ac:dyDescent="0.25">
      <c r="A335">
        <v>2002</v>
      </c>
      <c r="B335" t="s">
        <v>212</v>
      </c>
      <c r="C335" t="s">
        <v>59</v>
      </c>
      <c r="D335" t="s">
        <v>216</v>
      </c>
      <c r="E335" t="s">
        <v>61</v>
      </c>
      <c r="F335" s="186" t="s">
        <v>54</v>
      </c>
    </row>
    <row r="336" spans="1:6" x14ac:dyDescent="0.25">
      <c r="A336">
        <v>2002</v>
      </c>
      <c r="B336" t="s">
        <v>212</v>
      </c>
      <c r="C336" t="s">
        <v>59</v>
      </c>
      <c r="D336" t="s">
        <v>216</v>
      </c>
      <c r="E336" t="s">
        <v>236</v>
      </c>
      <c r="F336" s="186" t="s">
        <v>54</v>
      </c>
    </row>
    <row r="337" spans="1:7" x14ac:dyDescent="0.25">
      <c r="A337">
        <v>2002</v>
      </c>
      <c r="B337" t="s">
        <v>212</v>
      </c>
      <c r="C337" t="s">
        <v>59</v>
      </c>
      <c r="D337" t="s">
        <v>216</v>
      </c>
      <c r="E337" t="s">
        <v>57</v>
      </c>
      <c r="F337" t="s">
        <v>54</v>
      </c>
    </row>
    <row r="338" spans="1:7" x14ac:dyDescent="0.25">
      <c r="A338">
        <v>2002</v>
      </c>
      <c r="B338" t="s">
        <v>212</v>
      </c>
      <c r="C338" t="s">
        <v>74</v>
      </c>
      <c r="D338" t="s">
        <v>215</v>
      </c>
      <c r="E338" t="s">
        <v>65</v>
      </c>
      <c r="F338">
        <v>13.042999999999999</v>
      </c>
      <c r="G338" t="s">
        <v>214</v>
      </c>
    </row>
    <row r="339" spans="1:7" x14ac:dyDescent="0.25">
      <c r="A339">
        <v>2002</v>
      </c>
      <c r="B339" t="s">
        <v>212</v>
      </c>
      <c r="C339" t="s">
        <v>74</v>
      </c>
      <c r="D339" t="s">
        <v>215</v>
      </c>
      <c r="E339" t="s">
        <v>63</v>
      </c>
      <c r="F339">
        <v>3.5569999999999999</v>
      </c>
    </row>
    <row r="340" spans="1:7" x14ac:dyDescent="0.25">
      <c r="A340">
        <v>2002</v>
      </c>
      <c r="B340" t="s">
        <v>212</v>
      </c>
      <c r="C340" t="s">
        <v>74</v>
      </c>
      <c r="D340" t="s">
        <v>215</v>
      </c>
      <c r="E340" t="s">
        <v>62</v>
      </c>
      <c r="F340">
        <v>1.087</v>
      </c>
    </row>
    <row r="341" spans="1:7" x14ac:dyDescent="0.25">
      <c r="A341">
        <v>2002</v>
      </c>
      <c r="B341" t="s">
        <v>212</v>
      </c>
      <c r="C341" t="s">
        <v>74</v>
      </c>
      <c r="D341" t="s">
        <v>215</v>
      </c>
      <c r="E341" t="s">
        <v>61</v>
      </c>
      <c r="F341">
        <v>15.513</v>
      </c>
      <c r="G341" t="s">
        <v>214</v>
      </c>
    </row>
    <row r="342" spans="1:7" x14ac:dyDescent="0.25">
      <c r="A342">
        <v>2002</v>
      </c>
      <c r="B342" t="s">
        <v>212</v>
      </c>
      <c r="C342" t="s">
        <v>74</v>
      </c>
      <c r="D342" t="s">
        <v>215</v>
      </c>
      <c r="E342" t="s">
        <v>236</v>
      </c>
      <c r="F342">
        <v>16.600000000000001</v>
      </c>
      <c r="G342" t="s">
        <v>214</v>
      </c>
    </row>
    <row r="343" spans="1:7" x14ac:dyDescent="0.25">
      <c r="A343">
        <v>2002</v>
      </c>
      <c r="B343" t="s">
        <v>212</v>
      </c>
      <c r="C343" t="s">
        <v>74</v>
      </c>
      <c r="D343" t="s">
        <v>215</v>
      </c>
      <c r="E343" t="s">
        <v>57</v>
      </c>
      <c r="F343">
        <v>2.4710000000000001</v>
      </c>
    </row>
    <row r="344" spans="1:7" x14ac:dyDescent="0.25">
      <c r="A344">
        <v>2002</v>
      </c>
      <c r="B344" t="s">
        <v>212</v>
      </c>
      <c r="C344" t="s">
        <v>73</v>
      </c>
      <c r="D344" t="s">
        <v>215</v>
      </c>
      <c r="E344" t="s">
        <v>65</v>
      </c>
      <c r="F344">
        <v>3.3570000000000002</v>
      </c>
      <c r="G344" t="s">
        <v>214</v>
      </c>
    </row>
    <row r="345" spans="1:7" x14ac:dyDescent="0.25">
      <c r="A345">
        <v>2002</v>
      </c>
      <c r="B345" t="s">
        <v>212</v>
      </c>
      <c r="C345" t="s">
        <v>73</v>
      </c>
      <c r="D345" t="s">
        <v>215</v>
      </c>
      <c r="E345" t="s">
        <v>63</v>
      </c>
      <c r="F345">
        <v>0.38800000000000001</v>
      </c>
    </row>
    <row r="346" spans="1:7" x14ac:dyDescent="0.25">
      <c r="A346">
        <v>2002</v>
      </c>
      <c r="B346" t="s">
        <v>212</v>
      </c>
      <c r="C346" t="s">
        <v>73</v>
      </c>
      <c r="D346" t="s">
        <v>215</v>
      </c>
      <c r="E346" t="s">
        <v>62</v>
      </c>
      <c r="F346">
        <v>0.29199999999999998</v>
      </c>
    </row>
    <row r="347" spans="1:7" x14ac:dyDescent="0.25">
      <c r="A347">
        <v>2002</v>
      </c>
      <c r="B347" t="s">
        <v>212</v>
      </c>
      <c r="C347" t="s">
        <v>73</v>
      </c>
      <c r="D347" t="s">
        <v>215</v>
      </c>
      <c r="E347" t="s">
        <v>61</v>
      </c>
      <c r="F347" s="186">
        <v>3.4529999999999998</v>
      </c>
      <c r="G347" t="s">
        <v>214</v>
      </c>
    </row>
    <row r="348" spans="1:7" x14ac:dyDescent="0.25">
      <c r="A348">
        <v>2002</v>
      </c>
      <c r="B348" t="s">
        <v>212</v>
      </c>
      <c r="C348" t="s">
        <v>73</v>
      </c>
      <c r="D348" t="s">
        <v>215</v>
      </c>
      <c r="E348" t="s">
        <v>236</v>
      </c>
      <c r="F348" s="186">
        <v>3.7450000000000001</v>
      </c>
      <c r="G348" t="s">
        <v>214</v>
      </c>
    </row>
    <row r="349" spans="1:7" x14ac:dyDescent="0.25">
      <c r="A349">
        <v>2002</v>
      </c>
      <c r="B349" t="s">
        <v>212</v>
      </c>
      <c r="C349" t="s">
        <v>73</v>
      </c>
      <c r="D349" t="s">
        <v>215</v>
      </c>
      <c r="E349" t="s">
        <v>57</v>
      </c>
      <c r="F349" s="186">
        <v>9.5000000000000001E-2</v>
      </c>
    </row>
    <row r="350" spans="1:7" x14ac:dyDescent="0.25">
      <c r="A350">
        <v>2002</v>
      </c>
      <c r="B350" t="s">
        <v>212</v>
      </c>
      <c r="C350" t="s">
        <v>72</v>
      </c>
      <c r="D350" t="s">
        <v>215</v>
      </c>
      <c r="E350" t="s">
        <v>65</v>
      </c>
      <c r="F350" s="186">
        <v>0.32500000000000001</v>
      </c>
    </row>
    <row r="351" spans="1:7" x14ac:dyDescent="0.25">
      <c r="A351">
        <v>2002</v>
      </c>
      <c r="B351" t="s">
        <v>212</v>
      </c>
      <c r="C351" t="s">
        <v>72</v>
      </c>
      <c r="D351" t="s">
        <v>215</v>
      </c>
      <c r="E351" t="s">
        <v>63</v>
      </c>
      <c r="F351" s="186">
        <v>0.52900000000000003</v>
      </c>
    </row>
    <row r="352" spans="1:7" x14ac:dyDescent="0.25">
      <c r="A352">
        <v>2002</v>
      </c>
      <c r="B352" t="s">
        <v>212</v>
      </c>
      <c r="C352" t="s">
        <v>72</v>
      </c>
      <c r="D352" t="s">
        <v>215</v>
      </c>
      <c r="E352" t="s">
        <v>62</v>
      </c>
      <c r="F352">
        <v>0.218</v>
      </c>
    </row>
    <row r="353" spans="1:7" x14ac:dyDescent="0.25">
      <c r="A353">
        <v>2002</v>
      </c>
      <c r="B353" t="s">
        <v>212</v>
      </c>
      <c r="C353" t="s">
        <v>72</v>
      </c>
      <c r="D353" t="s">
        <v>215</v>
      </c>
      <c r="E353" t="s">
        <v>61</v>
      </c>
      <c r="F353">
        <v>0.63600000000000001</v>
      </c>
    </row>
    <row r="354" spans="1:7" x14ac:dyDescent="0.25">
      <c r="A354">
        <v>2002</v>
      </c>
      <c r="B354" t="s">
        <v>212</v>
      </c>
      <c r="C354" t="s">
        <v>72</v>
      </c>
      <c r="D354" t="s">
        <v>215</v>
      </c>
      <c r="E354" t="s">
        <v>236</v>
      </c>
      <c r="F354">
        <v>0.85399999999999998</v>
      </c>
    </row>
    <row r="355" spans="1:7" x14ac:dyDescent="0.25">
      <c r="A355">
        <v>2002</v>
      </c>
      <c r="B355" t="s">
        <v>212</v>
      </c>
      <c r="C355" t="s">
        <v>72</v>
      </c>
      <c r="D355" t="s">
        <v>215</v>
      </c>
      <c r="E355" t="s">
        <v>57</v>
      </c>
      <c r="F355">
        <v>0.311</v>
      </c>
    </row>
    <row r="356" spans="1:7" x14ac:dyDescent="0.25">
      <c r="A356">
        <v>2002</v>
      </c>
      <c r="B356" t="s">
        <v>212</v>
      </c>
      <c r="C356" t="s">
        <v>70</v>
      </c>
      <c r="D356" t="s">
        <v>215</v>
      </c>
      <c r="E356" t="s">
        <v>65</v>
      </c>
      <c r="F356">
        <v>7.532</v>
      </c>
      <c r="G356" t="s">
        <v>214</v>
      </c>
    </row>
    <row r="357" spans="1:7" x14ac:dyDescent="0.25">
      <c r="A357">
        <v>2002</v>
      </c>
      <c r="B357" t="s">
        <v>212</v>
      </c>
      <c r="C357" t="s">
        <v>70</v>
      </c>
      <c r="D357" t="s">
        <v>215</v>
      </c>
      <c r="E357" t="s">
        <v>63</v>
      </c>
      <c r="F357">
        <v>0.216</v>
      </c>
    </row>
    <row r="358" spans="1:7" x14ac:dyDescent="0.25">
      <c r="A358">
        <v>2002</v>
      </c>
      <c r="B358" t="s">
        <v>212</v>
      </c>
      <c r="C358" t="s">
        <v>70</v>
      </c>
      <c r="D358" t="s">
        <v>215</v>
      </c>
      <c r="E358" t="s">
        <v>62</v>
      </c>
      <c r="F358">
        <v>0.161</v>
      </c>
    </row>
    <row r="359" spans="1:7" x14ac:dyDescent="0.25">
      <c r="A359">
        <v>2002</v>
      </c>
      <c r="B359" t="s">
        <v>212</v>
      </c>
      <c r="C359" t="s">
        <v>70</v>
      </c>
      <c r="D359" t="s">
        <v>215</v>
      </c>
      <c r="E359" t="s">
        <v>61</v>
      </c>
      <c r="F359">
        <v>7.5869999999999997</v>
      </c>
      <c r="G359" t="s">
        <v>214</v>
      </c>
    </row>
    <row r="360" spans="1:7" x14ac:dyDescent="0.25">
      <c r="A360">
        <v>2002</v>
      </c>
      <c r="B360" t="s">
        <v>212</v>
      </c>
      <c r="C360" t="s">
        <v>70</v>
      </c>
      <c r="D360" t="s">
        <v>215</v>
      </c>
      <c r="E360" t="s">
        <v>236</v>
      </c>
      <c r="F360">
        <v>7.7480000000000002</v>
      </c>
      <c r="G360" t="s">
        <v>214</v>
      </c>
    </row>
    <row r="361" spans="1:7" x14ac:dyDescent="0.25">
      <c r="A361">
        <v>2002</v>
      </c>
      <c r="B361" t="s">
        <v>212</v>
      </c>
      <c r="C361" t="s">
        <v>70</v>
      </c>
      <c r="D361" t="s">
        <v>215</v>
      </c>
      <c r="E361" t="s">
        <v>57</v>
      </c>
      <c r="F361">
        <v>5.5E-2</v>
      </c>
    </row>
    <row r="362" spans="1:7" x14ac:dyDescent="0.25">
      <c r="A362">
        <v>2002</v>
      </c>
      <c r="B362" t="s">
        <v>212</v>
      </c>
      <c r="C362" t="s">
        <v>69</v>
      </c>
      <c r="D362" t="s">
        <v>215</v>
      </c>
      <c r="E362" t="s">
        <v>65</v>
      </c>
      <c r="F362" s="186">
        <v>1.829</v>
      </c>
      <c r="G362" t="s">
        <v>214</v>
      </c>
    </row>
    <row r="363" spans="1:7" x14ac:dyDescent="0.25">
      <c r="A363">
        <v>2002</v>
      </c>
      <c r="B363" t="s">
        <v>212</v>
      </c>
      <c r="C363" t="s">
        <v>69</v>
      </c>
      <c r="D363" t="s">
        <v>215</v>
      </c>
      <c r="E363" t="s">
        <v>63</v>
      </c>
      <c r="F363" s="186">
        <v>2.34</v>
      </c>
    </row>
    <row r="364" spans="1:7" x14ac:dyDescent="0.25">
      <c r="A364">
        <v>2002</v>
      </c>
      <c r="B364" t="s">
        <v>212</v>
      </c>
      <c r="C364" t="s">
        <v>69</v>
      </c>
      <c r="D364" t="s">
        <v>215</v>
      </c>
      <c r="E364" t="s">
        <v>62</v>
      </c>
      <c r="F364" s="186">
        <v>0.316</v>
      </c>
    </row>
    <row r="365" spans="1:7" x14ac:dyDescent="0.25">
      <c r="A365">
        <v>2002</v>
      </c>
      <c r="B365" t="s">
        <v>212</v>
      </c>
      <c r="C365" t="s">
        <v>69</v>
      </c>
      <c r="D365" t="s">
        <v>215</v>
      </c>
      <c r="E365" t="s">
        <v>61</v>
      </c>
      <c r="F365" s="186">
        <v>3.8519999999999999</v>
      </c>
      <c r="G365" t="s">
        <v>214</v>
      </c>
    </row>
    <row r="366" spans="1:7" x14ac:dyDescent="0.25">
      <c r="A366">
        <v>2002</v>
      </c>
      <c r="B366" t="s">
        <v>212</v>
      </c>
      <c r="C366" t="s">
        <v>69</v>
      </c>
      <c r="D366" t="s">
        <v>215</v>
      </c>
      <c r="E366" t="s">
        <v>236</v>
      </c>
      <c r="F366" s="186">
        <v>4.1689999999999996</v>
      </c>
      <c r="G366" t="s">
        <v>214</v>
      </c>
    </row>
    <row r="367" spans="1:7" x14ac:dyDescent="0.25">
      <c r="A367">
        <v>2002</v>
      </c>
      <c r="B367" t="s">
        <v>212</v>
      </c>
      <c r="C367" t="s">
        <v>69</v>
      </c>
      <c r="D367" t="s">
        <v>215</v>
      </c>
      <c r="E367" t="s">
        <v>57</v>
      </c>
      <c r="F367">
        <v>2.024</v>
      </c>
    </row>
    <row r="368" spans="1:7" x14ac:dyDescent="0.25">
      <c r="A368">
        <v>2002</v>
      </c>
      <c r="B368" t="s">
        <v>212</v>
      </c>
      <c r="C368" t="s">
        <v>67</v>
      </c>
      <c r="D368" t="s">
        <v>215</v>
      </c>
      <c r="E368" t="s">
        <v>65</v>
      </c>
      <c r="F368" t="s">
        <v>54</v>
      </c>
      <c r="G368" t="s">
        <v>217</v>
      </c>
    </row>
    <row r="369" spans="1:7" x14ac:dyDescent="0.25">
      <c r="A369">
        <v>2002</v>
      </c>
      <c r="B369" t="s">
        <v>212</v>
      </c>
      <c r="C369" t="s">
        <v>67</v>
      </c>
      <c r="D369" t="s">
        <v>215</v>
      </c>
      <c r="E369" t="s">
        <v>63</v>
      </c>
      <c r="F369">
        <v>8.5000000000000006E-2</v>
      </c>
      <c r="G369" t="s">
        <v>214</v>
      </c>
    </row>
    <row r="370" spans="1:7" x14ac:dyDescent="0.25">
      <c r="A370">
        <v>2002</v>
      </c>
      <c r="B370" t="s">
        <v>212</v>
      </c>
      <c r="C370" t="s">
        <v>67</v>
      </c>
      <c r="D370" t="s">
        <v>215</v>
      </c>
      <c r="E370" t="s">
        <v>62</v>
      </c>
      <c r="F370">
        <v>9.9000000000000005E-2</v>
      </c>
    </row>
    <row r="371" spans="1:7" x14ac:dyDescent="0.25">
      <c r="A371">
        <v>2002</v>
      </c>
      <c r="B371" t="s">
        <v>212</v>
      </c>
      <c r="C371" t="s">
        <v>67</v>
      </c>
      <c r="D371" t="s">
        <v>215</v>
      </c>
      <c r="E371" t="s">
        <v>61</v>
      </c>
      <c r="F371">
        <v>-1.4999999999999999E-2</v>
      </c>
      <c r="G371" t="s">
        <v>214</v>
      </c>
    </row>
    <row r="372" spans="1:7" x14ac:dyDescent="0.25">
      <c r="A372">
        <v>2002</v>
      </c>
      <c r="B372" t="s">
        <v>212</v>
      </c>
      <c r="C372" t="s">
        <v>67</v>
      </c>
      <c r="D372" t="s">
        <v>215</v>
      </c>
      <c r="E372" t="s">
        <v>236</v>
      </c>
      <c r="F372">
        <v>8.5000000000000006E-2</v>
      </c>
      <c r="G372" t="s">
        <v>214</v>
      </c>
    </row>
    <row r="373" spans="1:7" x14ac:dyDescent="0.25">
      <c r="A373">
        <v>2002</v>
      </c>
      <c r="B373" t="s">
        <v>212</v>
      </c>
      <c r="C373" t="s">
        <v>67</v>
      </c>
      <c r="D373" t="s">
        <v>215</v>
      </c>
      <c r="E373" t="s">
        <v>57</v>
      </c>
      <c r="F373">
        <v>-1.4999999999999999E-2</v>
      </c>
      <c r="G373" t="s">
        <v>214</v>
      </c>
    </row>
    <row r="374" spans="1:7" x14ac:dyDescent="0.25">
      <c r="A374">
        <v>2002</v>
      </c>
      <c r="B374" t="s">
        <v>212</v>
      </c>
      <c r="C374" t="s">
        <v>59</v>
      </c>
      <c r="D374" t="s">
        <v>215</v>
      </c>
      <c r="E374" t="s">
        <v>65</v>
      </c>
      <c r="F374" t="s">
        <v>54</v>
      </c>
      <c r="G374" t="s">
        <v>217</v>
      </c>
    </row>
    <row r="375" spans="1:7" x14ac:dyDescent="0.25">
      <c r="A375">
        <v>2002</v>
      </c>
      <c r="B375" t="s">
        <v>212</v>
      </c>
      <c r="C375" t="s">
        <v>59</v>
      </c>
      <c r="D375" t="s">
        <v>215</v>
      </c>
      <c r="E375" t="s">
        <v>63</v>
      </c>
      <c r="F375">
        <v>0</v>
      </c>
    </row>
    <row r="376" spans="1:7" x14ac:dyDescent="0.25">
      <c r="A376">
        <v>2002</v>
      </c>
      <c r="B376" t="s">
        <v>212</v>
      </c>
      <c r="C376" t="s">
        <v>59</v>
      </c>
      <c r="D376" t="s">
        <v>215</v>
      </c>
      <c r="E376" t="s">
        <v>62</v>
      </c>
      <c r="F376">
        <v>0</v>
      </c>
    </row>
    <row r="377" spans="1:7" x14ac:dyDescent="0.25">
      <c r="A377">
        <v>2002</v>
      </c>
      <c r="B377" t="s">
        <v>212</v>
      </c>
      <c r="C377" t="s">
        <v>59</v>
      </c>
      <c r="D377" t="s">
        <v>215</v>
      </c>
      <c r="E377" t="s">
        <v>61</v>
      </c>
      <c r="F377" s="186">
        <v>0</v>
      </c>
    </row>
    <row r="378" spans="1:7" x14ac:dyDescent="0.25">
      <c r="A378">
        <v>2002</v>
      </c>
      <c r="B378" t="s">
        <v>212</v>
      </c>
      <c r="C378" t="s">
        <v>59</v>
      </c>
      <c r="D378" t="s">
        <v>215</v>
      </c>
      <c r="E378" t="s">
        <v>236</v>
      </c>
      <c r="F378" s="186">
        <v>0</v>
      </c>
    </row>
    <row r="379" spans="1:7" x14ac:dyDescent="0.25">
      <c r="A379">
        <v>2002</v>
      </c>
      <c r="B379" t="s">
        <v>212</v>
      </c>
      <c r="C379" t="s">
        <v>59</v>
      </c>
      <c r="D379" t="s">
        <v>215</v>
      </c>
      <c r="E379" t="s">
        <v>57</v>
      </c>
      <c r="F379" s="186">
        <v>0</v>
      </c>
    </row>
    <row r="380" spans="1:7" x14ac:dyDescent="0.25">
      <c r="A380">
        <v>2003</v>
      </c>
      <c r="B380" t="s">
        <v>212</v>
      </c>
      <c r="C380" t="s">
        <v>74</v>
      </c>
      <c r="D380" t="s">
        <v>213</v>
      </c>
      <c r="E380" t="s">
        <v>65</v>
      </c>
      <c r="F380" s="186">
        <v>5604449.9539999999</v>
      </c>
      <c r="G380" t="s">
        <v>214</v>
      </c>
    </row>
    <row r="381" spans="1:7" x14ac:dyDescent="0.25">
      <c r="A381">
        <v>2003</v>
      </c>
      <c r="B381" t="s">
        <v>212</v>
      </c>
      <c r="C381" t="s">
        <v>74</v>
      </c>
      <c r="D381" t="s">
        <v>213</v>
      </c>
      <c r="E381" t="s">
        <v>63</v>
      </c>
      <c r="F381" s="186">
        <v>1615654.6329999999</v>
      </c>
    </row>
    <row r="382" spans="1:7" x14ac:dyDescent="0.25">
      <c r="A382">
        <v>2003</v>
      </c>
      <c r="B382" t="s">
        <v>212</v>
      </c>
      <c r="C382" t="s">
        <v>74</v>
      </c>
      <c r="D382" t="s">
        <v>213</v>
      </c>
      <c r="E382" t="s">
        <v>62</v>
      </c>
      <c r="F382">
        <v>479623.02399999998</v>
      </c>
    </row>
    <row r="383" spans="1:7" x14ac:dyDescent="0.25">
      <c r="A383">
        <v>2003</v>
      </c>
      <c r="B383" t="s">
        <v>212</v>
      </c>
      <c r="C383" t="s">
        <v>74</v>
      </c>
      <c r="D383" t="s">
        <v>213</v>
      </c>
      <c r="E383" t="s">
        <v>61</v>
      </c>
      <c r="F383">
        <v>6740481.5619999999</v>
      </c>
      <c r="G383" t="s">
        <v>214</v>
      </c>
    </row>
    <row r="384" spans="1:7" x14ac:dyDescent="0.25">
      <c r="A384">
        <v>2003</v>
      </c>
      <c r="B384" t="s">
        <v>212</v>
      </c>
      <c r="C384" t="s">
        <v>74</v>
      </c>
      <c r="D384" t="s">
        <v>213</v>
      </c>
      <c r="E384" t="s">
        <v>236</v>
      </c>
      <c r="F384">
        <v>7220104.5860000001</v>
      </c>
      <c r="G384" t="s">
        <v>214</v>
      </c>
    </row>
    <row r="385" spans="1:7" x14ac:dyDescent="0.25">
      <c r="A385">
        <v>2003</v>
      </c>
      <c r="B385" t="s">
        <v>212</v>
      </c>
      <c r="C385" t="s">
        <v>74</v>
      </c>
      <c r="D385" t="s">
        <v>213</v>
      </c>
      <c r="E385" t="s">
        <v>57</v>
      </c>
      <c r="F385">
        <v>1136031.608</v>
      </c>
    </row>
    <row r="386" spans="1:7" x14ac:dyDescent="0.25">
      <c r="A386">
        <v>2003</v>
      </c>
      <c r="B386" t="s">
        <v>212</v>
      </c>
      <c r="C386" t="s">
        <v>73</v>
      </c>
      <c r="D386" t="s">
        <v>213</v>
      </c>
      <c r="E386" t="s">
        <v>65</v>
      </c>
      <c r="F386">
        <v>1335203.6270000001</v>
      </c>
      <c r="G386" t="s">
        <v>214</v>
      </c>
    </row>
    <row r="387" spans="1:7" x14ac:dyDescent="0.25">
      <c r="A387">
        <v>2003</v>
      </c>
      <c r="B387" t="s">
        <v>212</v>
      </c>
      <c r="C387" t="s">
        <v>73</v>
      </c>
      <c r="D387" t="s">
        <v>213</v>
      </c>
      <c r="E387" t="s">
        <v>63</v>
      </c>
      <c r="F387">
        <v>166472.522</v>
      </c>
    </row>
    <row r="388" spans="1:7" x14ac:dyDescent="0.25">
      <c r="A388">
        <v>2003</v>
      </c>
      <c r="B388" t="s">
        <v>212</v>
      </c>
      <c r="C388" t="s">
        <v>73</v>
      </c>
      <c r="D388" t="s">
        <v>213</v>
      </c>
      <c r="E388" t="s">
        <v>62</v>
      </c>
      <c r="F388">
        <v>129918.512</v>
      </c>
    </row>
    <row r="389" spans="1:7" x14ac:dyDescent="0.25">
      <c r="A389">
        <v>2003</v>
      </c>
      <c r="B389" t="s">
        <v>212</v>
      </c>
      <c r="C389" t="s">
        <v>73</v>
      </c>
      <c r="D389" t="s">
        <v>213</v>
      </c>
      <c r="E389" t="s">
        <v>61</v>
      </c>
      <c r="F389">
        <v>1371757.6370000001</v>
      </c>
      <c r="G389" t="s">
        <v>214</v>
      </c>
    </row>
    <row r="390" spans="1:7" x14ac:dyDescent="0.25">
      <c r="A390">
        <v>2003</v>
      </c>
      <c r="B390" t="s">
        <v>212</v>
      </c>
      <c r="C390" t="s">
        <v>73</v>
      </c>
      <c r="D390" t="s">
        <v>213</v>
      </c>
      <c r="E390" t="s">
        <v>236</v>
      </c>
      <c r="F390">
        <v>1501676.149</v>
      </c>
      <c r="G390" t="s">
        <v>214</v>
      </c>
    </row>
    <row r="391" spans="1:7" x14ac:dyDescent="0.25">
      <c r="A391">
        <v>2003</v>
      </c>
      <c r="B391" t="s">
        <v>212</v>
      </c>
      <c r="C391" t="s">
        <v>73</v>
      </c>
      <c r="D391" t="s">
        <v>213</v>
      </c>
      <c r="E391" t="s">
        <v>57</v>
      </c>
      <c r="F391">
        <v>36554.01</v>
      </c>
    </row>
    <row r="392" spans="1:7" x14ac:dyDescent="0.25">
      <c r="A392">
        <v>2003</v>
      </c>
      <c r="B392" t="s">
        <v>212</v>
      </c>
      <c r="C392" t="s">
        <v>72</v>
      </c>
      <c r="D392" t="s">
        <v>213</v>
      </c>
      <c r="E392" t="s">
        <v>65</v>
      </c>
      <c r="F392">
        <v>137859.36900000001</v>
      </c>
    </row>
    <row r="393" spans="1:7" x14ac:dyDescent="0.25">
      <c r="A393">
        <v>2003</v>
      </c>
      <c r="B393" t="s">
        <v>212</v>
      </c>
      <c r="C393" t="s">
        <v>72</v>
      </c>
      <c r="D393" t="s">
        <v>213</v>
      </c>
      <c r="E393" t="s">
        <v>63</v>
      </c>
      <c r="F393" s="186">
        <v>244952.84099999999</v>
      </c>
    </row>
    <row r="394" spans="1:7" x14ac:dyDescent="0.25">
      <c r="A394">
        <v>2003</v>
      </c>
      <c r="B394" t="s">
        <v>212</v>
      </c>
      <c r="C394" t="s">
        <v>72</v>
      </c>
      <c r="D394" t="s">
        <v>213</v>
      </c>
      <c r="E394" t="s">
        <v>62</v>
      </c>
      <c r="F394" s="186">
        <v>96901.952999999994</v>
      </c>
    </row>
    <row r="395" spans="1:7" x14ac:dyDescent="0.25">
      <c r="A395">
        <v>2003</v>
      </c>
      <c r="B395" t="s">
        <v>212</v>
      </c>
      <c r="C395" t="s">
        <v>72</v>
      </c>
      <c r="D395" t="s">
        <v>213</v>
      </c>
      <c r="E395" t="s">
        <v>61</v>
      </c>
      <c r="F395" s="186">
        <v>285910.25699999998</v>
      </c>
    </row>
    <row r="396" spans="1:7" x14ac:dyDescent="0.25">
      <c r="A396">
        <v>2003</v>
      </c>
      <c r="B396" t="s">
        <v>212</v>
      </c>
      <c r="C396" t="s">
        <v>72</v>
      </c>
      <c r="D396" t="s">
        <v>213</v>
      </c>
      <c r="E396" t="s">
        <v>236</v>
      </c>
      <c r="F396" s="186">
        <v>382812.21</v>
      </c>
    </row>
    <row r="397" spans="1:7" x14ac:dyDescent="0.25">
      <c r="A397">
        <v>2003</v>
      </c>
      <c r="B397" t="s">
        <v>212</v>
      </c>
      <c r="C397" t="s">
        <v>72</v>
      </c>
      <c r="D397" t="s">
        <v>213</v>
      </c>
      <c r="E397" t="s">
        <v>57</v>
      </c>
      <c r="F397">
        <v>148050.88800000001</v>
      </c>
    </row>
    <row r="398" spans="1:7" x14ac:dyDescent="0.25">
      <c r="A398">
        <v>2003</v>
      </c>
      <c r="B398" t="s">
        <v>212</v>
      </c>
      <c r="C398" t="s">
        <v>70</v>
      </c>
      <c r="D398" t="s">
        <v>213</v>
      </c>
      <c r="E398" t="s">
        <v>65</v>
      </c>
      <c r="F398">
        <v>3342932.196</v>
      </c>
      <c r="G398" t="s">
        <v>214</v>
      </c>
    </row>
    <row r="399" spans="1:7" x14ac:dyDescent="0.25">
      <c r="A399">
        <v>2003</v>
      </c>
      <c r="B399" t="s">
        <v>212</v>
      </c>
      <c r="C399" t="s">
        <v>70</v>
      </c>
      <c r="D399" t="s">
        <v>213</v>
      </c>
      <c r="E399" t="s">
        <v>63</v>
      </c>
      <c r="F399">
        <v>99641.680999999997</v>
      </c>
    </row>
    <row r="400" spans="1:7" x14ac:dyDescent="0.25">
      <c r="A400">
        <v>2003</v>
      </c>
      <c r="B400" t="s">
        <v>212</v>
      </c>
      <c r="C400" t="s">
        <v>70</v>
      </c>
      <c r="D400" t="s">
        <v>213</v>
      </c>
      <c r="E400" t="s">
        <v>62</v>
      </c>
      <c r="F400">
        <v>70994.687999999995</v>
      </c>
    </row>
    <row r="401" spans="1:7" x14ac:dyDescent="0.25">
      <c r="A401">
        <v>2003</v>
      </c>
      <c r="B401" t="s">
        <v>212</v>
      </c>
      <c r="C401" t="s">
        <v>70</v>
      </c>
      <c r="D401" t="s">
        <v>213</v>
      </c>
      <c r="E401" t="s">
        <v>61</v>
      </c>
      <c r="F401">
        <v>3371579.19</v>
      </c>
      <c r="G401" t="s">
        <v>214</v>
      </c>
    </row>
    <row r="402" spans="1:7" x14ac:dyDescent="0.25">
      <c r="A402">
        <v>2003</v>
      </c>
      <c r="B402" t="s">
        <v>212</v>
      </c>
      <c r="C402" t="s">
        <v>70</v>
      </c>
      <c r="D402" t="s">
        <v>213</v>
      </c>
      <c r="E402" t="s">
        <v>236</v>
      </c>
      <c r="F402">
        <v>3442573.878</v>
      </c>
      <c r="G402" t="s">
        <v>214</v>
      </c>
    </row>
    <row r="403" spans="1:7" x14ac:dyDescent="0.25">
      <c r="A403">
        <v>2003</v>
      </c>
      <c r="B403" t="s">
        <v>212</v>
      </c>
      <c r="C403" t="s">
        <v>70</v>
      </c>
      <c r="D403" t="s">
        <v>213</v>
      </c>
      <c r="E403" t="s">
        <v>57</v>
      </c>
      <c r="F403">
        <v>28646.992999999999</v>
      </c>
    </row>
    <row r="404" spans="1:7" x14ac:dyDescent="0.25">
      <c r="A404">
        <v>2003</v>
      </c>
      <c r="B404" t="s">
        <v>212</v>
      </c>
      <c r="C404" t="s">
        <v>69</v>
      </c>
      <c r="D404" t="s">
        <v>213</v>
      </c>
      <c r="E404" t="s">
        <v>65</v>
      </c>
      <c r="F404">
        <v>788454.76100000006</v>
      </c>
      <c r="G404" t="s">
        <v>214</v>
      </c>
    </row>
    <row r="405" spans="1:7" x14ac:dyDescent="0.25">
      <c r="A405">
        <v>2003</v>
      </c>
      <c r="B405" t="s">
        <v>212</v>
      </c>
      <c r="C405" t="s">
        <v>69</v>
      </c>
      <c r="D405" t="s">
        <v>213</v>
      </c>
      <c r="E405" t="s">
        <v>63</v>
      </c>
      <c r="F405">
        <v>1063340.9169999999</v>
      </c>
    </row>
    <row r="406" spans="1:7" x14ac:dyDescent="0.25">
      <c r="A406">
        <v>2003</v>
      </c>
      <c r="B406" t="s">
        <v>212</v>
      </c>
      <c r="C406" t="s">
        <v>69</v>
      </c>
      <c r="D406" t="s">
        <v>213</v>
      </c>
      <c r="E406" t="s">
        <v>62</v>
      </c>
      <c r="F406">
        <v>142864.035</v>
      </c>
    </row>
    <row r="407" spans="1:7" x14ac:dyDescent="0.25">
      <c r="A407">
        <v>2003</v>
      </c>
      <c r="B407" t="s">
        <v>212</v>
      </c>
      <c r="C407" t="s">
        <v>69</v>
      </c>
      <c r="D407" t="s">
        <v>213</v>
      </c>
      <c r="E407" t="s">
        <v>61</v>
      </c>
      <c r="F407">
        <v>1708931.642</v>
      </c>
      <c r="G407" t="s">
        <v>214</v>
      </c>
    </row>
    <row r="408" spans="1:7" x14ac:dyDescent="0.25">
      <c r="A408">
        <v>2003</v>
      </c>
      <c r="B408" t="s">
        <v>212</v>
      </c>
      <c r="C408" t="s">
        <v>69</v>
      </c>
      <c r="D408" t="s">
        <v>213</v>
      </c>
      <c r="E408" t="s">
        <v>236</v>
      </c>
      <c r="F408">
        <v>1851795.6769999999</v>
      </c>
      <c r="G408" t="s">
        <v>214</v>
      </c>
    </row>
    <row r="409" spans="1:7" x14ac:dyDescent="0.25">
      <c r="A409">
        <v>2003</v>
      </c>
      <c r="B409" t="s">
        <v>212</v>
      </c>
      <c r="C409" t="s">
        <v>69</v>
      </c>
      <c r="D409" t="s">
        <v>213</v>
      </c>
      <c r="E409" t="s">
        <v>57</v>
      </c>
      <c r="F409">
        <v>920476.88199999998</v>
      </c>
    </row>
    <row r="410" spans="1:7" x14ac:dyDescent="0.25">
      <c r="A410">
        <v>2003</v>
      </c>
      <c r="B410" t="s">
        <v>212</v>
      </c>
      <c r="C410" t="s">
        <v>67</v>
      </c>
      <c r="D410" t="s">
        <v>213</v>
      </c>
      <c r="E410" t="s">
        <v>65</v>
      </c>
      <c r="F410" t="s">
        <v>54</v>
      </c>
      <c r="G410" t="s">
        <v>217</v>
      </c>
    </row>
    <row r="411" spans="1:7" x14ac:dyDescent="0.25">
      <c r="A411">
        <v>2003</v>
      </c>
      <c r="B411" t="s">
        <v>212</v>
      </c>
      <c r="C411" t="s">
        <v>67</v>
      </c>
      <c r="D411" t="s">
        <v>213</v>
      </c>
      <c r="E411" t="s">
        <v>63</v>
      </c>
      <c r="F411">
        <v>41114</v>
      </c>
      <c r="G411" t="s">
        <v>214</v>
      </c>
    </row>
    <row r="412" spans="1:7" x14ac:dyDescent="0.25">
      <c r="A412">
        <v>2003</v>
      </c>
      <c r="B412" t="s">
        <v>212</v>
      </c>
      <c r="C412" t="s">
        <v>67</v>
      </c>
      <c r="D412" t="s">
        <v>213</v>
      </c>
      <c r="E412" t="s">
        <v>62</v>
      </c>
      <c r="F412">
        <v>38875.137999999999</v>
      </c>
    </row>
    <row r="413" spans="1:7" x14ac:dyDescent="0.25">
      <c r="A413">
        <v>2003</v>
      </c>
      <c r="B413" t="s">
        <v>212</v>
      </c>
      <c r="C413" t="s">
        <v>67</v>
      </c>
      <c r="D413" t="s">
        <v>213</v>
      </c>
      <c r="E413" t="s">
        <v>61</v>
      </c>
      <c r="F413">
        <v>2238.8620000000001</v>
      </c>
      <c r="G413" t="s">
        <v>214</v>
      </c>
    </row>
    <row r="414" spans="1:7" x14ac:dyDescent="0.25">
      <c r="A414">
        <v>2003</v>
      </c>
      <c r="B414" t="s">
        <v>212</v>
      </c>
      <c r="C414" t="s">
        <v>67</v>
      </c>
      <c r="D414" t="s">
        <v>213</v>
      </c>
      <c r="E414" t="s">
        <v>236</v>
      </c>
      <c r="F414">
        <v>41114</v>
      </c>
      <c r="G414" t="s">
        <v>214</v>
      </c>
    </row>
    <row r="415" spans="1:7" x14ac:dyDescent="0.25">
      <c r="A415">
        <v>2003</v>
      </c>
      <c r="B415" t="s">
        <v>212</v>
      </c>
      <c r="C415" t="s">
        <v>67</v>
      </c>
      <c r="D415" t="s">
        <v>213</v>
      </c>
      <c r="E415" t="s">
        <v>57</v>
      </c>
      <c r="F415">
        <v>2238.8620000000001</v>
      </c>
      <c r="G415" t="s">
        <v>214</v>
      </c>
    </row>
    <row r="416" spans="1:7" x14ac:dyDescent="0.25">
      <c r="A416">
        <v>2003</v>
      </c>
      <c r="B416" t="s">
        <v>212</v>
      </c>
      <c r="C416" t="s">
        <v>59</v>
      </c>
      <c r="D416" t="s">
        <v>213</v>
      </c>
      <c r="E416" t="s">
        <v>65</v>
      </c>
      <c r="F416" t="s">
        <v>54</v>
      </c>
      <c r="G416" t="s">
        <v>217</v>
      </c>
    </row>
    <row r="417" spans="1:7" x14ac:dyDescent="0.25">
      <c r="A417">
        <v>2003</v>
      </c>
      <c r="B417" t="s">
        <v>212</v>
      </c>
      <c r="C417" t="s">
        <v>59</v>
      </c>
      <c r="D417" t="s">
        <v>213</v>
      </c>
      <c r="E417" t="s">
        <v>63</v>
      </c>
      <c r="F417">
        <v>132.672</v>
      </c>
    </row>
    <row r="418" spans="1:7" x14ac:dyDescent="0.25">
      <c r="A418">
        <v>2003</v>
      </c>
      <c r="B418" t="s">
        <v>212</v>
      </c>
      <c r="C418" t="s">
        <v>59</v>
      </c>
      <c r="D418" t="s">
        <v>213</v>
      </c>
      <c r="E418" t="s">
        <v>62</v>
      </c>
      <c r="F418">
        <v>68.698999999999998</v>
      </c>
    </row>
    <row r="419" spans="1:7" x14ac:dyDescent="0.25">
      <c r="A419">
        <v>2003</v>
      </c>
      <c r="B419" t="s">
        <v>212</v>
      </c>
      <c r="C419" t="s">
        <v>59</v>
      </c>
      <c r="D419" t="s">
        <v>213</v>
      </c>
      <c r="E419" t="s">
        <v>61</v>
      </c>
      <c r="F419">
        <v>63.972999999999999</v>
      </c>
    </row>
    <row r="420" spans="1:7" x14ac:dyDescent="0.25">
      <c r="A420">
        <v>2003</v>
      </c>
      <c r="B420" t="s">
        <v>212</v>
      </c>
      <c r="C420" t="s">
        <v>59</v>
      </c>
      <c r="D420" t="s">
        <v>213</v>
      </c>
      <c r="E420" t="s">
        <v>236</v>
      </c>
      <c r="F420">
        <v>132.672</v>
      </c>
    </row>
    <row r="421" spans="1:7" x14ac:dyDescent="0.25">
      <c r="A421">
        <v>2003</v>
      </c>
      <c r="B421" t="s">
        <v>212</v>
      </c>
      <c r="C421" t="s">
        <v>59</v>
      </c>
      <c r="D421" t="s">
        <v>213</v>
      </c>
      <c r="E421" t="s">
        <v>57</v>
      </c>
      <c r="F421">
        <v>63.972999999999999</v>
      </c>
    </row>
    <row r="422" spans="1:7" x14ac:dyDescent="0.25">
      <c r="A422">
        <v>2003</v>
      </c>
      <c r="B422" t="s">
        <v>212</v>
      </c>
      <c r="C422" t="s">
        <v>74</v>
      </c>
      <c r="D422" t="s">
        <v>216</v>
      </c>
      <c r="E422" t="s">
        <v>65</v>
      </c>
      <c r="F422" s="186">
        <v>100.96599999999999</v>
      </c>
      <c r="G422" t="s">
        <v>214</v>
      </c>
    </row>
    <row r="423" spans="1:7" x14ac:dyDescent="0.25">
      <c r="A423">
        <v>2003</v>
      </c>
      <c r="B423" t="s">
        <v>212</v>
      </c>
      <c r="C423" t="s">
        <v>74</v>
      </c>
      <c r="D423" t="s">
        <v>216</v>
      </c>
      <c r="E423" t="s">
        <v>63</v>
      </c>
      <c r="F423" s="186">
        <v>108.86199999999999</v>
      </c>
    </row>
    <row r="424" spans="1:7" x14ac:dyDescent="0.25">
      <c r="A424">
        <v>2003</v>
      </c>
      <c r="B424" t="s">
        <v>212</v>
      </c>
      <c r="C424" t="s">
        <v>74</v>
      </c>
      <c r="D424" t="s">
        <v>216</v>
      </c>
      <c r="E424" t="s">
        <v>62</v>
      </c>
      <c r="F424" s="186">
        <v>108.408</v>
      </c>
    </row>
    <row r="425" spans="1:7" x14ac:dyDescent="0.25">
      <c r="A425">
        <v>2003</v>
      </c>
      <c r="B425" t="s">
        <v>212</v>
      </c>
      <c r="C425" t="s">
        <v>74</v>
      </c>
      <c r="D425" t="s">
        <v>216</v>
      </c>
      <c r="E425" t="s">
        <v>61</v>
      </c>
      <c r="F425" s="186">
        <v>102.244</v>
      </c>
      <c r="G425" t="s">
        <v>214</v>
      </c>
    </row>
    <row r="426" spans="1:7" x14ac:dyDescent="0.25">
      <c r="A426">
        <v>2003</v>
      </c>
      <c r="B426" t="s">
        <v>212</v>
      </c>
      <c r="C426" t="s">
        <v>74</v>
      </c>
      <c r="D426" t="s">
        <v>216</v>
      </c>
      <c r="E426" t="s">
        <v>236</v>
      </c>
      <c r="F426" s="186">
        <v>102.63200000000001</v>
      </c>
      <c r="G426" t="s">
        <v>214</v>
      </c>
    </row>
    <row r="427" spans="1:7" x14ac:dyDescent="0.25">
      <c r="A427">
        <v>2003</v>
      </c>
      <c r="B427" t="s">
        <v>212</v>
      </c>
      <c r="C427" t="s">
        <v>74</v>
      </c>
      <c r="D427" t="s">
        <v>216</v>
      </c>
      <c r="E427" t="s">
        <v>57</v>
      </c>
      <c r="F427">
        <v>109.05500000000001</v>
      </c>
    </row>
    <row r="428" spans="1:7" x14ac:dyDescent="0.25">
      <c r="A428">
        <v>2003</v>
      </c>
      <c r="B428" t="s">
        <v>212</v>
      </c>
      <c r="C428" t="s">
        <v>73</v>
      </c>
      <c r="D428" t="s">
        <v>216</v>
      </c>
      <c r="E428" t="s">
        <v>65</v>
      </c>
      <c r="F428" t="s">
        <v>54</v>
      </c>
    </row>
    <row r="429" spans="1:7" x14ac:dyDescent="0.25">
      <c r="A429">
        <v>2003</v>
      </c>
      <c r="B429" t="s">
        <v>212</v>
      </c>
      <c r="C429" t="s">
        <v>73</v>
      </c>
      <c r="D429" t="s">
        <v>216</v>
      </c>
      <c r="E429" t="s">
        <v>63</v>
      </c>
      <c r="F429" t="s">
        <v>54</v>
      </c>
    </row>
    <row r="430" spans="1:7" x14ac:dyDescent="0.25">
      <c r="A430">
        <v>2003</v>
      </c>
      <c r="B430" t="s">
        <v>212</v>
      </c>
      <c r="C430" t="s">
        <v>73</v>
      </c>
      <c r="D430" t="s">
        <v>216</v>
      </c>
      <c r="E430" t="s">
        <v>62</v>
      </c>
      <c r="F430" t="s">
        <v>54</v>
      </c>
    </row>
    <row r="431" spans="1:7" x14ac:dyDescent="0.25">
      <c r="A431">
        <v>2003</v>
      </c>
      <c r="B431" t="s">
        <v>212</v>
      </c>
      <c r="C431" t="s">
        <v>73</v>
      </c>
      <c r="D431" t="s">
        <v>216</v>
      </c>
      <c r="E431" t="s">
        <v>61</v>
      </c>
      <c r="F431" t="s">
        <v>54</v>
      </c>
    </row>
    <row r="432" spans="1:7" x14ac:dyDescent="0.25">
      <c r="A432">
        <v>2003</v>
      </c>
      <c r="B432" t="s">
        <v>212</v>
      </c>
      <c r="C432" t="s">
        <v>73</v>
      </c>
      <c r="D432" t="s">
        <v>216</v>
      </c>
      <c r="E432" t="s">
        <v>236</v>
      </c>
      <c r="F432" t="s">
        <v>54</v>
      </c>
    </row>
    <row r="433" spans="1:6" x14ac:dyDescent="0.25">
      <c r="A433">
        <v>2003</v>
      </c>
      <c r="B433" t="s">
        <v>212</v>
      </c>
      <c r="C433" t="s">
        <v>73</v>
      </c>
      <c r="D433" t="s">
        <v>216</v>
      </c>
      <c r="E433" t="s">
        <v>57</v>
      </c>
      <c r="F433" t="s">
        <v>54</v>
      </c>
    </row>
    <row r="434" spans="1:6" x14ac:dyDescent="0.25">
      <c r="A434">
        <v>2003</v>
      </c>
      <c r="B434" t="s">
        <v>212</v>
      </c>
      <c r="C434" t="s">
        <v>72</v>
      </c>
      <c r="D434" t="s">
        <v>216</v>
      </c>
      <c r="E434" t="s">
        <v>65</v>
      </c>
      <c r="F434" t="s">
        <v>54</v>
      </c>
    </row>
    <row r="435" spans="1:6" x14ac:dyDescent="0.25">
      <c r="A435">
        <v>2003</v>
      </c>
      <c r="B435" t="s">
        <v>212</v>
      </c>
      <c r="C435" t="s">
        <v>72</v>
      </c>
      <c r="D435" t="s">
        <v>216</v>
      </c>
      <c r="E435" t="s">
        <v>63</v>
      </c>
      <c r="F435" t="s">
        <v>54</v>
      </c>
    </row>
    <row r="436" spans="1:6" x14ac:dyDescent="0.25">
      <c r="A436">
        <v>2003</v>
      </c>
      <c r="B436" t="s">
        <v>212</v>
      </c>
      <c r="C436" t="s">
        <v>72</v>
      </c>
      <c r="D436" t="s">
        <v>216</v>
      </c>
      <c r="E436" t="s">
        <v>62</v>
      </c>
      <c r="F436" t="s">
        <v>54</v>
      </c>
    </row>
    <row r="437" spans="1:6" x14ac:dyDescent="0.25">
      <c r="A437">
        <v>2003</v>
      </c>
      <c r="B437" t="s">
        <v>212</v>
      </c>
      <c r="C437" t="s">
        <v>72</v>
      </c>
      <c r="D437" t="s">
        <v>216</v>
      </c>
      <c r="E437" t="s">
        <v>61</v>
      </c>
      <c r="F437" s="186" t="s">
        <v>54</v>
      </c>
    </row>
    <row r="438" spans="1:6" x14ac:dyDescent="0.25">
      <c r="A438">
        <v>2003</v>
      </c>
      <c r="B438" t="s">
        <v>212</v>
      </c>
      <c r="C438" t="s">
        <v>72</v>
      </c>
      <c r="D438" t="s">
        <v>216</v>
      </c>
      <c r="E438" t="s">
        <v>236</v>
      </c>
      <c r="F438" s="186" t="s">
        <v>54</v>
      </c>
    </row>
    <row r="439" spans="1:6" x14ac:dyDescent="0.25">
      <c r="A439">
        <v>2003</v>
      </c>
      <c r="B439" t="s">
        <v>212</v>
      </c>
      <c r="C439" t="s">
        <v>72</v>
      </c>
      <c r="D439" t="s">
        <v>216</v>
      </c>
      <c r="E439" t="s">
        <v>57</v>
      </c>
      <c r="F439" s="186" t="s">
        <v>54</v>
      </c>
    </row>
    <row r="440" spans="1:6" x14ac:dyDescent="0.25">
      <c r="A440">
        <v>2003</v>
      </c>
      <c r="B440" t="s">
        <v>212</v>
      </c>
      <c r="C440" t="s">
        <v>70</v>
      </c>
      <c r="D440" t="s">
        <v>216</v>
      </c>
      <c r="E440" t="s">
        <v>65</v>
      </c>
      <c r="F440" s="186" t="s">
        <v>54</v>
      </c>
    </row>
    <row r="441" spans="1:6" x14ac:dyDescent="0.25">
      <c r="A441">
        <v>2003</v>
      </c>
      <c r="B441" t="s">
        <v>212</v>
      </c>
      <c r="C441" t="s">
        <v>70</v>
      </c>
      <c r="D441" t="s">
        <v>216</v>
      </c>
      <c r="E441" t="s">
        <v>63</v>
      </c>
      <c r="F441" s="186" t="s">
        <v>54</v>
      </c>
    </row>
    <row r="442" spans="1:6" x14ac:dyDescent="0.25">
      <c r="A442">
        <v>2003</v>
      </c>
      <c r="B442" t="s">
        <v>212</v>
      </c>
      <c r="C442" t="s">
        <v>70</v>
      </c>
      <c r="D442" t="s">
        <v>216</v>
      </c>
      <c r="E442" t="s">
        <v>62</v>
      </c>
      <c r="F442" t="s">
        <v>54</v>
      </c>
    </row>
    <row r="443" spans="1:6" x14ac:dyDescent="0.25">
      <c r="A443">
        <v>2003</v>
      </c>
      <c r="B443" t="s">
        <v>212</v>
      </c>
      <c r="C443" t="s">
        <v>70</v>
      </c>
      <c r="D443" t="s">
        <v>216</v>
      </c>
      <c r="E443" t="s">
        <v>61</v>
      </c>
      <c r="F443" t="s">
        <v>54</v>
      </c>
    </row>
    <row r="444" spans="1:6" x14ac:dyDescent="0.25">
      <c r="A444">
        <v>2003</v>
      </c>
      <c r="B444" t="s">
        <v>212</v>
      </c>
      <c r="C444" t="s">
        <v>70</v>
      </c>
      <c r="D444" t="s">
        <v>216</v>
      </c>
      <c r="E444" t="s">
        <v>236</v>
      </c>
      <c r="F444" t="s">
        <v>54</v>
      </c>
    </row>
    <row r="445" spans="1:6" x14ac:dyDescent="0.25">
      <c r="A445">
        <v>2003</v>
      </c>
      <c r="B445" t="s">
        <v>212</v>
      </c>
      <c r="C445" t="s">
        <v>70</v>
      </c>
      <c r="D445" t="s">
        <v>216</v>
      </c>
      <c r="E445" t="s">
        <v>57</v>
      </c>
      <c r="F445" t="s">
        <v>54</v>
      </c>
    </row>
    <row r="446" spans="1:6" x14ac:dyDescent="0.25">
      <c r="A446">
        <v>2003</v>
      </c>
      <c r="B446" t="s">
        <v>212</v>
      </c>
      <c r="C446" t="s">
        <v>69</v>
      </c>
      <c r="D446" t="s">
        <v>216</v>
      </c>
      <c r="E446" t="s">
        <v>65</v>
      </c>
      <c r="F446" t="s">
        <v>54</v>
      </c>
    </row>
    <row r="447" spans="1:6" x14ac:dyDescent="0.25">
      <c r="A447">
        <v>2003</v>
      </c>
      <c r="B447" t="s">
        <v>212</v>
      </c>
      <c r="C447" t="s">
        <v>69</v>
      </c>
      <c r="D447" t="s">
        <v>216</v>
      </c>
      <c r="E447" t="s">
        <v>63</v>
      </c>
      <c r="F447" t="s">
        <v>54</v>
      </c>
    </row>
    <row r="448" spans="1:6" x14ac:dyDescent="0.25">
      <c r="A448">
        <v>2003</v>
      </c>
      <c r="B448" t="s">
        <v>212</v>
      </c>
      <c r="C448" t="s">
        <v>69</v>
      </c>
      <c r="D448" t="s">
        <v>216</v>
      </c>
      <c r="E448" t="s">
        <v>62</v>
      </c>
      <c r="F448" t="s">
        <v>54</v>
      </c>
    </row>
    <row r="449" spans="1:7" x14ac:dyDescent="0.25">
      <c r="A449">
        <v>2003</v>
      </c>
      <c r="B449" t="s">
        <v>212</v>
      </c>
      <c r="C449" t="s">
        <v>69</v>
      </c>
      <c r="D449" t="s">
        <v>216</v>
      </c>
      <c r="E449" t="s">
        <v>61</v>
      </c>
      <c r="F449" t="s">
        <v>54</v>
      </c>
    </row>
    <row r="450" spans="1:7" x14ac:dyDescent="0.25">
      <c r="A450">
        <v>2003</v>
      </c>
      <c r="B450" t="s">
        <v>212</v>
      </c>
      <c r="C450" t="s">
        <v>69</v>
      </c>
      <c r="D450" t="s">
        <v>216</v>
      </c>
      <c r="E450" t="s">
        <v>236</v>
      </c>
      <c r="F450" t="s">
        <v>54</v>
      </c>
    </row>
    <row r="451" spans="1:7" x14ac:dyDescent="0.25">
      <c r="A451">
        <v>2003</v>
      </c>
      <c r="B451" t="s">
        <v>212</v>
      </c>
      <c r="C451" t="s">
        <v>69</v>
      </c>
      <c r="D451" t="s">
        <v>216</v>
      </c>
      <c r="E451" t="s">
        <v>57</v>
      </c>
      <c r="F451" t="s">
        <v>54</v>
      </c>
    </row>
    <row r="452" spans="1:7" x14ac:dyDescent="0.25">
      <c r="A452">
        <v>2003</v>
      </c>
      <c r="B452" t="s">
        <v>212</v>
      </c>
      <c r="C452" t="s">
        <v>67</v>
      </c>
      <c r="D452" t="s">
        <v>216</v>
      </c>
      <c r="E452" t="s">
        <v>65</v>
      </c>
      <c r="F452" s="186" t="s">
        <v>54</v>
      </c>
    </row>
    <row r="453" spans="1:7" x14ac:dyDescent="0.25">
      <c r="A453">
        <v>2003</v>
      </c>
      <c r="B453" t="s">
        <v>212</v>
      </c>
      <c r="C453" t="s">
        <v>67</v>
      </c>
      <c r="D453" t="s">
        <v>216</v>
      </c>
      <c r="E453" t="s">
        <v>63</v>
      </c>
      <c r="F453" s="186" t="s">
        <v>54</v>
      </c>
    </row>
    <row r="454" spans="1:7" x14ac:dyDescent="0.25">
      <c r="A454">
        <v>2003</v>
      </c>
      <c r="B454" t="s">
        <v>212</v>
      </c>
      <c r="C454" t="s">
        <v>67</v>
      </c>
      <c r="D454" t="s">
        <v>216</v>
      </c>
      <c r="E454" t="s">
        <v>62</v>
      </c>
      <c r="F454" s="186" t="s">
        <v>54</v>
      </c>
    </row>
    <row r="455" spans="1:7" x14ac:dyDescent="0.25">
      <c r="A455">
        <v>2003</v>
      </c>
      <c r="B455" t="s">
        <v>212</v>
      </c>
      <c r="C455" t="s">
        <v>67</v>
      </c>
      <c r="D455" t="s">
        <v>216</v>
      </c>
      <c r="E455" t="s">
        <v>61</v>
      </c>
      <c r="F455" s="186" t="s">
        <v>54</v>
      </c>
    </row>
    <row r="456" spans="1:7" x14ac:dyDescent="0.25">
      <c r="A456">
        <v>2003</v>
      </c>
      <c r="B456" t="s">
        <v>212</v>
      </c>
      <c r="C456" t="s">
        <v>67</v>
      </c>
      <c r="D456" t="s">
        <v>216</v>
      </c>
      <c r="E456" t="s">
        <v>236</v>
      </c>
      <c r="F456" s="186" t="s">
        <v>54</v>
      </c>
    </row>
    <row r="457" spans="1:7" x14ac:dyDescent="0.25">
      <c r="A457">
        <v>2003</v>
      </c>
      <c r="B457" t="s">
        <v>212</v>
      </c>
      <c r="C457" t="s">
        <v>67</v>
      </c>
      <c r="D457" t="s">
        <v>216</v>
      </c>
      <c r="E457" t="s">
        <v>57</v>
      </c>
      <c r="F457" t="s">
        <v>54</v>
      </c>
    </row>
    <row r="458" spans="1:7" x14ac:dyDescent="0.25">
      <c r="A458">
        <v>2003</v>
      </c>
      <c r="B458" t="s">
        <v>212</v>
      </c>
      <c r="C458" t="s">
        <v>59</v>
      </c>
      <c r="D458" t="s">
        <v>216</v>
      </c>
      <c r="E458" t="s">
        <v>65</v>
      </c>
      <c r="F458" t="s">
        <v>54</v>
      </c>
    </row>
    <row r="459" spans="1:7" x14ac:dyDescent="0.25">
      <c r="A459">
        <v>2003</v>
      </c>
      <c r="B459" t="s">
        <v>212</v>
      </c>
      <c r="C459" t="s">
        <v>59</v>
      </c>
      <c r="D459" t="s">
        <v>216</v>
      </c>
      <c r="E459" t="s">
        <v>63</v>
      </c>
      <c r="F459" t="s">
        <v>54</v>
      </c>
    </row>
    <row r="460" spans="1:7" x14ac:dyDescent="0.25">
      <c r="A460">
        <v>2003</v>
      </c>
      <c r="B460" t="s">
        <v>212</v>
      </c>
      <c r="C460" t="s">
        <v>59</v>
      </c>
      <c r="D460" t="s">
        <v>216</v>
      </c>
      <c r="E460" t="s">
        <v>62</v>
      </c>
      <c r="F460" t="s">
        <v>54</v>
      </c>
    </row>
    <row r="461" spans="1:7" x14ac:dyDescent="0.25">
      <c r="A461">
        <v>2003</v>
      </c>
      <c r="B461" t="s">
        <v>212</v>
      </c>
      <c r="C461" t="s">
        <v>59</v>
      </c>
      <c r="D461" t="s">
        <v>216</v>
      </c>
      <c r="E461" t="s">
        <v>61</v>
      </c>
      <c r="F461" t="s">
        <v>54</v>
      </c>
    </row>
    <row r="462" spans="1:7" x14ac:dyDescent="0.25">
      <c r="A462">
        <v>2003</v>
      </c>
      <c r="B462" t="s">
        <v>212</v>
      </c>
      <c r="C462" t="s">
        <v>59</v>
      </c>
      <c r="D462" t="s">
        <v>216</v>
      </c>
      <c r="E462" t="s">
        <v>236</v>
      </c>
      <c r="F462" t="s">
        <v>54</v>
      </c>
    </row>
    <row r="463" spans="1:7" x14ac:dyDescent="0.25">
      <c r="A463">
        <v>2003</v>
      </c>
      <c r="B463" t="s">
        <v>212</v>
      </c>
      <c r="C463" t="s">
        <v>59</v>
      </c>
      <c r="D463" t="s">
        <v>216</v>
      </c>
      <c r="E463" t="s">
        <v>57</v>
      </c>
      <c r="F463" t="s">
        <v>54</v>
      </c>
    </row>
    <row r="464" spans="1:7" x14ac:dyDescent="0.25">
      <c r="A464">
        <v>2003</v>
      </c>
      <c r="B464" t="s">
        <v>212</v>
      </c>
      <c r="C464" t="s">
        <v>74</v>
      </c>
      <c r="D464" t="s">
        <v>215</v>
      </c>
      <c r="E464" t="s">
        <v>65</v>
      </c>
      <c r="F464">
        <v>12.974</v>
      </c>
      <c r="G464" t="s">
        <v>214</v>
      </c>
    </row>
    <row r="465" spans="1:7" x14ac:dyDescent="0.25">
      <c r="A465">
        <v>2003</v>
      </c>
      <c r="B465" t="s">
        <v>212</v>
      </c>
      <c r="C465" t="s">
        <v>74</v>
      </c>
      <c r="D465" t="s">
        <v>215</v>
      </c>
      <c r="E465" t="s">
        <v>63</v>
      </c>
      <c r="F465">
        <v>3.74</v>
      </c>
    </row>
    <row r="466" spans="1:7" x14ac:dyDescent="0.25">
      <c r="A466">
        <v>2003</v>
      </c>
      <c r="B466" t="s">
        <v>212</v>
      </c>
      <c r="C466" t="s">
        <v>74</v>
      </c>
      <c r="D466" t="s">
        <v>215</v>
      </c>
      <c r="E466" t="s">
        <v>62</v>
      </c>
      <c r="F466">
        <v>1.1100000000000001</v>
      </c>
    </row>
    <row r="467" spans="1:7" x14ac:dyDescent="0.25">
      <c r="A467">
        <v>2003</v>
      </c>
      <c r="B467" t="s">
        <v>212</v>
      </c>
      <c r="C467" t="s">
        <v>74</v>
      </c>
      <c r="D467" t="s">
        <v>215</v>
      </c>
      <c r="E467" t="s">
        <v>61</v>
      </c>
      <c r="F467" s="186">
        <v>15.603999999999999</v>
      </c>
      <c r="G467" t="s">
        <v>214</v>
      </c>
    </row>
    <row r="468" spans="1:7" x14ac:dyDescent="0.25">
      <c r="A468">
        <v>2003</v>
      </c>
      <c r="B468" t="s">
        <v>212</v>
      </c>
      <c r="C468" t="s">
        <v>74</v>
      </c>
      <c r="D468" t="s">
        <v>215</v>
      </c>
      <c r="E468" t="s">
        <v>236</v>
      </c>
      <c r="F468" s="186">
        <v>16.713999999999999</v>
      </c>
      <c r="G468" t="s">
        <v>214</v>
      </c>
    </row>
    <row r="469" spans="1:7" x14ac:dyDescent="0.25">
      <c r="A469">
        <v>2003</v>
      </c>
      <c r="B469" t="s">
        <v>212</v>
      </c>
      <c r="C469" t="s">
        <v>74</v>
      </c>
      <c r="D469" t="s">
        <v>215</v>
      </c>
      <c r="E469" t="s">
        <v>57</v>
      </c>
      <c r="F469" s="186">
        <v>2.63</v>
      </c>
    </row>
    <row r="470" spans="1:7" x14ac:dyDescent="0.25">
      <c r="A470">
        <v>2003</v>
      </c>
      <c r="B470" t="s">
        <v>212</v>
      </c>
      <c r="C470" t="s">
        <v>73</v>
      </c>
      <c r="D470" t="s">
        <v>215</v>
      </c>
      <c r="E470" t="s">
        <v>65</v>
      </c>
      <c r="F470" s="186">
        <v>3.0910000000000002</v>
      </c>
      <c r="G470" t="s">
        <v>214</v>
      </c>
    </row>
    <row r="471" spans="1:7" x14ac:dyDescent="0.25">
      <c r="A471">
        <v>2003</v>
      </c>
      <c r="B471" t="s">
        <v>212</v>
      </c>
      <c r="C471" t="s">
        <v>73</v>
      </c>
      <c r="D471" t="s">
        <v>215</v>
      </c>
      <c r="E471" t="s">
        <v>63</v>
      </c>
      <c r="F471" s="186">
        <v>0.38500000000000001</v>
      </c>
    </row>
    <row r="472" spans="1:7" x14ac:dyDescent="0.25">
      <c r="A472">
        <v>2003</v>
      </c>
      <c r="B472" t="s">
        <v>212</v>
      </c>
      <c r="C472" t="s">
        <v>73</v>
      </c>
      <c r="D472" t="s">
        <v>215</v>
      </c>
      <c r="E472" t="s">
        <v>62</v>
      </c>
      <c r="F472">
        <v>0.30099999999999999</v>
      </c>
    </row>
    <row r="473" spans="1:7" x14ac:dyDescent="0.25">
      <c r="A473">
        <v>2003</v>
      </c>
      <c r="B473" t="s">
        <v>212</v>
      </c>
      <c r="C473" t="s">
        <v>73</v>
      </c>
      <c r="D473" t="s">
        <v>215</v>
      </c>
      <c r="E473" t="s">
        <v>61</v>
      </c>
      <c r="F473">
        <v>3.1760000000000002</v>
      </c>
      <c r="G473" t="s">
        <v>214</v>
      </c>
    </row>
    <row r="474" spans="1:7" x14ac:dyDescent="0.25">
      <c r="A474">
        <v>2003</v>
      </c>
      <c r="B474" t="s">
        <v>212</v>
      </c>
      <c r="C474" t="s">
        <v>73</v>
      </c>
      <c r="D474" t="s">
        <v>215</v>
      </c>
      <c r="E474" t="s">
        <v>236</v>
      </c>
      <c r="F474">
        <v>3.476</v>
      </c>
      <c r="G474" t="s">
        <v>214</v>
      </c>
    </row>
    <row r="475" spans="1:7" x14ac:dyDescent="0.25">
      <c r="A475">
        <v>2003</v>
      </c>
      <c r="B475" t="s">
        <v>212</v>
      </c>
      <c r="C475" t="s">
        <v>73</v>
      </c>
      <c r="D475" t="s">
        <v>215</v>
      </c>
      <c r="E475" t="s">
        <v>57</v>
      </c>
      <c r="F475">
        <v>8.5000000000000006E-2</v>
      </c>
    </row>
    <row r="476" spans="1:7" x14ac:dyDescent="0.25">
      <c r="A476">
        <v>2003</v>
      </c>
      <c r="B476" t="s">
        <v>212</v>
      </c>
      <c r="C476" t="s">
        <v>72</v>
      </c>
      <c r="D476" t="s">
        <v>215</v>
      </c>
      <c r="E476" t="s">
        <v>65</v>
      </c>
      <c r="F476">
        <v>0.31900000000000001</v>
      </c>
    </row>
    <row r="477" spans="1:7" x14ac:dyDescent="0.25">
      <c r="A477">
        <v>2003</v>
      </c>
      <c r="B477" t="s">
        <v>212</v>
      </c>
      <c r="C477" t="s">
        <v>72</v>
      </c>
      <c r="D477" t="s">
        <v>215</v>
      </c>
      <c r="E477" t="s">
        <v>63</v>
      </c>
      <c r="F477">
        <v>0.56699999999999995</v>
      </c>
    </row>
    <row r="478" spans="1:7" x14ac:dyDescent="0.25">
      <c r="A478">
        <v>2003</v>
      </c>
      <c r="B478" t="s">
        <v>212</v>
      </c>
      <c r="C478" t="s">
        <v>72</v>
      </c>
      <c r="D478" t="s">
        <v>215</v>
      </c>
      <c r="E478" t="s">
        <v>62</v>
      </c>
      <c r="F478">
        <v>0.224</v>
      </c>
    </row>
    <row r="479" spans="1:7" x14ac:dyDescent="0.25">
      <c r="A479">
        <v>2003</v>
      </c>
      <c r="B479" t="s">
        <v>212</v>
      </c>
      <c r="C479" t="s">
        <v>72</v>
      </c>
      <c r="D479" t="s">
        <v>215</v>
      </c>
      <c r="E479" t="s">
        <v>61</v>
      </c>
      <c r="F479">
        <v>0.66200000000000003</v>
      </c>
    </row>
    <row r="480" spans="1:7" x14ac:dyDescent="0.25">
      <c r="A480">
        <v>2003</v>
      </c>
      <c r="B480" t="s">
        <v>212</v>
      </c>
      <c r="C480" t="s">
        <v>72</v>
      </c>
      <c r="D480" t="s">
        <v>215</v>
      </c>
      <c r="E480" t="s">
        <v>236</v>
      </c>
      <c r="F480">
        <v>0.88600000000000001</v>
      </c>
    </row>
    <row r="481" spans="1:7" x14ac:dyDescent="0.25">
      <c r="A481">
        <v>2003</v>
      </c>
      <c r="B481" t="s">
        <v>212</v>
      </c>
      <c r="C481" t="s">
        <v>72</v>
      </c>
      <c r="D481" t="s">
        <v>215</v>
      </c>
      <c r="E481" t="s">
        <v>57</v>
      </c>
      <c r="F481">
        <v>0.34300000000000003</v>
      </c>
    </row>
    <row r="482" spans="1:7" x14ac:dyDescent="0.25">
      <c r="A482">
        <v>2003</v>
      </c>
      <c r="B482" t="s">
        <v>212</v>
      </c>
      <c r="C482" t="s">
        <v>70</v>
      </c>
      <c r="D482" t="s">
        <v>215</v>
      </c>
      <c r="E482" t="s">
        <v>65</v>
      </c>
      <c r="F482" s="186">
        <v>7.7389999999999999</v>
      </c>
      <c r="G482" t="s">
        <v>214</v>
      </c>
    </row>
    <row r="483" spans="1:7" x14ac:dyDescent="0.25">
      <c r="A483">
        <v>2003</v>
      </c>
      <c r="B483" t="s">
        <v>212</v>
      </c>
      <c r="C483" t="s">
        <v>70</v>
      </c>
      <c r="D483" t="s">
        <v>215</v>
      </c>
      <c r="E483" t="s">
        <v>63</v>
      </c>
      <c r="F483" s="186">
        <v>0.23100000000000001</v>
      </c>
    </row>
    <row r="484" spans="1:7" x14ac:dyDescent="0.25">
      <c r="A484">
        <v>2003</v>
      </c>
      <c r="B484" t="s">
        <v>212</v>
      </c>
      <c r="C484" t="s">
        <v>70</v>
      </c>
      <c r="D484" t="s">
        <v>215</v>
      </c>
      <c r="E484" t="s">
        <v>62</v>
      </c>
      <c r="F484" s="186">
        <v>0.16400000000000001</v>
      </c>
    </row>
    <row r="485" spans="1:7" x14ac:dyDescent="0.25">
      <c r="A485">
        <v>2003</v>
      </c>
      <c r="B485" t="s">
        <v>212</v>
      </c>
      <c r="C485" t="s">
        <v>70</v>
      </c>
      <c r="D485" t="s">
        <v>215</v>
      </c>
      <c r="E485" t="s">
        <v>61</v>
      </c>
      <c r="F485" s="186">
        <v>7.8049999999999997</v>
      </c>
      <c r="G485" t="s">
        <v>214</v>
      </c>
    </row>
    <row r="486" spans="1:7" x14ac:dyDescent="0.25">
      <c r="A486">
        <v>2003</v>
      </c>
      <c r="B486" t="s">
        <v>212</v>
      </c>
      <c r="C486" t="s">
        <v>70</v>
      </c>
      <c r="D486" t="s">
        <v>215</v>
      </c>
      <c r="E486" t="s">
        <v>236</v>
      </c>
      <c r="F486" s="186">
        <v>7.9690000000000003</v>
      </c>
      <c r="G486" t="s">
        <v>214</v>
      </c>
    </row>
    <row r="487" spans="1:7" x14ac:dyDescent="0.25">
      <c r="A487">
        <v>2003</v>
      </c>
      <c r="B487" t="s">
        <v>212</v>
      </c>
      <c r="C487" t="s">
        <v>70</v>
      </c>
      <c r="D487" t="s">
        <v>215</v>
      </c>
      <c r="E487" t="s">
        <v>57</v>
      </c>
      <c r="F487">
        <v>6.6000000000000003E-2</v>
      </c>
    </row>
    <row r="488" spans="1:7" x14ac:dyDescent="0.25">
      <c r="A488">
        <v>2003</v>
      </c>
      <c r="B488" t="s">
        <v>212</v>
      </c>
      <c r="C488" t="s">
        <v>69</v>
      </c>
      <c r="D488" t="s">
        <v>215</v>
      </c>
      <c r="E488" t="s">
        <v>65</v>
      </c>
      <c r="F488">
        <v>1.825</v>
      </c>
      <c r="G488" t="s">
        <v>214</v>
      </c>
    </row>
    <row r="489" spans="1:7" x14ac:dyDescent="0.25">
      <c r="A489">
        <v>2003</v>
      </c>
      <c r="B489" t="s">
        <v>212</v>
      </c>
      <c r="C489" t="s">
        <v>69</v>
      </c>
      <c r="D489" t="s">
        <v>215</v>
      </c>
      <c r="E489" t="s">
        <v>63</v>
      </c>
      <c r="F489">
        <v>2.4620000000000002</v>
      </c>
    </row>
    <row r="490" spans="1:7" x14ac:dyDescent="0.25">
      <c r="A490">
        <v>2003</v>
      </c>
      <c r="B490" t="s">
        <v>212</v>
      </c>
      <c r="C490" t="s">
        <v>69</v>
      </c>
      <c r="D490" t="s">
        <v>215</v>
      </c>
      <c r="E490" t="s">
        <v>62</v>
      </c>
      <c r="F490">
        <v>0.33100000000000002</v>
      </c>
    </row>
    <row r="491" spans="1:7" x14ac:dyDescent="0.25">
      <c r="A491">
        <v>2003</v>
      </c>
      <c r="B491" t="s">
        <v>212</v>
      </c>
      <c r="C491" t="s">
        <v>69</v>
      </c>
      <c r="D491" t="s">
        <v>215</v>
      </c>
      <c r="E491" t="s">
        <v>61</v>
      </c>
      <c r="F491">
        <v>3.956</v>
      </c>
      <c r="G491" t="s">
        <v>214</v>
      </c>
    </row>
    <row r="492" spans="1:7" x14ac:dyDescent="0.25">
      <c r="A492">
        <v>2003</v>
      </c>
      <c r="B492" t="s">
        <v>212</v>
      </c>
      <c r="C492" t="s">
        <v>69</v>
      </c>
      <c r="D492" t="s">
        <v>215</v>
      </c>
      <c r="E492" t="s">
        <v>236</v>
      </c>
      <c r="F492">
        <v>4.2869999999999999</v>
      </c>
      <c r="G492" t="s">
        <v>214</v>
      </c>
    </row>
    <row r="493" spans="1:7" x14ac:dyDescent="0.25">
      <c r="A493">
        <v>2003</v>
      </c>
      <c r="B493" t="s">
        <v>212</v>
      </c>
      <c r="C493" t="s">
        <v>69</v>
      </c>
      <c r="D493" t="s">
        <v>215</v>
      </c>
      <c r="E493" t="s">
        <v>57</v>
      </c>
      <c r="F493">
        <v>2.1309999999999998</v>
      </c>
    </row>
    <row r="494" spans="1:7" x14ac:dyDescent="0.25">
      <c r="A494">
        <v>2003</v>
      </c>
      <c r="B494" t="s">
        <v>212</v>
      </c>
      <c r="C494" t="s">
        <v>67</v>
      </c>
      <c r="D494" t="s">
        <v>215</v>
      </c>
      <c r="E494" t="s">
        <v>65</v>
      </c>
      <c r="F494" t="s">
        <v>54</v>
      </c>
      <c r="G494" t="s">
        <v>217</v>
      </c>
    </row>
    <row r="495" spans="1:7" x14ac:dyDescent="0.25">
      <c r="A495">
        <v>2003</v>
      </c>
      <c r="B495" t="s">
        <v>212</v>
      </c>
      <c r="C495" t="s">
        <v>67</v>
      </c>
      <c r="D495" t="s">
        <v>215</v>
      </c>
      <c r="E495" t="s">
        <v>63</v>
      </c>
      <c r="F495">
        <v>9.5000000000000001E-2</v>
      </c>
      <c r="G495" t="s">
        <v>214</v>
      </c>
    </row>
    <row r="496" spans="1:7" x14ac:dyDescent="0.25">
      <c r="A496">
        <v>2003</v>
      </c>
      <c r="B496" t="s">
        <v>212</v>
      </c>
      <c r="C496" t="s">
        <v>67</v>
      </c>
      <c r="D496" t="s">
        <v>215</v>
      </c>
      <c r="E496" t="s">
        <v>62</v>
      </c>
      <c r="F496">
        <v>0.09</v>
      </c>
    </row>
    <row r="497" spans="1:7" x14ac:dyDescent="0.25">
      <c r="A497">
        <v>2003</v>
      </c>
      <c r="B497" t="s">
        <v>212</v>
      </c>
      <c r="C497" t="s">
        <v>67</v>
      </c>
      <c r="D497" t="s">
        <v>215</v>
      </c>
      <c r="E497" t="s">
        <v>61</v>
      </c>
      <c r="F497">
        <v>5.0000000000000001E-3</v>
      </c>
      <c r="G497" t="s">
        <v>214</v>
      </c>
    </row>
    <row r="498" spans="1:7" x14ac:dyDescent="0.25">
      <c r="A498">
        <v>2003</v>
      </c>
      <c r="B498" t="s">
        <v>212</v>
      </c>
      <c r="C498" t="s">
        <v>67</v>
      </c>
      <c r="D498" t="s">
        <v>215</v>
      </c>
      <c r="E498" t="s">
        <v>236</v>
      </c>
      <c r="F498" s="186">
        <v>9.5000000000000001E-2</v>
      </c>
      <c r="G498" t="s">
        <v>214</v>
      </c>
    </row>
    <row r="499" spans="1:7" x14ac:dyDescent="0.25">
      <c r="A499">
        <v>2003</v>
      </c>
      <c r="B499" t="s">
        <v>212</v>
      </c>
      <c r="C499" t="s">
        <v>67</v>
      </c>
      <c r="D499" t="s">
        <v>215</v>
      </c>
      <c r="E499" t="s">
        <v>57</v>
      </c>
      <c r="F499" s="186">
        <v>5.0000000000000001E-3</v>
      </c>
      <c r="G499" t="s">
        <v>214</v>
      </c>
    </row>
    <row r="500" spans="1:7" x14ac:dyDescent="0.25">
      <c r="A500">
        <v>2003</v>
      </c>
      <c r="B500" t="s">
        <v>212</v>
      </c>
      <c r="C500" t="s">
        <v>59</v>
      </c>
      <c r="D500" t="s">
        <v>215</v>
      </c>
      <c r="E500" t="s">
        <v>65</v>
      </c>
      <c r="F500" s="186" t="s">
        <v>54</v>
      </c>
      <c r="G500" t="s">
        <v>217</v>
      </c>
    </row>
    <row r="501" spans="1:7" x14ac:dyDescent="0.25">
      <c r="A501">
        <v>2003</v>
      </c>
      <c r="B501" t="s">
        <v>212</v>
      </c>
      <c r="C501" t="s">
        <v>59</v>
      </c>
      <c r="D501" t="s">
        <v>215</v>
      </c>
      <c r="E501" t="s">
        <v>63</v>
      </c>
      <c r="F501" s="186">
        <v>0</v>
      </c>
    </row>
    <row r="502" spans="1:7" x14ac:dyDescent="0.25">
      <c r="A502">
        <v>2003</v>
      </c>
      <c r="B502" t="s">
        <v>212</v>
      </c>
      <c r="C502" t="s">
        <v>59</v>
      </c>
      <c r="D502" t="s">
        <v>215</v>
      </c>
      <c r="E502" t="s">
        <v>62</v>
      </c>
      <c r="F502">
        <v>0</v>
      </c>
    </row>
    <row r="503" spans="1:7" x14ac:dyDescent="0.25">
      <c r="A503">
        <v>2003</v>
      </c>
      <c r="B503" t="s">
        <v>212</v>
      </c>
      <c r="C503" t="s">
        <v>59</v>
      </c>
      <c r="D503" t="s">
        <v>215</v>
      </c>
      <c r="E503" t="s">
        <v>61</v>
      </c>
      <c r="F503">
        <v>0</v>
      </c>
    </row>
    <row r="504" spans="1:7" x14ac:dyDescent="0.25">
      <c r="A504">
        <v>2003</v>
      </c>
      <c r="B504" t="s">
        <v>212</v>
      </c>
      <c r="C504" t="s">
        <v>59</v>
      </c>
      <c r="D504" t="s">
        <v>215</v>
      </c>
      <c r="E504" t="s">
        <v>236</v>
      </c>
      <c r="F504">
        <v>0</v>
      </c>
    </row>
    <row r="505" spans="1:7" x14ac:dyDescent="0.25">
      <c r="A505">
        <v>2003</v>
      </c>
      <c r="B505" t="s">
        <v>212</v>
      </c>
      <c r="C505" t="s">
        <v>59</v>
      </c>
      <c r="D505" t="s">
        <v>215</v>
      </c>
      <c r="E505" t="s">
        <v>57</v>
      </c>
      <c r="F505">
        <v>0</v>
      </c>
    </row>
    <row r="506" spans="1:7" x14ac:dyDescent="0.25">
      <c r="A506">
        <v>2004</v>
      </c>
      <c r="B506" t="s">
        <v>212</v>
      </c>
      <c r="C506" t="s">
        <v>74</v>
      </c>
      <c r="D506" t="s">
        <v>213</v>
      </c>
      <c r="E506" t="s">
        <v>65</v>
      </c>
      <c r="F506">
        <v>5883701.3679999998</v>
      </c>
      <c r="G506" t="s">
        <v>214</v>
      </c>
    </row>
    <row r="507" spans="1:7" x14ac:dyDescent="0.25">
      <c r="A507">
        <v>2004</v>
      </c>
      <c r="B507" t="s">
        <v>212</v>
      </c>
      <c r="C507" t="s">
        <v>74</v>
      </c>
      <c r="D507" t="s">
        <v>213</v>
      </c>
      <c r="E507" t="s">
        <v>63</v>
      </c>
      <c r="F507">
        <v>1669336.2779999999</v>
      </c>
    </row>
    <row r="508" spans="1:7" x14ac:dyDescent="0.25">
      <c r="A508">
        <v>2004</v>
      </c>
      <c r="B508" t="s">
        <v>212</v>
      </c>
      <c r="C508" t="s">
        <v>74</v>
      </c>
      <c r="D508" t="s">
        <v>213</v>
      </c>
      <c r="E508" t="s">
        <v>62</v>
      </c>
      <c r="F508">
        <v>505228.86599999998</v>
      </c>
    </row>
    <row r="509" spans="1:7" x14ac:dyDescent="0.25">
      <c r="A509">
        <v>2004</v>
      </c>
      <c r="B509" t="s">
        <v>212</v>
      </c>
      <c r="C509" t="s">
        <v>74</v>
      </c>
      <c r="D509" t="s">
        <v>213</v>
      </c>
      <c r="E509" t="s">
        <v>61</v>
      </c>
      <c r="F509">
        <v>7047808.7810000004</v>
      </c>
      <c r="G509" t="s">
        <v>214</v>
      </c>
    </row>
    <row r="510" spans="1:7" x14ac:dyDescent="0.25">
      <c r="A510">
        <v>2004</v>
      </c>
      <c r="B510" t="s">
        <v>212</v>
      </c>
      <c r="C510" t="s">
        <v>74</v>
      </c>
      <c r="D510" t="s">
        <v>213</v>
      </c>
      <c r="E510" t="s">
        <v>236</v>
      </c>
      <c r="F510">
        <v>7553037.6469999999</v>
      </c>
      <c r="G510" t="s">
        <v>214</v>
      </c>
    </row>
    <row r="511" spans="1:7" x14ac:dyDescent="0.25">
      <c r="A511">
        <v>2004</v>
      </c>
      <c r="B511" t="s">
        <v>212</v>
      </c>
      <c r="C511" t="s">
        <v>74</v>
      </c>
      <c r="D511" t="s">
        <v>213</v>
      </c>
      <c r="E511" t="s">
        <v>57</v>
      </c>
      <c r="F511">
        <v>1164107.4129999999</v>
      </c>
    </row>
    <row r="512" spans="1:7" x14ac:dyDescent="0.25">
      <c r="A512">
        <v>2004</v>
      </c>
      <c r="B512" t="s">
        <v>212</v>
      </c>
      <c r="C512" t="s">
        <v>73</v>
      </c>
      <c r="D512" t="s">
        <v>213</v>
      </c>
      <c r="E512" t="s">
        <v>65</v>
      </c>
      <c r="F512">
        <v>1523558.726</v>
      </c>
      <c r="G512" t="s">
        <v>214</v>
      </c>
    </row>
    <row r="513" spans="1:7" x14ac:dyDescent="0.25">
      <c r="A513">
        <v>2004</v>
      </c>
      <c r="B513" t="s">
        <v>212</v>
      </c>
      <c r="C513" t="s">
        <v>73</v>
      </c>
      <c r="D513" t="s">
        <v>213</v>
      </c>
      <c r="E513" t="s">
        <v>63</v>
      </c>
      <c r="F513">
        <v>168786.68299999999</v>
      </c>
    </row>
    <row r="514" spans="1:7" x14ac:dyDescent="0.25">
      <c r="A514">
        <v>2004</v>
      </c>
      <c r="B514" t="s">
        <v>212</v>
      </c>
      <c r="C514" t="s">
        <v>73</v>
      </c>
      <c r="D514" t="s">
        <v>213</v>
      </c>
      <c r="E514" t="s">
        <v>62</v>
      </c>
      <c r="F514">
        <v>127866.86</v>
      </c>
    </row>
    <row r="515" spans="1:7" x14ac:dyDescent="0.25">
      <c r="A515">
        <v>2004</v>
      </c>
      <c r="B515" t="s">
        <v>212</v>
      </c>
      <c r="C515" t="s">
        <v>73</v>
      </c>
      <c r="D515" t="s">
        <v>213</v>
      </c>
      <c r="E515" t="s">
        <v>61</v>
      </c>
      <c r="F515">
        <v>1564478.5490000001</v>
      </c>
      <c r="G515" t="s">
        <v>214</v>
      </c>
    </row>
    <row r="516" spans="1:7" x14ac:dyDescent="0.25">
      <c r="A516">
        <v>2004</v>
      </c>
      <c r="B516" t="s">
        <v>212</v>
      </c>
      <c r="C516" t="s">
        <v>73</v>
      </c>
      <c r="D516" t="s">
        <v>213</v>
      </c>
      <c r="E516" t="s">
        <v>236</v>
      </c>
      <c r="F516">
        <v>1692345.409</v>
      </c>
      <c r="G516" t="s">
        <v>214</v>
      </c>
    </row>
    <row r="517" spans="1:7" x14ac:dyDescent="0.25">
      <c r="A517">
        <v>2004</v>
      </c>
      <c r="B517" t="s">
        <v>212</v>
      </c>
      <c r="C517" t="s">
        <v>73</v>
      </c>
      <c r="D517" t="s">
        <v>213</v>
      </c>
      <c r="E517" t="s">
        <v>57</v>
      </c>
      <c r="F517">
        <v>40919.822999999997</v>
      </c>
    </row>
    <row r="518" spans="1:7" x14ac:dyDescent="0.25">
      <c r="A518">
        <v>2004</v>
      </c>
      <c r="B518" t="s">
        <v>212</v>
      </c>
      <c r="C518" t="s">
        <v>72</v>
      </c>
      <c r="D518" t="s">
        <v>213</v>
      </c>
      <c r="E518" t="s">
        <v>65</v>
      </c>
      <c r="F518">
        <v>139829.24100000001</v>
      </c>
    </row>
    <row r="519" spans="1:7" x14ac:dyDescent="0.25">
      <c r="A519">
        <v>2004</v>
      </c>
      <c r="B519" t="s">
        <v>212</v>
      </c>
      <c r="C519" t="s">
        <v>72</v>
      </c>
      <c r="D519" t="s">
        <v>213</v>
      </c>
      <c r="E519" t="s">
        <v>63</v>
      </c>
      <c r="F519">
        <v>268834.31800000003</v>
      </c>
    </row>
    <row r="520" spans="1:7" x14ac:dyDescent="0.25">
      <c r="A520">
        <v>2004</v>
      </c>
      <c r="B520" t="s">
        <v>212</v>
      </c>
      <c r="C520" t="s">
        <v>72</v>
      </c>
      <c r="D520" t="s">
        <v>213</v>
      </c>
      <c r="E520" t="s">
        <v>62</v>
      </c>
      <c r="F520">
        <v>105990.823</v>
      </c>
    </row>
    <row r="521" spans="1:7" x14ac:dyDescent="0.25">
      <c r="A521">
        <v>2004</v>
      </c>
      <c r="B521" t="s">
        <v>212</v>
      </c>
      <c r="C521" t="s">
        <v>72</v>
      </c>
      <c r="D521" t="s">
        <v>213</v>
      </c>
      <c r="E521" t="s">
        <v>61</v>
      </c>
      <c r="F521">
        <v>302672.73599999998</v>
      </c>
    </row>
    <row r="522" spans="1:7" x14ac:dyDescent="0.25">
      <c r="A522">
        <v>2004</v>
      </c>
      <c r="B522" t="s">
        <v>212</v>
      </c>
      <c r="C522" t="s">
        <v>72</v>
      </c>
      <c r="D522" t="s">
        <v>213</v>
      </c>
      <c r="E522" t="s">
        <v>236</v>
      </c>
      <c r="F522">
        <v>408663.55900000001</v>
      </c>
    </row>
    <row r="523" spans="1:7" x14ac:dyDescent="0.25">
      <c r="A523">
        <v>2004</v>
      </c>
      <c r="B523" t="s">
        <v>212</v>
      </c>
      <c r="C523" t="s">
        <v>72</v>
      </c>
      <c r="D523" t="s">
        <v>213</v>
      </c>
      <c r="E523" t="s">
        <v>57</v>
      </c>
      <c r="F523">
        <v>162843.495</v>
      </c>
    </row>
    <row r="524" spans="1:7" x14ac:dyDescent="0.25">
      <c r="A524">
        <v>2004</v>
      </c>
      <c r="B524" t="s">
        <v>212</v>
      </c>
      <c r="C524" t="s">
        <v>70</v>
      </c>
      <c r="D524" t="s">
        <v>213</v>
      </c>
      <c r="E524" t="s">
        <v>65</v>
      </c>
      <c r="F524">
        <v>3432871.2059999998</v>
      </c>
      <c r="G524" t="s">
        <v>214</v>
      </c>
    </row>
    <row r="525" spans="1:7" x14ac:dyDescent="0.25">
      <c r="A525">
        <v>2004</v>
      </c>
      <c r="B525" t="s">
        <v>212</v>
      </c>
      <c r="C525" t="s">
        <v>70</v>
      </c>
      <c r="D525" t="s">
        <v>213</v>
      </c>
      <c r="E525" t="s">
        <v>63</v>
      </c>
      <c r="F525">
        <v>104625.273</v>
      </c>
    </row>
    <row r="526" spans="1:7" x14ac:dyDescent="0.25">
      <c r="A526">
        <v>2004</v>
      </c>
      <c r="B526" t="s">
        <v>212</v>
      </c>
      <c r="C526" t="s">
        <v>70</v>
      </c>
      <c r="D526" t="s">
        <v>213</v>
      </c>
      <c r="E526" t="s">
        <v>62</v>
      </c>
      <c r="F526">
        <v>72895.69</v>
      </c>
    </row>
    <row r="527" spans="1:7" x14ac:dyDescent="0.25">
      <c r="A527">
        <v>2004</v>
      </c>
      <c r="B527" t="s">
        <v>212</v>
      </c>
      <c r="C527" t="s">
        <v>70</v>
      </c>
      <c r="D527" t="s">
        <v>213</v>
      </c>
      <c r="E527" t="s">
        <v>61</v>
      </c>
      <c r="F527" s="186">
        <v>3464600.79</v>
      </c>
      <c r="G527" t="s">
        <v>214</v>
      </c>
    </row>
    <row r="528" spans="1:7" x14ac:dyDescent="0.25">
      <c r="A528">
        <v>2004</v>
      </c>
      <c r="B528" t="s">
        <v>212</v>
      </c>
      <c r="C528" t="s">
        <v>70</v>
      </c>
      <c r="D528" t="s">
        <v>213</v>
      </c>
      <c r="E528" t="s">
        <v>236</v>
      </c>
      <c r="F528" s="186">
        <v>3537496.48</v>
      </c>
      <c r="G528" t="s">
        <v>214</v>
      </c>
    </row>
    <row r="529" spans="1:7" x14ac:dyDescent="0.25">
      <c r="A529">
        <v>2004</v>
      </c>
      <c r="B529" t="s">
        <v>212</v>
      </c>
      <c r="C529" t="s">
        <v>70</v>
      </c>
      <c r="D529" t="s">
        <v>213</v>
      </c>
      <c r="E529" t="s">
        <v>57</v>
      </c>
      <c r="F529" s="186">
        <v>31729.583999999999</v>
      </c>
    </row>
    <row r="530" spans="1:7" x14ac:dyDescent="0.25">
      <c r="A530">
        <v>2004</v>
      </c>
      <c r="B530" t="s">
        <v>212</v>
      </c>
      <c r="C530" t="s">
        <v>69</v>
      </c>
      <c r="D530" t="s">
        <v>213</v>
      </c>
      <c r="E530" t="s">
        <v>65</v>
      </c>
      <c r="F530" s="186">
        <v>787442.19499999995</v>
      </c>
      <c r="G530" t="s">
        <v>214</v>
      </c>
    </row>
    <row r="531" spans="1:7" x14ac:dyDescent="0.25">
      <c r="A531">
        <v>2004</v>
      </c>
      <c r="B531" t="s">
        <v>212</v>
      </c>
      <c r="C531" t="s">
        <v>69</v>
      </c>
      <c r="D531" t="s">
        <v>213</v>
      </c>
      <c r="E531" t="s">
        <v>63</v>
      </c>
      <c r="F531" s="186">
        <v>1078591.8640000001</v>
      </c>
    </row>
    <row r="532" spans="1:7" x14ac:dyDescent="0.25">
      <c r="A532">
        <v>2004</v>
      </c>
      <c r="B532" t="s">
        <v>212</v>
      </c>
      <c r="C532" t="s">
        <v>69</v>
      </c>
      <c r="D532" t="s">
        <v>213</v>
      </c>
      <c r="E532" t="s">
        <v>62</v>
      </c>
      <c r="F532">
        <v>155997.38</v>
      </c>
    </row>
    <row r="533" spans="1:7" x14ac:dyDescent="0.25">
      <c r="A533">
        <v>2004</v>
      </c>
      <c r="B533" t="s">
        <v>212</v>
      </c>
      <c r="C533" t="s">
        <v>69</v>
      </c>
      <c r="D533" t="s">
        <v>213</v>
      </c>
      <c r="E533" t="s">
        <v>61</v>
      </c>
      <c r="F533">
        <v>1710036.6780000001</v>
      </c>
      <c r="G533" t="s">
        <v>214</v>
      </c>
    </row>
    <row r="534" spans="1:7" x14ac:dyDescent="0.25">
      <c r="A534">
        <v>2004</v>
      </c>
      <c r="B534" t="s">
        <v>212</v>
      </c>
      <c r="C534" t="s">
        <v>69</v>
      </c>
      <c r="D534" t="s">
        <v>213</v>
      </c>
      <c r="E534" t="s">
        <v>236</v>
      </c>
      <c r="F534">
        <v>1866034.0589999999</v>
      </c>
      <c r="G534" t="s">
        <v>214</v>
      </c>
    </row>
    <row r="535" spans="1:7" x14ac:dyDescent="0.25">
      <c r="A535">
        <v>2004</v>
      </c>
      <c r="B535" t="s">
        <v>212</v>
      </c>
      <c r="C535" t="s">
        <v>69</v>
      </c>
      <c r="D535" t="s">
        <v>213</v>
      </c>
      <c r="E535" t="s">
        <v>57</v>
      </c>
      <c r="F535">
        <v>922594.48300000001</v>
      </c>
    </row>
    <row r="536" spans="1:7" x14ac:dyDescent="0.25">
      <c r="A536">
        <v>2004</v>
      </c>
      <c r="B536" t="s">
        <v>212</v>
      </c>
      <c r="C536" t="s">
        <v>67</v>
      </c>
      <c r="D536" t="s">
        <v>213</v>
      </c>
      <c r="E536" t="s">
        <v>65</v>
      </c>
      <c r="F536" t="s">
        <v>54</v>
      </c>
      <c r="G536" t="s">
        <v>217</v>
      </c>
    </row>
    <row r="537" spans="1:7" x14ac:dyDescent="0.25">
      <c r="A537">
        <v>2004</v>
      </c>
      <c r="B537" t="s">
        <v>212</v>
      </c>
      <c r="C537" t="s">
        <v>67</v>
      </c>
      <c r="D537" t="s">
        <v>213</v>
      </c>
      <c r="E537" t="s">
        <v>63</v>
      </c>
      <c r="F537">
        <v>48360.821000000004</v>
      </c>
    </row>
    <row r="538" spans="1:7" x14ac:dyDescent="0.25">
      <c r="A538">
        <v>2004</v>
      </c>
      <c r="B538" t="s">
        <v>212</v>
      </c>
      <c r="C538" t="s">
        <v>67</v>
      </c>
      <c r="D538" t="s">
        <v>213</v>
      </c>
      <c r="E538" t="s">
        <v>62</v>
      </c>
      <c r="F538">
        <v>42401.421000000002</v>
      </c>
    </row>
    <row r="539" spans="1:7" x14ac:dyDescent="0.25">
      <c r="A539">
        <v>2004</v>
      </c>
      <c r="B539" t="s">
        <v>212</v>
      </c>
      <c r="C539" t="s">
        <v>67</v>
      </c>
      <c r="D539" t="s">
        <v>213</v>
      </c>
      <c r="E539" t="s">
        <v>61</v>
      </c>
      <c r="F539">
        <v>5959.4</v>
      </c>
    </row>
    <row r="540" spans="1:7" x14ac:dyDescent="0.25">
      <c r="A540">
        <v>2004</v>
      </c>
      <c r="B540" t="s">
        <v>212</v>
      </c>
      <c r="C540" t="s">
        <v>67</v>
      </c>
      <c r="D540" t="s">
        <v>213</v>
      </c>
      <c r="E540" t="s">
        <v>236</v>
      </c>
      <c r="F540">
        <v>48360.821000000004</v>
      </c>
    </row>
    <row r="541" spans="1:7" x14ac:dyDescent="0.25">
      <c r="A541">
        <v>2004</v>
      </c>
      <c r="B541" t="s">
        <v>212</v>
      </c>
      <c r="C541" t="s">
        <v>67</v>
      </c>
      <c r="D541" t="s">
        <v>213</v>
      </c>
      <c r="E541" t="s">
        <v>57</v>
      </c>
      <c r="F541">
        <v>5959.4</v>
      </c>
    </row>
    <row r="542" spans="1:7" x14ac:dyDescent="0.25">
      <c r="A542">
        <v>2004</v>
      </c>
      <c r="B542" t="s">
        <v>212</v>
      </c>
      <c r="C542" t="s">
        <v>59</v>
      </c>
      <c r="D542" t="s">
        <v>213</v>
      </c>
      <c r="E542" t="s">
        <v>65</v>
      </c>
      <c r="F542" s="186" t="s">
        <v>54</v>
      </c>
      <c r="G542" t="s">
        <v>217</v>
      </c>
    </row>
    <row r="543" spans="1:7" x14ac:dyDescent="0.25">
      <c r="A543">
        <v>2004</v>
      </c>
      <c r="B543" t="s">
        <v>212</v>
      </c>
      <c r="C543" t="s">
        <v>59</v>
      </c>
      <c r="D543" t="s">
        <v>213</v>
      </c>
      <c r="E543" t="s">
        <v>63</v>
      </c>
      <c r="F543" s="186">
        <v>137.31899999999999</v>
      </c>
    </row>
    <row r="544" spans="1:7" x14ac:dyDescent="0.25">
      <c r="A544">
        <v>2004</v>
      </c>
      <c r="B544" t="s">
        <v>212</v>
      </c>
      <c r="C544" t="s">
        <v>59</v>
      </c>
      <c r="D544" t="s">
        <v>213</v>
      </c>
      <c r="E544" t="s">
        <v>62</v>
      </c>
      <c r="F544" s="186">
        <v>76.691999999999993</v>
      </c>
    </row>
    <row r="545" spans="1:7" x14ac:dyDescent="0.25">
      <c r="A545">
        <v>2004</v>
      </c>
      <c r="B545" t="s">
        <v>212</v>
      </c>
      <c r="C545" t="s">
        <v>59</v>
      </c>
      <c r="D545" t="s">
        <v>213</v>
      </c>
      <c r="E545" t="s">
        <v>61</v>
      </c>
      <c r="F545" s="186">
        <v>60.627000000000002</v>
      </c>
    </row>
    <row r="546" spans="1:7" x14ac:dyDescent="0.25">
      <c r="A546">
        <v>2004</v>
      </c>
      <c r="B546" t="s">
        <v>212</v>
      </c>
      <c r="C546" t="s">
        <v>59</v>
      </c>
      <c r="D546" t="s">
        <v>213</v>
      </c>
      <c r="E546" t="s">
        <v>236</v>
      </c>
      <c r="F546" s="186">
        <v>137.31899999999999</v>
      </c>
    </row>
    <row r="547" spans="1:7" x14ac:dyDescent="0.25">
      <c r="A547">
        <v>2004</v>
      </c>
      <c r="B547" t="s">
        <v>212</v>
      </c>
      <c r="C547" t="s">
        <v>59</v>
      </c>
      <c r="D547" t="s">
        <v>213</v>
      </c>
      <c r="E547" t="s">
        <v>57</v>
      </c>
      <c r="F547">
        <v>60.627000000000002</v>
      </c>
    </row>
    <row r="548" spans="1:7" x14ac:dyDescent="0.25">
      <c r="A548">
        <v>2004</v>
      </c>
      <c r="B548" t="s">
        <v>212</v>
      </c>
      <c r="C548" t="s">
        <v>74</v>
      </c>
      <c r="D548" t="s">
        <v>216</v>
      </c>
      <c r="E548" t="s">
        <v>65</v>
      </c>
      <c r="F548">
        <v>105.997</v>
      </c>
      <c r="G548" t="s">
        <v>214</v>
      </c>
    </row>
    <row r="549" spans="1:7" x14ac:dyDescent="0.25">
      <c r="A549">
        <v>2004</v>
      </c>
      <c r="B549" t="s">
        <v>212</v>
      </c>
      <c r="C549" t="s">
        <v>74</v>
      </c>
      <c r="D549" t="s">
        <v>216</v>
      </c>
      <c r="E549" t="s">
        <v>63</v>
      </c>
      <c r="F549">
        <v>112.48</v>
      </c>
    </row>
    <row r="550" spans="1:7" x14ac:dyDescent="0.25">
      <c r="A550">
        <v>2004</v>
      </c>
      <c r="B550" t="s">
        <v>212</v>
      </c>
      <c r="C550" t="s">
        <v>74</v>
      </c>
      <c r="D550" t="s">
        <v>216</v>
      </c>
      <c r="E550" t="s">
        <v>62</v>
      </c>
      <c r="F550">
        <v>114.196</v>
      </c>
    </row>
    <row r="551" spans="1:7" x14ac:dyDescent="0.25">
      <c r="A551">
        <v>2004</v>
      </c>
      <c r="B551" t="s">
        <v>212</v>
      </c>
      <c r="C551" t="s">
        <v>74</v>
      </c>
      <c r="D551" t="s">
        <v>216</v>
      </c>
      <c r="E551" t="s">
        <v>61</v>
      </c>
      <c r="F551">
        <v>106.90600000000001</v>
      </c>
      <c r="G551" t="s">
        <v>214</v>
      </c>
    </row>
    <row r="552" spans="1:7" x14ac:dyDescent="0.25">
      <c r="A552">
        <v>2004</v>
      </c>
      <c r="B552" t="s">
        <v>212</v>
      </c>
      <c r="C552" t="s">
        <v>74</v>
      </c>
      <c r="D552" t="s">
        <v>216</v>
      </c>
      <c r="E552" t="s">
        <v>236</v>
      </c>
      <c r="F552">
        <v>107.364</v>
      </c>
      <c r="G552" t="s">
        <v>214</v>
      </c>
    </row>
    <row r="553" spans="1:7" x14ac:dyDescent="0.25">
      <c r="A553">
        <v>2004</v>
      </c>
      <c r="B553" t="s">
        <v>212</v>
      </c>
      <c r="C553" t="s">
        <v>74</v>
      </c>
      <c r="D553" t="s">
        <v>216</v>
      </c>
      <c r="E553" t="s">
        <v>57</v>
      </c>
      <c r="F553">
        <v>111.751</v>
      </c>
    </row>
    <row r="554" spans="1:7" x14ac:dyDescent="0.25">
      <c r="A554">
        <v>2004</v>
      </c>
      <c r="B554" t="s">
        <v>212</v>
      </c>
      <c r="C554" t="s">
        <v>73</v>
      </c>
      <c r="D554" t="s">
        <v>216</v>
      </c>
      <c r="E554" t="s">
        <v>65</v>
      </c>
      <c r="F554" t="s">
        <v>54</v>
      </c>
    </row>
    <row r="555" spans="1:7" x14ac:dyDescent="0.25">
      <c r="A555">
        <v>2004</v>
      </c>
      <c r="B555" t="s">
        <v>212</v>
      </c>
      <c r="C555" t="s">
        <v>73</v>
      </c>
      <c r="D555" t="s">
        <v>216</v>
      </c>
      <c r="E555" t="s">
        <v>63</v>
      </c>
      <c r="F555" t="s">
        <v>54</v>
      </c>
    </row>
    <row r="556" spans="1:7" x14ac:dyDescent="0.25">
      <c r="A556">
        <v>2004</v>
      </c>
      <c r="B556" t="s">
        <v>212</v>
      </c>
      <c r="C556" t="s">
        <v>73</v>
      </c>
      <c r="D556" t="s">
        <v>216</v>
      </c>
      <c r="E556" t="s">
        <v>62</v>
      </c>
      <c r="F556" t="s">
        <v>54</v>
      </c>
    </row>
    <row r="557" spans="1:7" x14ac:dyDescent="0.25">
      <c r="A557">
        <v>2004</v>
      </c>
      <c r="B557" t="s">
        <v>212</v>
      </c>
      <c r="C557" t="s">
        <v>73</v>
      </c>
      <c r="D557" t="s">
        <v>216</v>
      </c>
      <c r="E557" t="s">
        <v>61</v>
      </c>
      <c r="F557" s="186" t="s">
        <v>54</v>
      </c>
    </row>
    <row r="558" spans="1:7" x14ac:dyDescent="0.25">
      <c r="A558">
        <v>2004</v>
      </c>
      <c r="B558" t="s">
        <v>212</v>
      </c>
      <c r="C558" t="s">
        <v>73</v>
      </c>
      <c r="D558" t="s">
        <v>216</v>
      </c>
      <c r="E558" t="s">
        <v>236</v>
      </c>
      <c r="F558" s="186" t="s">
        <v>54</v>
      </c>
    </row>
    <row r="559" spans="1:7" x14ac:dyDescent="0.25">
      <c r="A559">
        <v>2004</v>
      </c>
      <c r="B559" t="s">
        <v>212</v>
      </c>
      <c r="C559" t="s">
        <v>73</v>
      </c>
      <c r="D559" t="s">
        <v>216</v>
      </c>
      <c r="E559" t="s">
        <v>57</v>
      </c>
      <c r="F559" s="186" t="s">
        <v>54</v>
      </c>
    </row>
    <row r="560" spans="1:7" x14ac:dyDescent="0.25">
      <c r="A560">
        <v>2004</v>
      </c>
      <c r="B560" t="s">
        <v>212</v>
      </c>
      <c r="C560" t="s">
        <v>72</v>
      </c>
      <c r="D560" t="s">
        <v>216</v>
      </c>
      <c r="E560" t="s">
        <v>65</v>
      </c>
      <c r="F560" s="186" t="s">
        <v>54</v>
      </c>
    </row>
    <row r="561" spans="1:6" x14ac:dyDescent="0.25">
      <c r="A561">
        <v>2004</v>
      </c>
      <c r="B561" t="s">
        <v>212</v>
      </c>
      <c r="C561" t="s">
        <v>72</v>
      </c>
      <c r="D561" t="s">
        <v>216</v>
      </c>
      <c r="E561" t="s">
        <v>63</v>
      </c>
      <c r="F561" s="186" t="s">
        <v>54</v>
      </c>
    </row>
    <row r="562" spans="1:6" x14ac:dyDescent="0.25">
      <c r="A562">
        <v>2004</v>
      </c>
      <c r="B562" t="s">
        <v>212</v>
      </c>
      <c r="C562" t="s">
        <v>72</v>
      </c>
      <c r="D562" t="s">
        <v>216</v>
      </c>
      <c r="E562" t="s">
        <v>62</v>
      </c>
      <c r="F562" t="s">
        <v>54</v>
      </c>
    </row>
    <row r="563" spans="1:6" x14ac:dyDescent="0.25">
      <c r="A563">
        <v>2004</v>
      </c>
      <c r="B563" t="s">
        <v>212</v>
      </c>
      <c r="C563" t="s">
        <v>72</v>
      </c>
      <c r="D563" t="s">
        <v>216</v>
      </c>
      <c r="E563" t="s">
        <v>61</v>
      </c>
      <c r="F563" t="s">
        <v>54</v>
      </c>
    </row>
    <row r="564" spans="1:6" x14ac:dyDescent="0.25">
      <c r="A564">
        <v>2004</v>
      </c>
      <c r="B564" t="s">
        <v>212</v>
      </c>
      <c r="C564" t="s">
        <v>72</v>
      </c>
      <c r="D564" t="s">
        <v>216</v>
      </c>
      <c r="E564" t="s">
        <v>236</v>
      </c>
      <c r="F564" t="s">
        <v>54</v>
      </c>
    </row>
    <row r="565" spans="1:6" x14ac:dyDescent="0.25">
      <c r="A565">
        <v>2004</v>
      </c>
      <c r="B565" t="s">
        <v>212</v>
      </c>
      <c r="C565" t="s">
        <v>72</v>
      </c>
      <c r="D565" t="s">
        <v>216</v>
      </c>
      <c r="E565" t="s">
        <v>57</v>
      </c>
      <c r="F565" t="s">
        <v>54</v>
      </c>
    </row>
    <row r="566" spans="1:6" x14ac:dyDescent="0.25">
      <c r="A566">
        <v>2004</v>
      </c>
      <c r="B566" t="s">
        <v>212</v>
      </c>
      <c r="C566" t="s">
        <v>70</v>
      </c>
      <c r="D566" t="s">
        <v>216</v>
      </c>
      <c r="E566" t="s">
        <v>65</v>
      </c>
      <c r="F566" t="s">
        <v>54</v>
      </c>
    </row>
    <row r="567" spans="1:6" x14ac:dyDescent="0.25">
      <c r="A567">
        <v>2004</v>
      </c>
      <c r="B567" t="s">
        <v>212</v>
      </c>
      <c r="C567" t="s">
        <v>70</v>
      </c>
      <c r="D567" t="s">
        <v>216</v>
      </c>
      <c r="E567" t="s">
        <v>63</v>
      </c>
      <c r="F567" t="s">
        <v>54</v>
      </c>
    </row>
    <row r="568" spans="1:6" x14ac:dyDescent="0.25">
      <c r="A568">
        <v>2004</v>
      </c>
      <c r="B568" t="s">
        <v>212</v>
      </c>
      <c r="C568" t="s">
        <v>70</v>
      </c>
      <c r="D568" t="s">
        <v>216</v>
      </c>
      <c r="E568" t="s">
        <v>62</v>
      </c>
      <c r="F568" t="s">
        <v>54</v>
      </c>
    </row>
    <row r="569" spans="1:6" x14ac:dyDescent="0.25">
      <c r="A569">
        <v>2004</v>
      </c>
      <c r="B569" t="s">
        <v>212</v>
      </c>
      <c r="C569" t="s">
        <v>70</v>
      </c>
      <c r="D569" t="s">
        <v>216</v>
      </c>
      <c r="E569" t="s">
        <v>61</v>
      </c>
      <c r="F569" t="s">
        <v>54</v>
      </c>
    </row>
    <row r="570" spans="1:6" x14ac:dyDescent="0.25">
      <c r="A570">
        <v>2004</v>
      </c>
      <c r="B570" t="s">
        <v>212</v>
      </c>
      <c r="C570" t="s">
        <v>70</v>
      </c>
      <c r="D570" t="s">
        <v>216</v>
      </c>
      <c r="E570" t="s">
        <v>236</v>
      </c>
      <c r="F570" t="s">
        <v>54</v>
      </c>
    </row>
    <row r="571" spans="1:6" x14ac:dyDescent="0.25">
      <c r="A571">
        <v>2004</v>
      </c>
      <c r="B571" t="s">
        <v>212</v>
      </c>
      <c r="C571" t="s">
        <v>70</v>
      </c>
      <c r="D571" t="s">
        <v>216</v>
      </c>
      <c r="E571" t="s">
        <v>57</v>
      </c>
      <c r="F571" t="s">
        <v>54</v>
      </c>
    </row>
    <row r="572" spans="1:6" x14ac:dyDescent="0.25">
      <c r="A572">
        <v>2004</v>
      </c>
      <c r="B572" t="s">
        <v>212</v>
      </c>
      <c r="C572" t="s">
        <v>69</v>
      </c>
      <c r="D572" t="s">
        <v>216</v>
      </c>
      <c r="E572" t="s">
        <v>65</v>
      </c>
      <c r="F572" s="186" t="s">
        <v>54</v>
      </c>
    </row>
    <row r="573" spans="1:6" x14ac:dyDescent="0.25">
      <c r="A573">
        <v>2004</v>
      </c>
      <c r="B573" t="s">
        <v>212</v>
      </c>
      <c r="C573" t="s">
        <v>69</v>
      </c>
      <c r="D573" t="s">
        <v>216</v>
      </c>
      <c r="E573" t="s">
        <v>63</v>
      </c>
      <c r="F573" s="186" t="s">
        <v>54</v>
      </c>
    </row>
    <row r="574" spans="1:6" x14ac:dyDescent="0.25">
      <c r="A574">
        <v>2004</v>
      </c>
      <c r="B574" t="s">
        <v>212</v>
      </c>
      <c r="C574" t="s">
        <v>69</v>
      </c>
      <c r="D574" t="s">
        <v>216</v>
      </c>
      <c r="E574" t="s">
        <v>62</v>
      </c>
      <c r="F574" s="186" t="s">
        <v>54</v>
      </c>
    </row>
    <row r="575" spans="1:6" x14ac:dyDescent="0.25">
      <c r="A575">
        <v>2004</v>
      </c>
      <c r="B575" t="s">
        <v>212</v>
      </c>
      <c r="C575" t="s">
        <v>69</v>
      </c>
      <c r="D575" t="s">
        <v>216</v>
      </c>
      <c r="E575" t="s">
        <v>61</v>
      </c>
      <c r="F575" s="186" t="s">
        <v>54</v>
      </c>
    </row>
    <row r="576" spans="1:6" x14ac:dyDescent="0.25">
      <c r="A576">
        <v>2004</v>
      </c>
      <c r="B576" t="s">
        <v>212</v>
      </c>
      <c r="C576" t="s">
        <v>69</v>
      </c>
      <c r="D576" t="s">
        <v>216</v>
      </c>
      <c r="E576" t="s">
        <v>236</v>
      </c>
      <c r="F576" s="186" t="s">
        <v>54</v>
      </c>
    </row>
    <row r="577" spans="1:7" x14ac:dyDescent="0.25">
      <c r="A577">
        <v>2004</v>
      </c>
      <c r="B577" t="s">
        <v>212</v>
      </c>
      <c r="C577" t="s">
        <v>69</v>
      </c>
      <c r="D577" t="s">
        <v>216</v>
      </c>
      <c r="E577" t="s">
        <v>57</v>
      </c>
      <c r="F577" t="s">
        <v>54</v>
      </c>
    </row>
    <row r="578" spans="1:7" x14ac:dyDescent="0.25">
      <c r="A578">
        <v>2004</v>
      </c>
      <c r="B578" t="s">
        <v>212</v>
      </c>
      <c r="C578" t="s">
        <v>67</v>
      </c>
      <c r="D578" t="s">
        <v>216</v>
      </c>
      <c r="E578" t="s">
        <v>65</v>
      </c>
      <c r="F578" t="s">
        <v>54</v>
      </c>
    </row>
    <row r="579" spans="1:7" x14ac:dyDescent="0.25">
      <c r="A579">
        <v>2004</v>
      </c>
      <c r="B579" t="s">
        <v>212</v>
      </c>
      <c r="C579" t="s">
        <v>67</v>
      </c>
      <c r="D579" t="s">
        <v>216</v>
      </c>
      <c r="E579" t="s">
        <v>63</v>
      </c>
      <c r="F579" t="s">
        <v>54</v>
      </c>
    </row>
    <row r="580" spans="1:7" x14ac:dyDescent="0.25">
      <c r="A580">
        <v>2004</v>
      </c>
      <c r="B580" t="s">
        <v>212</v>
      </c>
      <c r="C580" t="s">
        <v>67</v>
      </c>
      <c r="D580" t="s">
        <v>216</v>
      </c>
      <c r="E580" t="s">
        <v>62</v>
      </c>
      <c r="F580" t="s">
        <v>54</v>
      </c>
    </row>
    <row r="581" spans="1:7" x14ac:dyDescent="0.25">
      <c r="A581">
        <v>2004</v>
      </c>
      <c r="B581" t="s">
        <v>212</v>
      </c>
      <c r="C581" t="s">
        <v>67</v>
      </c>
      <c r="D581" t="s">
        <v>216</v>
      </c>
      <c r="E581" t="s">
        <v>61</v>
      </c>
      <c r="F581" t="s">
        <v>54</v>
      </c>
    </row>
    <row r="582" spans="1:7" x14ac:dyDescent="0.25">
      <c r="A582">
        <v>2004</v>
      </c>
      <c r="B582" t="s">
        <v>212</v>
      </c>
      <c r="C582" t="s">
        <v>67</v>
      </c>
      <c r="D582" t="s">
        <v>216</v>
      </c>
      <c r="E582" t="s">
        <v>236</v>
      </c>
      <c r="F582" t="s">
        <v>54</v>
      </c>
    </row>
    <row r="583" spans="1:7" x14ac:dyDescent="0.25">
      <c r="A583">
        <v>2004</v>
      </c>
      <c r="B583" t="s">
        <v>212</v>
      </c>
      <c r="C583" t="s">
        <v>67</v>
      </c>
      <c r="D583" t="s">
        <v>216</v>
      </c>
      <c r="E583" t="s">
        <v>57</v>
      </c>
      <c r="F583" t="s">
        <v>54</v>
      </c>
    </row>
    <row r="584" spans="1:7" x14ac:dyDescent="0.25">
      <c r="A584">
        <v>2004</v>
      </c>
      <c r="B584" t="s">
        <v>212</v>
      </c>
      <c r="C584" t="s">
        <v>59</v>
      </c>
      <c r="D584" t="s">
        <v>216</v>
      </c>
      <c r="E584" t="s">
        <v>65</v>
      </c>
      <c r="F584" t="s">
        <v>54</v>
      </c>
    </row>
    <row r="585" spans="1:7" x14ac:dyDescent="0.25">
      <c r="A585">
        <v>2004</v>
      </c>
      <c r="B585" t="s">
        <v>212</v>
      </c>
      <c r="C585" t="s">
        <v>59</v>
      </c>
      <c r="D585" t="s">
        <v>216</v>
      </c>
      <c r="E585" t="s">
        <v>63</v>
      </c>
      <c r="F585" t="s">
        <v>54</v>
      </c>
    </row>
    <row r="586" spans="1:7" x14ac:dyDescent="0.25">
      <c r="A586">
        <v>2004</v>
      </c>
      <c r="B586" t="s">
        <v>212</v>
      </c>
      <c r="C586" t="s">
        <v>59</v>
      </c>
      <c r="D586" t="s">
        <v>216</v>
      </c>
      <c r="E586" t="s">
        <v>62</v>
      </c>
      <c r="F586" t="s">
        <v>54</v>
      </c>
    </row>
    <row r="587" spans="1:7" x14ac:dyDescent="0.25">
      <c r="A587">
        <v>2004</v>
      </c>
      <c r="B587" t="s">
        <v>212</v>
      </c>
      <c r="C587" t="s">
        <v>59</v>
      </c>
      <c r="D587" t="s">
        <v>216</v>
      </c>
      <c r="E587" t="s">
        <v>61</v>
      </c>
      <c r="F587" s="186" t="s">
        <v>54</v>
      </c>
    </row>
    <row r="588" spans="1:7" x14ac:dyDescent="0.25">
      <c r="A588">
        <v>2004</v>
      </c>
      <c r="B588" t="s">
        <v>212</v>
      </c>
      <c r="C588" t="s">
        <v>59</v>
      </c>
      <c r="D588" t="s">
        <v>216</v>
      </c>
      <c r="E588" t="s">
        <v>236</v>
      </c>
      <c r="F588" s="186" t="s">
        <v>54</v>
      </c>
    </row>
    <row r="589" spans="1:7" x14ac:dyDescent="0.25">
      <c r="A589">
        <v>2004</v>
      </c>
      <c r="B589" t="s">
        <v>212</v>
      </c>
      <c r="C589" t="s">
        <v>59</v>
      </c>
      <c r="D589" t="s">
        <v>216</v>
      </c>
      <c r="E589" t="s">
        <v>57</v>
      </c>
      <c r="F589" s="186" t="s">
        <v>54</v>
      </c>
    </row>
    <row r="590" spans="1:7" x14ac:dyDescent="0.25">
      <c r="A590">
        <v>2004</v>
      </c>
      <c r="B590" t="s">
        <v>212</v>
      </c>
      <c r="C590" t="s">
        <v>74</v>
      </c>
      <c r="D590" t="s">
        <v>215</v>
      </c>
      <c r="E590" t="s">
        <v>65</v>
      </c>
      <c r="F590" s="186">
        <v>13.57</v>
      </c>
      <c r="G590" t="s">
        <v>214</v>
      </c>
    </row>
    <row r="591" spans="1:7" x14ac:dyDescent="0.25">
      <c r="A591">
        <v>2004</v>
      </c>
      <c r="B591" t="s">
        <v>212</v>
      </c>
      <c r="C591" t="s">
        <v>74</v>
      </c>
      <c r="D591" t="s">
        <v>215</v>
      </c>
      <c r="E591" t="s">
        <v>63</v>
      </c>
      <c r="F591" s="186">
        <v>3.85</v>
      </c>
    </row>
    <row r="592" spans="1:7" x14ac:dyDescent="0.25">
      <c r="A592">
        <v>2004</v>
      </c>
      <c r="B592" t="s">
        <v>212</v>
      </c>
      <c r="C592" t="s">
        <v>74</v>
      </c>
      <c r="D592" t="s">
        <v>215</v>
      </c>
      <c r="E592" t="s">
        <v>62</v>
      </c>
      <c r="F592">
        <v>1.165</v>
      </c>
    </row>
    <row r="593" spans="1:7" x14ac:dyDescent="0.25">
      <c r="A593">
        <v>2004</v>
      </c>
      <c r="B593" t="s">
        <v>212</v>
      </c>
      <c r="C593" t="s">
        <v>74</v>
      </c>
      <c r="D593" t="s">
        <v>215</v>
      </c>
      <c r="E593" t="s">
        <v>61</v>
      </c>
      <c r="F593">
        <v>16.254999999999999</v>
      </c>
      <c r="G593" t="s">
        <v>214</v>
      </c>
    </row>
    <row r="594" spans="1:7" x14ac:dyDescent="0.25">
      <c r="A594">
        <v>2004</v>
      </c>
      <c r="B594" t="s">
        <v>212</v>
      </c>
      <c r="C594" t="s">
        <v>74</v>
      </c>
      <c r="D594" t="s">
        <v>215</v>
      </c>
      <c r="E594" t="s">
        <v>236</v>
      </c>
      <c r="F594">
        <v>17.420000000000002</v>
      </c>
      <c r="G594" t="s">
        <v>214</v>
      </c>
    </row>
    <row r="595" spans="1:7" x14ac:dyDescent="0.25">
      <c r="A595">
        <v>2004</v>
      </c>
      <c r="B595" t="s">
        <v>212</v>
      </c>
      <c r="C595" t="s">
        <v>74</v>
      </c>
      <c r="D595" t="s">
        <v>215</v>
      </c>
      <c r="E595" t="s">
        <v>57</v>
      </c>
      <c r="F595">
        <v>2.6850000000000001</v>
      </c>
    </row>
    <row r="596" spans="1:7" x14ac:dyDescent="0.25">
      <c r="A596">
        <v>2004</v>
      </c>
      <c r="B596" t="s">
        <v>212</v>
      </c>
      <c r="C596" t="s">
        <v>73</v>
      </c>
      <c r="D596" t="s">
        <v>215</v>
      </c>
      <c r="E596" t="s">
        <v>65</v>
      </c>
      <c r="F596">
        <v>3.5139999999999998</v>
      </c>
      <c r="G596" t="s">
        <v>214</v>
      </c>
    </row>
    <row r="597" spans="1:7" x14ac:dyDescent="0.25">
      <c r="A597">
        <v>2004</v>
      </c>
      <c r="B597" t="s">
        <v>212</v>
      </c>
      <c r="C597" t="s">
        <v>73</v>
      </c>
      <c r="D597" t="s">
        <v>215</v>
      </c>
      <c r="E597" t="s">
        <v>63</v>
      </c>
      <c r="F597">
        <v>0.38900000000000001</v>
      </c>
    </row>
    <row r="598" spans="1:7" x14ac:dyDescent="0.25">
      <c r="A598">
        <v>2004</v>
      </c>
      <c r="B598" t="s">
        <v>212</v>
      </c>
      <c r="C598" t="s">
        <v>73</v>
      </c>
      <c r="D598" t="s">
        <v>215</v>
      </c>
      <c r="E598" t="s">
        <v>62</v>
      </c>
      <c r="F598">
        <v>0.29499999999999998</v>
      </c>
    </row>
    <row r="599" spans="1:7" x14ac:dyDescent="0.25">
      <c r="A599">
        <v>2004</v>
      </c>
      <c r="B599" t="s">
        <v>212</v>
      </c>
      <c r="C599" t="s">
        <v>73</v>
      </c>
      <c r="D599" t="s">
        <v>215</v>
      </c>
      <c r="E599" t="s">
        <v>61</v>
      </c>
      <c r="F599">
        <v>3.6080000000000001</v>
      </c>
      <c r="G599" t="s">
        <v>214</v>
      </c>
    </row>
    <row r="600" spans="1:7" x14ac:dyDescent="0.25">
      <c r="A600">
        <v>2004</v>
      </c>
      <c r="B600" t="s">
        <v>212</v>
      </c>
      <c r="C600" t="s">
        <v>73</v>
      </c>
      <c r="D600" t="s">
        <v>215</v>
      </c>
      <c r="E600" t="s">
        <v>236</v>
      </c>
      <c r="F600">
        <v>3.903</v>
      </c>
      <c r="G600" t="s">
        <v>214</v>
      </c>
    </row>
    <row r="601" spans="1:7" x14ac:dyDescent="0.25">
      <c r="A601">
        <v>2004</v>
      </c>
      <c r="B601" t="s">
        <v>212</v>
      </c>
      <c r="C601" t="s">
        <v>73</v>
      </c>
      <c r="D601" t="s">
        <v>215</v>
      </c>
      <c r="E601" t="s">
        <v>57</v>
      </c>
      <c r="F601">
        <v>9.4E-2</v>
      </c>
    </row>
    <row r="602" spans="1:7" x14ac:dyDescent="0.25">
      <c r="A602">
        <v>2004</v>
      </c>
      <c r="B602" t="s">
        <v>212</v>
      </c>
      <c r="C602" t="s">
        <v>72</v>
      </c>
      <c r="D602" t="s">
        <v>215</v>
      </c>
      <c r="E602" t="s">
        <v>65</v>
      </c>
      <c r="F602">
        <v>0.32200000000000001</v>
      </c>
    </row>
    <row r="603" spans="1:7" x14ac:dyDescent="0.25">
      <c r="A603">
        <v>2004</v>
      </c>
      <c r="B603" t="s">
        <v>212</v>
      </c>
      <c r="C603" t="s">
        <v>72</v>
      </c>
      <c r="D603" t="s">
        <v>215</v>
      </c>
      <c r="E603" t="s">
        <v>63</v>
      </c>
      <c r="F603" s="186">
        <v>0.62</v>
      </c>
    </row>
    <row r="604" spans="1:7" x14ac:dyDescent="0.25">
      <c r="A604">
        <v>2004</v>
      </c>
      <c r="B604" t="s">
        <v>212</v>
      </c>
      <c r="C604" t="s">
        <v>72</v>
      </c>
      <c r="D604" t="s">
        <v>215</v>
      </c>
      <c r="E604" t="s">
        <v>62</v>
      </c>
      <c r="F604" s="186">
        <v>0.24399999999999999</v>
      </c>
    </row>
    <row r="605" spans="1:7" x14ac:dyDescent="0.25">
      <c r="A605">
        <v>2004</v>
      </c>
      <c r="B605" t="s">
        <v>212</v>
      </c>
      <c r="C605" t="s">
        <v>72</v>
      </c>
      <c r="D605" t="s">
        <v>215</v>
      </c>
      <c r="E605" t="s">
        <v>61</v>
      </c>
      <c r="F605" s="186">
        <v>0.69799999999999995</v>
      </c>
    </row>
    <row r="606" spans="1:7" x14ac:dyDescent="0.25">
      <c r="A606">
        <v>2004</v>
      </c>
      <c r="B606" t="s">
        <v>212</v>
      </c>
      <c r="C606" t="s">
        <v>72</v>
      </c>
      <c r="D606" t="s">
        <v>215</v>
      </c>
      <c r="E606" t="s">
        <v>236</v>
      </c>
      <c r="F606" s="186">
        <v>0.94299999999999995</v>
      </c>
    </row>
    <row r="607" spans="1:7" x14ac:dyDescent="0.25">
      <c r="A607">
        <v>2004</v>
      </c>
      <c r="B607" t="s">
        <v>212</v>
      </c>
      <c r="C607" t="s">
        <v>72</v>
      </c>
      <c r="D607" t="s">
        <v>215</v>
      </c>
      <c r="E607" t="s">
        <v>57</v>
      </c>
      <c r="F607">
        <v>0.376</v>
      </c>
    </row>
    <row r="608" spans="1:7" x14ac:dyDescent="0.25">
      <c r="A608">
        <v>2004</v>
      </c>
      <c r="B608" t="s">
        <v>212</v>
      </c>
      <c r="C608" t="s">
        <v>70</v>
      </c>
      <c r="D608" t="s">
        <v>215</v>
      </c>
      <c r="E608" t="s">
        <v>65</v>
      </c>
      <c r="F608">
        <v>7.9169999999999998</v>
      </c>
      <c r="G608" t="s">
        <v>214</v>
      </c>
    </row>
    <row r="609" spans="1:7" x14ac:dyDescent="0.25">
      <c r="A609">
        <v>2004</v>
      </c>
      <c r="B609" t="s">
        <v>212</v>
      </c>
      <c r="C609" t="s">
        <v>70</v>
      </c>
      <c r="D609" t="s">
        <v>215</v>
      </c>
      <c r="E609" t="s">
        <v>63</v>
      </c>
      <c r="F609">
        <v>0.24099999999999999</v>
      </c>
    </row>
    <row r="610" spans="1:7" x14ac:dyDescent="0.25">
      <c r="A610">
        <v>2004</v>
      </c>
      <c r="B610" t="s">
        <v>212</v>
      </c>
      <c r="C610" t="s">
        <v>70</v>
      </c>
      <c r="D610" t="s">
        <v>215</v>
      </c>
      <c r="E610" t="s">
        <v>62</v>
      </c>
      <c r="F610">
        <v>0.16800000000000001</v>
      </c>
    </row>
    <row r="611" spans="1:7" x14ac:dyDescent="0.25">
      <c r="A611">
        <v>2004</v>
      </c>
      <c r="B611" t="s">
        <v>212</v>
      </c>
      <c r="C611" t="s">
        <v>70</v>
      </c>
      <c r="D611" t="s">
        <v>215</v>
      </c>
      <c r="E611" t="s">
        <v>61</v>
      </c>
      <c r="F611">
        <v>7.9909999999999997</v>
      </c>
      <c r="G611" t="s">
        <v>214</v>
      </c>
    </row>
    <row r="612" spans="1:7" x14ac:dyDescent="0.25">
      <c r="A612">
        <v>2004</v>
      </c>
      <c r="B612" t="s">
        <v>212</v>
      </c>
      <c r="C612" t="s">
        <v>70</v>
      </c>
      <c r="D612" t="s">
        <v>215</v>
      </c>
      <c r="E612" t="s">
        <v>236</v>
      </c>
      <c r="F612">
        <v>8.1590000000000007</v>
      </c>
      <c r="G612" t="s">
        <v>214</v>
      </c>
    </row>
    <row r="613" spans="1:7" x14ac:dyDescent="0.25">
      <c r="A613">
        <v>2004</v>
      </c>
      <c r="B613" t="s">
        <v>212</v>
      </c>
      <c r="C613" t="s">
        <v>70</v>
      </c>
      <c r="D613" t="s">
        <v>215</v>
      </c>
      <c r="E613" t="s">
        <v>57</v>
      </c>
      <c r="F613">
        <v>7.2999999999999995E-2</v>
      </c>
    </row>
    <row r="614" spans="1:7" x14ac:dyDescent="0.25">
      <c r="A614">
        <v>2004</v>
      </c>
      <c r="B614" t="s">
        <v>212</v>
      </c>
      <c r="C614" t="s">
        <v>69</v>
      </c>
      <c r="D614" t="s">
        <v>215</v>
      </c>
      <c r="E614" t="s">
        <v>65</v>
      </c>
      <c r="F614">
        <v>1.8160000000000001</v>
      </c>
      <c r="G614" t="s">
        <v>214</v>
      </c>
    </row>
    <row r="615" spans="1:7" x14ac:dyDescent="0.25">
      <c r="A615">
        <v>2004</v>
      </c>
      <c r="B615" t="s">
        <v>212</v>
      </c>
      <c r="C615" t="s">
        <v>69</v>
      </c>
      <c r="D615" t="s">
        <v>215</v>
      </c>
      <c r="E615" t="s">
        <v>63</v>
      </c>
      <c r="F615">
        <v>2.488</v>
      </c>
    </row>
    <row r="616" spans="1:7" x14ac:dyDescent="0.25">
      <c r="A616">
        <v>2004</v>
      </c>
      <c r="B616" t="s">
        <v>212</v>
      </c>
      <c r="C616" t="s">
        <v>69</v>
      </c>
      <c r="D616" t="s">
        <v>215</v>
      </c>
      <c r="E616" t="s">
        <v>62</v>
      </c>
      <c r="F616">
        <v>0.36</v>
      </c>
    </row>
    <row r="617" spans="1:7" x14ac:dyDescent="0.25">
      <c r="A617">
        <v>2004</v>
      </c>
      <c r="B617" t="s">
        <v>212</v>
      </c>
      <c r="C617" t="s">
        <v>69</v>
      </c>
      <c r="D617" t="s">
        <v>215</v>
      </c>
      <c r="E617" t="s">
        <v>61</v>
      </c>
      <c r="F617">
        <v>3.944</v>
      </c>
      <c r="G617" t="s">
        <v>214</v>
      </c>
    </row>
    <row r="618" spans="1:7" x14ac:dyDescent="0.25">
      <c r="A618">
        <v>2004</v>
      </c>
      <c r="B618" t="s">
        <v>212</v>
      </c>
      <c r="C618" t="s">
        <v>69</v>
      </c>
      <c r="D618" t="s">
        <v>215</v>
      </c>
      <c r="E618" t="s">
        <v>236</v>
      </c>
      <c r="F618">
        <v>4.3040000000000003</v>
      </c>
      <c r="G618" t="s">
        <v>214</v>
      </c>
    </row>
    <row r="619" spans="1:7" x14ac:dyDescent="0.25">
      <c r="A619">
        <v>2004</v>
      </c>
      <c r="B619" t="s">
        <v>212</v>
      </c>
      <c r="C619" t="s">
        <v>69</v>
      </c>
      <c r="D619" t="s">
        <v>215</v>
      </c>
      <c r="E619" t="s">
        <v>57</v>
      </c>
      <c r="F619">
        <v>2.1280000000000001</v>
      </c>
    </row>
    <row r="620" spans="1:7" x14ac:dyDescent="0.25">
      <c r="A620">
        <v>2004</v>
      </c>
      <c r="B620" t="s">
        <v>212</v>
      </c>
      <c r="C620" t="s">
        <v>67</v>
      </c>
      <c r="D620" t="s">
        <v>215</v>
      </c>
      <c r="E620" t="s">
        <v>65</v>
      </c>
      <c r="F620" t="s">
        <v>54</v>
      </c>
      <c r="G620" t="s">
        <v>217</v>
      </c>
    </row>
    <row r="621" spans="1:7" x14ac:dyDescent="0.25">
      <c r="A621">
        <v>2004</v>
      </c>
      <c r="B621" t="s">
        <v>212</v>
      </c>
      <c r="C621" t="s">
        <v>67</v>
      </c>
      <c r="D621" t="s">
        <v>215</v>
      </c>
      <c r="E621" t="s">
        <v>63</v>
      </c>
      <c r="F621">
        <v>0.112</v>
      </c>
    </row>
    <row r="622" spans="1:7" x14ac:dyDescent="0.25">
      <c r="A622">
        <v>2004</v>
      </c>
      <c r="B622" t="s">
        <v>212</v>
      </c>
      <c r="C622" t="s">
        <v>67</v>
      </c>
      <c r="D622" t="s">
        <v>215</v>
      </c>
      <c r="E622" t="s">
        <v>62</v>
      </c>
      <c r="F622">
        <v>9.8000000000000004E-2</v>
      </c>
    </row>
    <row r="623" spans="1:7" x14ac:dyDescent="0.25">
      <c r="A623">
        <v>2004</v>
      </c>
      <c r="B623" t="s">
        <v>212</v>
      </c>
      <c r="C623" t="s">
        <v>67</v>
      </c>
      <c r="D623" t="s">
        <v>215</v>
      </c>
      <c r="E623" t="s">
        <v>61</v>
      </c>
      <c r="F623">
        <v>1.4E-2</v>
      </c>
    </row>
    <row r="624" spans="1:7" x14ac:dyDescent="0.25">
      <c r="A624">
        <v>2004</v>
      </c>
      <c r="B624" t="s">
        <v>212</v>
      </c>
      <c r="C624" t="s">
        <v>67</v>
      </c>
      <c r="D624" t="s">
        <v>215</v>
      </c>
      <c r="E624" t="s">
        <v>236</v>
      </c>
      <c r="F624">
        <v>0.112</v>
      </c>
    </row>
    <row r="625" spans="1:7" x14ac:dyDescent="0.25">
      <c r="A625">
        <v>2004</v>
      </c>
      <c r="B625" t="s">
        <v>212</v>
      </c>
      <c r="C625" t="s">
        <v>67</v>
      </c>
      <c r="D625" t="s">
        <v>215</v>
      </c>
      <c r="E625" t="s">
        <v>57</v>
      </c>
      <c r="F625">
        <v>1.4E-2</v>
      </c>
    </row>
    <row r="626" spans="1:7" x14ac:dyDescent="0.25">
      <c r="A626">
        <v>2004</v>
      </c>
      <c r="B626" t="s">
        <v>212</v>
      </c>
      <c r="C626" t="s">
        <v>59</v>
      </c>
      <c r="D626" t="s">
        <v>215</v>
      </c>
      <c r="E626" t="s">
        <v>65</v>
      </c>
      <c r="F626" t="s">
        <v>54</v>
      </c>
      <c r="G626" t="s">
        <v>217</v>
      </c>
    </row>
    <row r="627" spans="1:7" x14ac:dyDescent="0.25">
      <c r="A627">
        <v>2004</v>
      </c>
      <c r="B627" t="s">
        <v>212</v>
      </c>
      <c r="C627" t="s">
        <v>59</v>
      </c>
      <c r="D627" t="s">
        <v>215</v>
      </c>
      <c r="E627" t="s">
        <v>63</v>
      </c>
      <c r="F627">
        <v>0</v>
      </c>
    </row>
    <row r="628" spans="1:7" x14ac:dyDescent="0.25">
      <c r="A628">
        <v>2004</v>
      </c>
      <c r="B628" t="s">
        <v>212</v>
      </c>
      <c r="C628" t="s">
        <v>59</v>
      </c>
      <c r="D628" t="s">
        <v>215</v>
      </c>
      <c r="E628" t="s">
        <v>62</v>
      </c>
      <c r="F628">
        <v>0</v>
      </c>
    </row>
    <row r="629" spans="1:7" x14ac:dyDescent="0.25">
      <c r="A629">
        <v>2004</v>
      </c>
      <c r="B629" t="s">
        <v>212</v>
      </c>
      <c r="C629" t="s">
        <v>59</v>
      </c>
      <c r="D629" t="s">
        <v>215</v>
      </c>
      <c r="E629" t="s">
        <v>61</v>
      </c>
      <c r="F629">
        <v>0</v>
      </c>
    </row>
    <row r="630" spans="1:7" x14ac:dyDescent="0.25">
      <c r="A630">
        <v>2004</v>
      </c>
      <c r="B630" t="s">
        <v>212</v>
      </c>
      <c r="C630" t="s">
        <v>59</v>
      </c>
      <c r="D630" t="s">
        <v>215</v>
      </c>
      <c r="E630" t="s">
        <v>236</v>
      </c>
      <c r="F630">
        <v>0</v>
      </c>
    </row>
    <row r="631" spans="1:7" x14ac:dyDescent="0.25">
      <c r="A631">
        <v>2004</v>
      </c>
      <c r="B631" t="s">
        <v>212</v>
      </c>
      <c r="C631" t="s">
        <v>59</v>
      </c>
      <c r="D631" t="s">
        <v>215</v>
      </c>
      <c r="E631" t="s">
        <v>57</v>
      </c>
      <c r="F631">
        <v>0</v>
      </c>
    </row>
    <row r="632" spans="1:7" x14ac:dyDescent="0.25">
      <c r="A632">
        <v>2005</v>
      </c>
      <c r="B632" t="s">
        <v>212</v>
      </c>
      <c r="C632" t="s">
        <v>74</v>
      </c>
      <c r="D632" t="s">
        <v>213</v>
      </c>
      <c r="E632" t="s">
        <v>65</v>
      </c>
      <c r="F632" s="186">
        <v>5946724.4680000003</v>
      </c>
      <c r="G632" t="s">
        <v>214</v>
      </c>
    </row>
    <row r="633" spans="1:7" x14ac:dyDescent="0.25">
      <c r="A633">
        <v>2005</v>
      </c>
      <c r="B633" t="s">
        <v>212</v>
      </c>
      <c r="C633" t="s">
        <v>74</v>
      </c>
      <c r="D633" t="s">
        <v>213</v>
      </c>
      <c r="E633" t="s">
        <v>63</v>
      </c>
      <c r="F633" s="186">
        <v>1694677.041</v>
      </c>
    </row>
    <row r="634" spans="1:7" x14ac:dyDescent="0.25">
      <c r="A634">
        <v>2005</v>
      </c>
      <c r="B634" t="s">
        <v>212</v>
      </c>
      <c r="C634" t="s">
        <v>74</v>
      </c>
      <c r="D634" t="s">
        <v>213</v>
      </c>
      <c r="E634" t="s">
        <v>62</v>
      </c>
      <c r="F634" s="186">
        <v>532029.179</v>
      </c>
    </row>
    <row r="635" spans="1:7" x14ac:dyDescent="0.25">
      <c r="A635">
        <v>2005</v>
      </c>
      <c r="B635" t="s">
        <v>212</v>
      </c>
      <c r="C635" t="s">
        <v>74</v>
      </c>
      <c r="D635" t="s">
        <v>213</v>
      </c>
      <c r="E635" t="s">
        <v>61</v>
      </c>
      <c r="F635" s="186">
        <v>7109372.3310000002</v>
      </c>
      <c r="G635" t="s">
        <v>214</v>
      </c>
    </row>
    <row r="636" spans="1:7" x14ac:dyDescent="0.25">
      <c r="A636">
        <v>2005</v>
      </c>
      <c r="B636" t="s">
        <v>212</v>
      </c>
      <c r="C636" t="s">
        <v>74</v>
      </c>
      <c r="D636" t="s">
        <v>213</v>
      </c>
      <c r="E636" t="s">
        <v>236</v>
      </c>
      <c r="F636" s="186">
        <v>7641401.5089999996</v>
      </c>
      <c r="G636" t="s">
        <v>214</v>
      </c>
    </row>
    <row r="637" spans="1:7" x14ac:dyDescent="0.25">
      <c r="A637">
        <v>2005</v>
      </c>
      <c r="B637" t="s">
        <v>212</v>
      </c>
      <c r="C637" t="s">
        <v>74</v>
      </c>
      <c r="D637" t="s">
        <v>213</v>
      </c>
      <c r="E637" t="s">
        <v>57</v>
      </c>
      <c r="F637">
        <v>1162647.8629999999</v>
      </c>
    </row>
    <row r="638" spans="1:7" x14ac:dyDescent="0.25">
      <c r="A638">
        <v>2005</v>
      </c>
      <c r="B638" t="s">
        <v>212</v>
      </c>
      <c r="C638" t="s">
        <v>73</v>
      </c>
      <c r="D638" t="s">
        <v>213</v>
      </c>
      <c r="E638" t="s">
        <v>65</v>
      </c>
      <c r="F638">
        <v>1462490.1340000001</v>
      </c>
      <c r="G638" t="s">
        <v>214</v>
      </c>
    </row>
    <row r="639" spans="1:7" x14ac:dyDescent="0.25">
      <c r="A639">
        <v>2005</v>
      </c>
      <c r="B639" t="s">
        <v>212</v>
      </c>
      <c r="C639" t="s">
        <v>73</v>
      </c>
      <c r="D639" t="s">
        <v>213</v>
      </c>
      <c r="E639" t="s">
        <v>63</v>
      </c>
      <c r="F639">
        <v>170715.19699999999</v>
      </c>
    </row>
    <row r="640" spans="1:7" x14ac:dyDescent="0.25">
      <c r="A640">
        <v>2005</v>
      </c>
      <c r="B640" t="s">
        <v>212</v>
      </c>
      <c r="C640" t="s">
        <v>73</v>
      </c>
      <c r="D640" t="s">
        <v>213</v>
      </c>
      <c r="E640" t="s">
        <v>62</v>
      </c>
      <c r="F640">
        <v>142229.89499999999</v>
      </c>
    </row>
    <row r="641" spans="1:7" x14ac:dyDescent="0.25">
      <c r="A641">
        <v>2005</v>
      </c>
      <c r="B641" t="s">
        <v>212</v>
      </c>
      <c r="C641" t="s">
        <v>73</v>
      </c>
      <c r="D641" t="s">
        <v>213</v>
      </c>
      <c r="E641" t="s">
        <v>61</v>
      </c>
      <c r="F641">
        <v>1490975.436</v>
      </c>
      <c r="G641" t="s">
        <v>214</v>
      </c>
    </row>
    <row r="642" spans="1:7" x14ac:dyDescent="0.25">
      <c r="A642">
        <v>2005</v>
      </c>
      <c r="B642" t="s">
        <v>212</v>
      </c>
      <c r="C642" t="s">
        <v>73</v>
      </c>
      <c r="D642" t="s">
        <v>213</v>
      </c>
      <c r="E642" t="s">
        <v>236</v>
      </c>
      <c r="F642">
        <v>1633205.331</v>
      </c>
      <c r="G642" t="s">
        <v>214</v>
      </c>
    </row>
    <row r="643" spans="1:7" x14ac:dyDescent="0.25">
      <c r="A643">
        <v>2005</v>
      </c>
      <c r="B643" t="s">
        <v>212</v>
      </c>
      <c r="C643" t="s">
        <v>73</v>
      </c>
      <c r="D643" t="s">
        <v>213</v>
      </c>
      <c r="E643" t="s">
        <v>57</v>
      </c>
      <c r="F643">
        <v>28485.302</v>
      </c>
    </row>
    <row r="644" spans="1:7" x14ac:dyDescent="0.25">
      <c r="A644">
        <v>2005</v>
      </c>
      <c r="B644" t="s">
        <v>212</v>
      </c>
      <c r="C644" t="s">
        <v>72</v>
      </c>
      <c r="D644" t="s">
        <v>213</v>
      </c>
      <c r="E644" t="s">
        <v>65</v>
      </c>
      <c r="F644">
        <v>139280.42300000001</v>
      </c>
    </row>
    <row r="645" spans="1:7" x14ac:dyDescent="0.25">
      <c r="A645">
        <v>2005</v>
      </c>
      <c r="B645" t="s">
        <v>212</v>
      </c>
      <c r="C645" t="s">
        <v>72</v>
      </c>
      <c r="D645" t="s">
        <v>213</v>
      </c>
      <c r="E645" t="s">
        <v>63</v>
      </c>
      <c r="F645">
        <v>278542.14399999997</v>
      </c>
    </row>
    <row r="646" spans="1:7" x14ac:dyDescent="0.25">
      <c r="A646">
        <v>2005</v>
      </c>
      <c r="B646" t="s">
        <v>212</v>
      </c>
      <c r="C646" t="s">
        <v>72</v>
      </c>
      <c r="D646" t="s">
        <v>213</v>
      </c>
      <c r="E646" t="s">
        <v>62</v>
      </c>
      <c r="F646">
        <v>108157.291</v>
      </c>
    </row>
    <row r="647" spans="1:7" x14ac:dyDescent="0.25">
      <c r="A647">
        <v>2005</v>
      </c>
      <c r="B647" t="s">
        <v>212</v>
      </c>
      <c r="C647" t="s">
        <v>72</v>
      </c>
      <c r="D647" t="s">
        <v>213</v>
      </c>
      <c r="E647" t="s">
        <v>61</v>
      </c>
      <c r="F647" s="186">
        <v>309665.27600000001</v>
      </c>
    </row>
    <row r="648" spans="1:7" x14ac:dyDescent="0.25">
      <c r="A648">
        <v>2005</v>
      </c>
      <c r="B648" t="s">
        <v>212</v>
      </c>
      <c r="C648" t="s">
        <v>72</v>
      </c>
      <c r="D648" t="s">
        <v>213</v>
      </c>
      <c r="E648" t="s">
        <v>236</v>
      </c>
      <c r="F648" s="186">
        <v>417822.56699999998</v>
      </c>
    </row>
    <row r="649" spans="1:7" x14ac:dyDescent="0.25">
      <c r="A649">
        <v>2005</v>
      </c>
      <c r="B649" t="s">
        <v>212</v>
      </c>
      <c r="C649" t="s">
        <v>72</v>
      </c>
      <c r="D649" t="s">
        <v>213</v>
      </c>
      <c r="E649" t="s">
        <v>57</v>
      </c>
      <c r="F649" s="186">
        <v>170384.853</v>
      </c>
    </row>
    <row r="650" spans="1:7" x14ac:dyDescent="0.25">
      <c r="A650">
        <v>2005</v>
      </c>
      <c r="B650" t="s">
        <v>212</v>
      </c>
      <c r="C650" t="s">
        <v>70</v>
      </c>
      <c r="D650" t="s">
        <v>213</v>
      </c>
      <c r="E650" t="s">
        <v>65</v>
      </c>
      <c r="F650" s="186">
        <v>3574957.3229999999</v>
      </c>
      <c r="G650" t="s">
        <v>214</v>
      </c>
    </row>
    <row r="651" spans="1:7" x14ac:dyDescent="0.25">
      <c r="A651">
        <v>2005</v>
      </c>
      <c r="B651" t="s">
        <v>212</v>
      </c>
      <c r="C651" t="s">
        <v>70</v>
      </c>
      <c r="D651" t="s">
        <v>213</v>
      </c>
      <c r="E651" t="s">
        <v>63</v>
      </c>
      <c r="F651" s="186">
        <v>107342.105</v>
      </c>
    </row>
    <row r="652" spans="1:7" x14ac:dyDescent="0.25">
      <c r="A652">
        <v>2005</v>
      </c>
      <c r="B652" t="s">
        <v>212</v>
      </c>
      <c r="C652" t="s">
        <v>70</v>
      </c>
      <c r="D652" t="s">
        <v>213</v>
      </c>
      <c r="E652" t="s">
        <v>62</v>
      </c>
      <c r="F652">
        <v>77791.179999999993</v>
      </c>
    </row>
    <row r="653" spans="1:7" x14ac:dyDescent="0.25">
      <c r="A653">
        <v>2005</v>
      </c>
      <c r="B653" t="s">
        <v>212</v>
      </c>
      <c r="C653" t="s">
        <v>70</v>
      </c>
      <c r="D653" t="s">
        <v>213</v>
      </c>
      <c r="E653" t="s">
        <v>61</v>
      </c>
      <c r="F653">
        <v>3604508.2480000001</v>
      </c>
      <c r="G653" t="s">
        <v>214</v>
      </c>
    </row>
    <row r="654" spans="1:7" x14ac:dyDescent="0.25">
      <c r="A654">
        <v>2005</v>
      </c>
      <c r="B654" t="s">
        <v>212</v>
      </c>
      <c r="C654" t="s">
        <v>70</v>
      </c>
      <c r="D654" t="s">
        <v>213</v>
      </c>
      <c r="E654" t="s">
        <v>236</v>
      </c>
      <c r="F654">
        <v>3682299.4279999998</v>
      </c>
      <c r="G654" t="s">
        <v>214</v>
      </c>
    </row>
    <row r="655" spans="1:7" x14ac:dyDescent="0.25">
      <c r="A655">
        <v>2005</v>
      </c>
      <c r="B655" t="s">
        <v>212</v>
      </c>
      <c r="C655" t="s">
        <v>70</v>
      </c>
      <c r="D655" t="s">
        <v>213</v>
      </c>
      <c r="E655" t="s">
        <v>57</v>
      </c>
      <c r="F655">
        <v>29550.924999999999</v>
      </c>
    </row>
    <row r="656" spans="1:7" x14ac:dyDescent="0.25">
      <c r="A656">
        <v>2005</v>
      </c>
      <c r="B656" t="s">
        <v>212</v>
      </c>
      <c r="C656" t="s">
        <v>69</v>
      </c>
      <c r="D656" t="s">
        <v>213</v>
      </c>
      <c r="E656" t="s">
        <v>65</v>
      </c>
      <c r="F656">
        <v>769996.58799999999</v>
      </c>
      <c r="G656" t="s">
        <v>214</v>
      </c>
    </row>
    <row r="657" spans="1:7" x14ac:dyDescent="0.25">
      <c r="A657">
        <v>2005</v>
      </c>
      <c r="B657" t="s">
        <v>212</v>
      </c>
      <c r="C657" t="s">
        <v>69</v>
      </c>
      <c r="D657" t="s">
        <v>213</v>
      </c>
      <c r="E657" t="s">
        <v>63</v>
      </c>
      <c r="F657">
        <v>1095780.223</v>
      </c>
    </row>
    <row r="658" spans="1:7" x14ac:dyDescent="0.25">
      <c r="A658">
        <v>2005</v>
      </c>
      <c r="B658" t="s">
        <v>212</v>
      </c>
      <c r="C658" t="s">
        <v>69</v>
      </c>
      <c r="D658" t="s">
        <v>213</v>
      </c>
      <c r="E658" t="s">
        <v>62</v>
      </c>
      <c r="F658">
        <v>162457.663</v>
      </c>
    </row>
    <row r="659" spans="1:7" x14ac:dyDescent="0.25">
      <c r="A659">
        <v>2005</v>
      </c>
      <c r="B659" t="s">
        <v>212</v>
      </c>
      <c r="C659" t="s">
        <v>69</v>
      </c>
      <c r="D659" t="s">
        <v>213</v>
      </c>
      <c r="E659" t="s">
        <v>61</v>
      </c>
      <c r="F659">
        <v>1703319.149</v>
      </c>
      <c r="G659" t="s">
        <v>214</v>
      </c>
    </row>
    <row r="660" spans="1:7" x14ac:dyDescent="0.25">
      <c r="A660">
        <v>2005</v>
      </c>
      <c r="B660" t="s">
        <v>212</v>
      </c>
      <c r="C660" t="s">
        <v>69</v>
      </c>
      <c r="D660" t="s">
        <v>213</v>
      </c>
      <c r="E660" t="s">
        <v>236</v>
      </c>
      <c r="F660">
        <v>1865776.8119999999</v>
      </c>
      <c r="G660" t="s">
        <v>214</v>
      </c>
    </row>
    <row r="661" spans="1:7" x14ac:dyDescent="0.25">
      <c r="A661">
        <v>2005</v>
      </c>
      <c r="B661" t="s">
        <v>212</v>
      </c>
      <c r="C661" t="s">
        <v>69</v>
      </c>
      <c r="D661" t="s">
        <v>213</v>
      </c>
      <c r="E661" t="s">
        <v>57</v>
      </c>
      <c r="F661">
        <v>933322.56</v>
      </c>
    </row>
    <row r="662" spans="1:7" x14ac:dyDescent="0.25">
      <c r="A662">
        <v>2005</v>
      </c>
      <c r="B662" t="s">
        <v>212</v>
      </c>
      <c r="C662" t="s">
        <v>67</v>
      </c>
      <c r="D662" t="s">
        <v>213</v>
      </c>
      <c r="E662" t="s">
        <v>65</v>
      </c>
      <c r="F662" s="186" t="s">
        <v>54</v>
      </c>
      <c r="G662" t="s">
        <v>217</v>
      </c>
    </row>
    <row r="663" spans="1:7" x14ac:dyDescent="0.25">
      <c r="A663">
        <v>2005</v>
      </c>
      <c r="B663" t="s">
        <v>212</v>
      </c>
      <c r="C663" t="s">
        <v>67</v>
      </c>
      <c r="D663" t="s">
        <v>213</v>
      </c>
      <c r="E663" t="s">
        <v>63</v>
      </c>
      <c r="F663" s="186">
        <v>42141.964</v>
      </c>
    </row>
    <row r="664" spans="1:7" x14ac:dyDescent="0.25">
      <c r="A664">
        <v>2005</v>
      </c>
      <c r="B664" t="s">
        <v>212</v>
      </c>
      <c r="C664" t="s">
        <v>67</v>
      </c>
      <c r="D664" t="s">
        <v>213</v>
      </c>
      <c r="E664" t="s">
        <v>62</v>
      </c>
      <c r="F664" s="186">
        <v>41338.857000000004</v>
      </c>
    </row>
    <row r="665" spans="1:7" x14ac:dyDescent="0.25">
      <c r="A665">
        <v>2005</v>
      </c>
      <c r="B665" t="s">
        <v>212</v>
      </c>
      <c r="C665" t="s">
        <v>67</v>
      </c>
      <c r="D665" t="s">
        <v>213</v>
      </c>
      <c r="E665" t="s">
        <v>61</v>
      </c>
      <c r="F665" s="186">
        <v>803.10699999999997</v>
      </c>
    </row>
    <row r="666" spans="1:7" x14ac:dyDescent="0.25">
      <c r="A666">
        <v>2005</v>
      </c>
      <c r="B666" t="s">
        <v>212</v>
      </c>
      <c r="C666" t="s">
        <v>67</v>
      </c>
      <c r="D666" t="s">
        <v>213</v>
      </c>
      <c r="E666" t="s">
        <v>236</v>
      </c>
      <c r="F666" s="186">
        <v>42141.964</v>
      </c>
    </row>
    <row r="667" spans="1:7" x14ac:dyDescent="0.25">
      <c r="A667">
        <v>2005</v>
      </c>
      <c r="B667" t="s">
        <v>212</v>
      </c>
      <c r="C667" t="s">
        <v>67</v>
      </c>
      <c r="D667" t="s">
        <v>213</v>
      </c>
      <c r="E667" t="s">
        <v>57</v>
      </c>
      <c r="F667">
        <v>803.10699999999997</v>
      </c>
    </row>
    <row r="668" spans="1:7" x14ac:dyDescent="0.25">
      <c r="A668">
        <v>2005</v>
      </c>
      <c r="B668" t="s">
        <v>212</v>
      </c>
      <c r="C668" t="s">
        <v>59</v>
      </c>
      <c r="D668" t="s">
        <v>213</v>
      </c>
      <c r="E668" t="s">
        <v>65</v>
      </c>
      <c r="F668" t="s">
        <v>54</v>
      </c>
      <c r="G668" t="s">
        <v>217</v>
      </c>
    </row>
    <row r="669" spans="1:7" x14ac:dyDescent="0.25">
      <c r="A669">
        <v>2005</v>
      </c>
      <c r="B669" t="s">
        <v>212</v>
      </c>
      <c r="C669" t="s">
        <v>59</v>
      </c>
      <c r="D669" t="s">
        <v>213</v>
      </c>
      <c r="E669" t="s">
        <v>63</v>
      </c>
      <c r="F669">
        <v>155.40700000000001</v>
      </c>
    </row>
    <row r="670" spans="1:7" x14ac:dyDescent="0.25">
      <c r="A670">
        <v>2005</v>
      </c>
      <c r="B670" t="s">
        <v>212</v>
      </c>
      <c r="C670" t="s">
        <v>59</v>
      </c>
      <c r="D670" t="s">
        <v>213</v>
      </c>
      <c r="E670" t="s">
        <v>62</v>
      </c>
      <c r="F670">
        <v>54.292000000000002</v>
      </c>
    </row>
    <row r="671" spans="1:7" x14ac:dyDescent="0.25">
      <c r="A671">
        <v>2005</v>
      </c>
      <c r="B671" t="s">
        <v>212</v>
      </c>
      <c r="C671" t="s">
        <v>59</v>
      </c>
      <c r="D671" t="s">
        <v>213</v>
      </c>
      <c r="E671" t="s">
        <v>61</v>
      </c>
      <c r="F671">
        <v>101.11499999999999</v>
      </c>
    </row>
    <row r="672" spans="1:7" x14ac:dyDescent="0.25">
      <c r="A672">
        <v>2005</v>
      </c>
      <c r="B672" t="s">
        <v>212</v>
      </c>
      <c r="C672" t="s">
        <v>59</v>
      </c>
      <c r="D672" t="s">
        <v>213</v>
      </c>
      <c r="E672" t="s">
        <v>236</v>
      </c>
      <c r="F672">
        <v>155.40700000000001</v>
      </c>
    </row>
    <row r="673" spans="1:7" x14ac:dyDescent="0.25">
      <c r="A673">
        <v>2005</v>
      </c>
      <c r="B673" t="s">
        <v>212</v>
      </c>
      <c r="C673" t="s">
        <v>59</v>
      </c>
      <c r="D673" t="s">
        <v>213</v>
      </c>
      <c r="E673" t="s">
        <v>57</v>
      </c>
      <c r="F673">
        <v>101.11499999999999</v>
      </c>
    </row>
    <row r="674" spans="1:7" x14ac:dyDescent="0.25">
      <c r="A674">
        <v>2005</v>
      </c>
      <c r="B674" t="s">
        <v>212</v>
      </c>
      <c r="C674" t="s">
        <v>74</v>
      </c>
      <c r="D674" t="s">
        <v>216</v>
      </c>
      <c r="E674" t="s">
        <v>65</v>
      </c>
      <c r="F674">
        <v>107.13200000000001</v>
      </c>
      <c r="G674" t="s">
        <v>214</v>
      </c>
    </row>
    <row r="675" spans="1:7" x14ac:dyDescent="0.25">
      <c r="A675">
        <v>2005</v>
      </c>
      <c r="B675" t="s">
        <v>212</v>
      </c>
      <c r="C675" t="s">
        <v>74</v>
      </c>
      <c r="D675" t="s">
        <v>216</v>
      </c>
      <c r="E675" t="s">
        <v>63</v>
      </c>
      <c r="F675">
        <v>114.187</v>
      </c>
    </row>
    <row r="676" spans="1:7" x14ac:dyDescent="0.25">
      <c r="A676">
        <v>2005</v>
      </c>
      <c r="B676" t="s">
        <v>212</v>
      </c>
      <c r="C676" t="s">
        <v>74</v>
      </c>
      <c r="D676" t="s">
        <v>216</v>
      </c>
      <c r="E676" t="s">
        <v>62</v>
      </c>
      <c r="F676">
        <v>120.254</v>
      </c>
    </row>
    <row r="677" spans="1:7" x14ac:dyDescent="0.25">
      <c r="A677">
        <v>2005</v>
      </c>
      <c r="B677" t="s">
        <v>212</v>
      </c>
      <c r="C677" t="s">
        <v>74</v>
      </c>
      <c r="D677" t="s">
        <v>216</v>
      </c>
      <c r="E677" t="s">
        <v>61</v>
      </c>
      <c r="F677" s="186">
        <v>107.84</v>
      </c>
      <c r="G677" t="s">
        <v>214</v>
      </c>
    </row>
    <row r="678" spans="1:7" x14ac:dyDescent="0.25">
      <c r="A678">
        <v>2005</v>
      </c>
      <c r="B678" t="s">
        <v>212</v>
      </c>
      <c r="C678" t="s">
        <v>74</v>
      </c>
      <c r="D678" t="s">
        <v>216</v>
      </c>
      <c r="E678" t="s">
        <v>236</v>
      </c>
      <c r="F678" s="186">
        <v>108.62</v>
      </c>
      <c r="G678" t="s">
        <v>214</v>
      </c>
    </row>
    <row r="679" spans="1:7" x14ac:dyDescent="0.25">
      <c r="A679">
        <v>2005</v>
      </c>
      <c r="B679" t="s">
        <v>212</v>
      </c>
      <c r="C679" t="s">
        <v>74</v>
      </c>
      <c r="D679" t="s">
        <v>216</v>
      </c>
      <c r="E679" t="s">
        <v>57</v>
      </c>
      <c r="F679" s="186">
        <v>111.61</v>
      </c>
    </row>
    <row r="680" spans="1:7" x14ac:dyDescent="0.25">
      <c r="A680">
        <v>2005</v>
      </c>
      <c r="B680" t="s">
        <v>212</v>
      </c>
      <c r="C680" t="s">
        <v>73</v>
      </c>
      <c r="D680" t="s">
        <v>216</v>
      </c>
      <c r="E680" t="s">
        <v>65</v>
      </c>
      <c r="F680" s="186" t="s">
        <v>54</v>
      </c>
    </row>
    <row r="681" spans="1:7" x14ac:dyDescent="0.25">
      <c r="A681">
        <v>2005</v>
      </c>
      <c r="B681" t="s">
        <v>212</v>
      </c>
      <c r="C681" t="s">
        <v>73</v>
      </c>
      <c r="D681" t="s">
        <v>216</v>
      </c>
      <c r="E681" t="s">
        <v>63</v>
      </c>
      <c r="F681" s="186" t="s">
        <v>54</v>
      </c>
    </row>
    <row r="682" spans="1:7" x14ac:dyDescent="0.25">
      <c r="A682">
        <v>2005</v>
      </c>
      <c r="B682" t="s">
        <v>212</v>
      </c>
      <c r="C682" t="s">
        <v>73</v>
      </c>
      <c r="D682" t="s">
        <v>216</v>
      </c>
      <c r="E682" t="s">
        <v>62</v>
      </c>
      <c r="F682" t="s">
        <v>54</v>
      </c>
    </row>
    <row r="683" spans="1:7" x14ac:dyDescent="0.25">
      <c r="A683">
        <v>2005</v>
      </c>
      <c r="B683" t="s">
        <v>212</v>
      </c>
      <c r="C683" t="s">
        <v>73</v>
      </c>
      <c r="D683" t="s">
        <v>216</v>
      </c>
      <c r="E683" t="s">
        <v>61</v>
      </c>
      <c r="F683" t="s">
        <v>54</v>
      </c>
    </row>
    <row r="684" spans="1:7" x14ac:dyDescent="0.25">
      <c r="A684">
        <v>2005</v>
      </c>
      <c r="B684" t="s">
        <v>212</v>
      </c>
      <c r="C684" t="s">
        <v>73</v>
      </c>
      <c r="D684" t="s">
        <v>216</v>
      </c>
      <c r="E684" t="s">
        <v>236</v>
      </c>
      <c r="F684" t="s">
        <v>54</v>
      </c>
    </row>
    <row r="685" spans="1:7" x14ac:dyDescent="0.25">
      <c r="A685">
        <v>2005</v>
      </c>
      <c r="B685" t="s">
        <v>212</v>
      </c>
      <c r="C685" t="s">
        <v>73</v>
      </c>
      <c r="D685" t="s">
        <v>216</v>
      </c>
      <c r="E685" t="s">
        <v>57</v>
      </c>
      <c r="F685" t="s">
        <v>54</v>
      </c>
    </row>
    <row r="686" spans="1:7" x14ac:dyDescent="0.25">
      <c r="A686">
        <v>2005</v>
      </c>
      <c r="B686" t="s">
        <v>212</v>
      </c>
      <c r="C686" t="s">
        <v>72</v>
      </c>
      <c r="D686" t="s">
        <v>216</v>
      </c>
      <c r="E686" t="s">
        <v>65</v>
      </c>
      <c r="F686" t="s">
        <v>54</v>
      </c>
    </row>
    <row r="687" spans="1:7" x14ac:dyDescent="0.25">
      <c r="A687">
        <v>2005</v>
      </c>
      <c r="B687" t="s">
        <v>212</v>
      </c>
      <c r="C687" t="s">
        <v>72</v>
      </c>
      <c r="D687" t="s">
        <v>216</v>
      </c>
      <c r="E687" t="s">
        <v>63</v>
      </c>
      <c r="F687" t="s">
        <v>54</v>
      </c>
    </row>
    <row r="688" spans="1:7" x14ac:dyDescent="0.25">
      <c r="A688">
        <v>2005</v>
      </c>
      <c r="B688" t="s">
        <v>212</v>
      </c>
      <c r="C688" t="s">
        <v>72</v>
      </c>
      <c r="D688" t="s">
        <v>216</v>
      </c>
      <c r="E688" t="s">
        <v>62</v>
      </c>
      <c r="F688" t="s">
        <v>54</v>
      </c>
    </row>
    <row r="689" spans="1:6" x14ac:dyDescent="0.25">
      <c r="A689">
        <v>2005</v>
      </c>
      <c r="B689" t="s">
        <v>212</v>
      </c>
      <c r="C689" t="s">
        <v>72</v>
      </c>
      <c r="D689" t="s">
        <v>216</v>
      </c>
      <c r="E689" t="s">
        <v>61</v>
      </c>
      <c r="F689" t="s">
        <v>54</v>
      </c>
    </row>
    <row r="690" spans="1:6" x14ac:dyDescent="0.25">
      <c r="A690">
        <v>2005</v>
      </c>
      <c r="B690" t="s">
        <v>212</v>
      </c>
      <c r="C690" t="s">
        <v>72</v>
      </c>
      <c r="D690" t="s">
        <v>216</v>
      </c>
      <c r="E690" t="s">
        <v>236</v>
      </c>
      <c r="F690" t="s">
        <v>54</v>
      </c>
    </row>
    <row r="691" spans="1:6" x14ac:dyDescent="0.25">
      <c r="A691">
        <v>2005</v>
      </c>
      <c r="B691" t="s">
        <v>212</v>
      </c>
      <c r="C691" t="s">
        <v>72</v>
      </c>
      <c r="D691" t="s">
        <v>216</v>
      </c>
      <c r="E691" t="s">
        <v>57</v>
      </c>
      <c r="F691" t="s">
        <v>54</v>
      </c>
    </row>
    <row r="692" spans="1:6" x14ac:dyDescent="0.25">
      <c r="A692">
        <v>2005</v>
      </c>
      <c r="B692" t="s">
        <v>212</v>
      </c>
      <c r="C692" t="s">
        <v>70</v>
      </c>
      <c r="D692" t="s">
        <v>216</v>
      </c>
      <c r="E692" t="s">
        <v>65</v>
      </c>
      <c r="F692" s="186" t="s">
        <v>54</v>
      </c>
    </row>
    <row r="693" spans="1:6" x14ac:dyDescent="0.25">
      <c r="A693">
        <v>2005</v>
      </c>
      <c r="B693" t="s">
        <v>212</v>
      </c>
      <c r="C693" t="s">
        <v>70</v>
      </c>
      <c r="D693" t="s">
        <v>216</v>
      </c>
      <c r="E693" t="s">
        <v>63</v>
      </c>
      <c r="F693" s="186" t="s">
        <v>54</v>
      </c>
    </row>
    <row r="694" spans="1:6" x14ac:dyDescent="0.25">
      <c r="A694">
        <v>2005</v>
      </c>
      <c r="B694" t="s">
        <v>212</v>
      </c>
      <c r="C694" t="s">
        <v>70</v>
      </c>
      <c r="D694" t="s">
        <v>216</v>
      </c>
      <c r="E694" t="s">
        <v>62</v>
      </c>
      <c r="F694" s="186" t="s">
        <v>54</v>
      </c>
    </row>
    <row r="695" spans="1:6" x14ac:dyDescent="0.25">
      <c r="A695">
        <v>2005</v>
      </c>
      <c r="B695" t="s">
        <v>212</v>
      </c>
      <c r="C695" t="s">
        <v>70</v>
      </c>
      <c r="D695" t="s">
        <v>216</v>
      </c>
      <c r="E695" t="s">
        <v>61</v>
      </c>
      <c r="F695" s="186" t="s">
        <v>54</v>
      </c>
    </row>
    <row r="696" spans="1:6" x14ac:dyDescent="0.25">
      <c r="A696">
        <v>2005</v>
      </c>
      <c r="B696" t="s">
        <v>212</v>
      </c>
      <c r="C696" t="s">
        <v>70</v>
      </c>
      <c r="D696" t="s">
        <v>216</v>
      </c>
      <c r="E696" t="s">
        <v>236</v>
      </c>
      <c r="F696" s="186" t="s">
        <v>54</v>
      </c>
    </row>
    <row r="697" spans="1:6" x14ac:dyDescent="0.25">
      <c r="A697">
        <v>2005</v>
      </c>
      <c r="B697" t="s">
        <v>212</v>
      </c>
      <c r="C697" t="s">
        <v>70</v>
      </c>
      <c r="D697" t="s">
        <v>216</v>
      </c>
      <c r="E697" t="s">
        <v>57</v>
      </c>
      <c r="F697" t="s">
        <v>54</v>
      </c>
    </row>
    <row r="698" spans="1:6" x14ac:dyDescent="0.25">
      <c r="A698">
        <v>2005</v>
      </c>
      <c r="B698" t="s">
        <v>212</v>
      </c>
      <c r="C698" t="s">
        <v>69</v>
      </c>
      <c r="D698" t="s">
        <v>216</v>
      </c>
      <c r="E698" t="s">
        <v>65</v>
      </c>
      <c r="F698" t="s">
        <v>54</v>
      </c>
    </row>
    <row r="699" spans="1:6" x14ac:dyDescent="0.25">
      <c r="A699">
        <v>2005</v>
      </c>
      <c r="B699" t="s">
        <v>212</v>
      </c>
      <c r="C699" t="s">
        <v>69</v>
      </c>
      <c r="D699" t="s">
        <v>216</v>
      </c>
      <c r="E699" t="s">
        <v>63</v>
      </c>
      <c r="F699" t="s">
        <v>54</v>
      </c>
    </row>
    <row r="700" spans="1:6" x14ac:dyDescent="0.25">
      <c r="A700">
        <v>2005</v>
      </c>
      <c r="B700" t="s">
        <v>212</v>
      </c>
      <c r="C700" t="s">
        <v>69</v>
      </c>
      <c r="D700" t="s">
        <v>216</v>
      </c>
      <c r="E700" t="s">
        <v>62</v>
      </c>
      <c r="F700" t="s">
        <v>54</v>
      </c>
    </row>
    <row r="701" spans="1:6" x14ac:dyDescent="0.25">
      <c r="A701">
        <v>2005</v>
      </c>
      <c r="B701" t="s">
        <v>212</v>
      </c>
      <c r="C701" t="s">
        <v>69</v>
      </c>
      <c r="D701" t="s">
        <v>216</v>
      </c>
      <c r="E701" t="s">
        <v>61</v>
      </c>
      <c r="F701" t="s">
        <v>54</v>
      </c>
    </row>
    <row r="702" spans="1:6" x14ac:dyDescent="0.25">
      <c r="A702">
        <v>2005</v>
      </c>
      <c r="B702" t="s">
        <v>212</v>
      </c>
      <c r="C702" t="s">
        <v>69</v>
      </c>
      <c r="D702" t="s">
        <v>216</v>
      </c>
      <c r="E702" t="s">
        <v>236</v>
      </c>
      <c r="F702" t="s">
        <v>54</v>
      </c>
    </row>
    <row r="703" spans="1:6" x14ac:dyDescent="0.25">
      <c r="A703">
        <v>2005</v>
      </c>
      <c r="B703" t="s">
        <v>212</v>
      </c>
      <c r="C703" t="s">
        <v>69</v>
      </c>
      <c r="D703" t="s">
        <v>216</v>
      </c>
      <c r="E703" t="s">
        <v>57</v>
      </c>
      <c r="F703" t="s">
        <v>54</v>
      </c>
    </row>
    <row r="704" spans="1:6" x14ac:dyDescent="0.25">
      <c r="A704">
        <v>2005</v>
      </c>
      <c r="B704" t="s">
        <v>212</v>
      </c>
      <c r="C704" t="s">
        <v>67</v>
      </c>
      <c r="D704" t="s">
        <v>216</v>
      </c>
      <c r="E704" t="s">
        <v>65</v>
      </c>
      <c r="F704" t="s">
        <v>54</v>
      </c>
    </row>
    <row r="705" spans="1:7" x14ac:dyDescent="0.25">
      <c r="A705">
        <v>2005</v>
      </c>
      <c r="B705" t="s">
        <v>212</v>
      </c>
      <c r="C705" t="s">
        <v>67</v>
      </c>
      <c r="D705" t="s">
        <v>216</v>
      </c>
      <c r="E705" t="s">
        <v>63</v>
      </c>
      <c r="F705" t="s">
        <v>54</v>
      </c>
    </row>
    <row r="706" spans="1:7" x14ac:dyDescent="0.25">
      <c r="A706">
        <v>2005</v>
      </c>
      <c r="B706" t="s">
        <v>212</v>
      </c>
      <c r="C706" t="s">
        <v>67</v>
      </c>
      <c r="D706" t="s">
        <v>216</v>
      </c>
      <c r="E706" t="s">
        <v>62</v>
      </c>
      <c r="F706" t="s">
        <v>54</v>
      </c>
    </row>
    <row r="707" spans="1:7" x14ac:dyDescent="0.25">
      <c r="A707">
        <v>2005</v>
      </c>
      <c r="B707" t="s">
        <v>212</v>
      </c>
      <c r="C707" t="s">
        <v>67</v>
      </c>
      <c r="D707" t="s">
        <v>216</v>
      </c>
      <c r="E707" t="s">
        <v>61</v>
      </c>
      <c r="F707" t="s">
        <v>54</v>
      </c>
    </row>
    <row r="708" spans="1:7" x14ac:dyDescent="0.25">
      <c r="A708">
        <v>2005</v>
      </c>
      <c r="B708" t="s">
        <v>212</v>
      </c>
      <c r="C708" t="s">
        <v>67</v>
      </c>
      <c r="D708" t="s">
        <v>216</v>
      </c>
      <c r="E708" t="s">
        <v>236</v>
      </c>
      <c r="F708" s="186" t="s">
        <v>54</v>
      </c>
    </row>
    <row r="709" spans="1:7" x14ac:dyDescent="0.25">
      <c r="A709">
        <v>2005</v>
      </c>
      <c r="B709" t="s">
        <v>212</v>
      </c>
      <c r="C709" t="s">
        <v>67</v>
      </c>
      <c r="D709" t="s">
        <v>216</v>
      </c>
      <c r="E709" t="s">
        <v>57</v>
      </c>
      <c r="F709" s="186" t="s">
        <v>54</v>
      </c>
    </row>
    <row r="710" spans="1:7" x14ac:dyDescent="0.25">
      <c r="A710">
        <v>2005</v>
      </c>
      <c r="B710" t="s">
        <v>212</v>
      </c>
      <c r="C710" t="s">
        <v>59</v>
      </c>
      <c r="D710" t="s">
        <v>216</v>
      </c>
      <c r="E710" t="s">
        <v>65</v>
      </c>
      <c r="F710" t="s">
        <v>54</v>
      </c>
    </row>
    <row r="711" spans="1:7" x14ac:dyDescent="0.25">
      <c r="A711">
        <v>2005</v>
      </c>
      <c r="B711" t="s">
        <v>212</v>
      </c>
      <c r="C711" t="s">
        <v>59</v>
      </c>
      <c r="D711" t="s">
        <v>216</v>
      </c>
      <c r="E711" t="s">
        <v>63</v>
      </c>
      <c r="F711" t="s">
        <v>54</v>
      </c>
    </row>
    <row r="712" spans="1:7" x14ac:dyDescent="0.25">
      <c r="A712">
        <v>2005</v>
      </c>
      <c r="B712" t="s">
        <v>212</v>
      </c>
      <c r="C712" t="s">
        <v>59</v>
      </c>
      <c r="D712" t="s">
        <v>216</v>
      </c>
      <c r="E712" t="s">
        <v>62</v>
      </c>
      <c r="F712" t="s">
        <v>54</v>
      </c>
    </row>
    <row r="713" spans="1:7" x14ac:dyDescent="0.25">
      <c r="A713">
        <v>2005</v>
      </c>
      <c r="B713" t="s">
        <v>212</v>
      </c>
      <c r="C713" t="s">
        <v>59</v>
      </c>
      <c r="D713" t="s">
        <v>216</v>
      </c>
      <c r="E713" t="s">
        <v>61</v>
      </c>
      <c r="F713" t="s">
        <v>54</v>
      </c>
    </row>
    <row r="714" spans="1:7" x14ac:dyDescent="0.25">
      <c r="A714">
        <v>2005</v>
      </c>
      <c r="B714" t="s">
        <v>212</v>
      </c>
      <c r="C714" t="s">
        <v>59</v>
      </c>
      <c r="D714" t="s">
        <v>216</v>
      </c>
      <c r="E714" t="s">
        <v>236</v>
      </c>
      <c r="F714" t="s">
        <v>54</v>
      </c>
    </row>
    <row r="715" spans="1:7" x14ac:dyDescent="0.25">
      <c r="A715">
        <v>2005</v>
      </c>
      <c r="B715" t="s">
        <v>212</v>
      </c>
      <c r="C715" t="s">
        <v>59</v>
      </c>
      <c r="D715" t="s">
        <v>216</v>
      </c>
      <c r="E715" t="s">
        <v>57</v>
      </c>
      <c r="F715" t="s">
        <v>54</v>
      </c>
    </row>
    <row r="716" spans="1:7" x14ac:dyDescent="0.25">
      <c r="A716">
        <v>2005</v>
      </c>
      <c r="B716" t="s">
        <v>212</v>
      </c>
      <c r="C716" t="s">
        <v>74</v>
      </c>
      <c r="D716" t="s">
        <v>215</v>
      </c>
      <c r="E716" t="s">
        <v>65</v>
      </c>
      <c r="F716">
        <v>13.667</v>
      </c>
      <c r="G716" t="s">
        <v>214</v>
      </c>
    </row>
    <row r="717" spans="1:7" x14ac:dyDescent="0.25">
      <c r="A717">
        <v>2005</v>
      </c>
      <c r="B717" t="s">
        <v>212</v>
      </c>
      <c r="C717" t="s">
        <v>74</v>
      </c>
      <c r="D717" t="s">
        <v>215</v>
      </c>
      <c r="E717" t="s">
        <v>63</v>
      </c>
      <c r="F717">
        <v>3.895</v>
      </c>
    </row>
    <row r="718" spans="1:7" x14ac:dyDescent="0.25">
      <c r="A718">
        <v>2005</v>
      </c>
      <c r="B718" t="s">
        <v>212</v>
      </c>
      <c r="C718" t="s">
        <v>74</v>
      </c>
      <c r="D718" t="s">
        <v>215</v>
      </c>
      <c r="E718" t="s">
        <v>62</v>
      </c>
      <c r="F718">
        <v>1.2230000000000001</v>
      </c>
    </row>
    <row r="719" spans="1:7" x14ac:dyDescent="0.25">
      <c r="A719">
        <v>2005</v>
      </c>
      <c r="B719" t="s">
        <v>212</v>
      </c>
      <c r="C719" t="s">
        <v>74</v>
      </c>
      <c r="D719" t="s">
        <v>215</v>
      </c>
      <c r="E719" t="s">
        <v>61</v>
      </c>
      <c r="F719">
        <v>16.338999999999999</v>
      </c>
      <c r="G719" t="s">
        <v>214</v>
      </c>
    </row>
    <row r="720" spans="1:7" x14ac:dyDescent="0.25">
      <c r="A720">
        <v>2005</v>
      </c>
      <c r="B720" t="s">
        <v>212</v>
      </c>
      <c r="C720" t="s">
        <v>74</v>
      </c>
      <c r="D720" t="s">
        <v>215</v>
      </c>
      <c r="E720" t="s">
        <v>236</v>
      </c>
      <c r="F720">
        <v>17.562000000000001</v>
      </c>
      <c r="G720" t="s">
        <v>214</v>
      </c>
    </row>
    <row r="721" spans="1:7" x14ac:dyDescent="0.25">
      <c r="A721">
        <v>2005</v>
      </c>
      <c r="B721" t="s">
        <v>212</v>
      </c>
      <c r="C721" t="s">
        <v>74</v>
      </c>
      <c r="D721" t="s">
        <v>215</v>
      </c>
      <c r="E721" t="s">
        <v>57</v>
      </c>
      <c r="F721">
        <v>2.6720000000000002</v>
      </c>
    </row>
    <row r="722" spans="1:7" x14ac:dyDescent="0.25">
      <c r="A722">
        <v>2005</v>
      </c>
      <c r="B722" t="s">
        <v>212</v>
      </c>
      <c r="C722" t="s">
        <v>73</v>
      </c>
      <c r="D722" t="s">
        <v>215</v>
      </c>
      <c r="E722" t="s">
        <v>65</v>
      </c>
      <c r="F722">
        <v>3.3610000000000002</v>
      </c>
      <c r="G722" t="s">
        <v>214</v>
      </c>
    </row>
    <row r="723" spans="1:7" x14ac:dyDescent="0.25">
      <c r="A723">
        <v>2005</v>
      </c>
      <c r="B723" t="s">
        <v>212</v>
      </c>
      <c r="C723" t="s">
        <v>73</v>
      </c>
      <c r="D723" t="s">
        <v>215</v>
      </c>
      <c r="E723" t="s">
        <v>63</v>
      </c>
      <c r="F723">
        <v>0.39200000000000002</v>
      </c>
    </row>
    <row r="724" spans="1:7" x14ac:dyDescent="0.25">
      <c r="A724">
        <v>2005</v>
      </c>
      <c r="B724" t="s">
        <v>212</v>
      </c>
      <c r="C724" t="s">
        <v>73</v>
      </c>
      <c r="D724" t="s">
        <v>215</v>
      </c>
      <c r="E724" t="s">
        <v>62</v>
      </c>
      <c r="F724">
        <v>0.32700000000000001</v>
      </c>
    </row>
    <row r="725" spans="1:7" x14ac:dyDescent="0.25">
      <c r="A725">
        <v>2005</v>
      </c>
      <c r="B725" t="s">
        <v>212</v>
      </c>
      <c r="C725" t="s">
        <v>73</v>
      </c>
      <c r="D725" t="s">
        <v>215</v>
      </c>
      <c r="E725" t="s">
        <v>61</v>
      </c>
      <c r="F725">
        <v>3.427</v>
      </c>
      <c r="G725" t="s">
        <v>214</v>
      </c>
    </row>
    <row r="726" spans="1:7" x14ac:dyDescent="0.25">
      <c r="A726">
        <v>2005</v>
      </c>
      <c r="B726" t="s">
        <v>212</v>
      </c>
      <c r="C726" t="s">
        <v>73</v>
      </c>
      <c r="D726" t="s">
        <v>215</v>
      </c>
      <c r="E726" t="s">
        <v>236</v>
      </c>
      <c r="F726">
        <v>3.7530000000000001</v>
      </c>
      <c r="G726" t="s">
        <v>214</v>
      </c>
    </row>
    <row r="727" spans="1:7" x14ac:dyDescent="0.25">
      <c r="A727">
        <v>2005</v>
      </c>
      <c r="B727" t="s">
        <v>212</v>
      </c>
      <c r="C727" t="s">
        <v>73</v>
      </c>
      <c r="D727" t="s">
        <v>215</v>
      </c>
      <c r="E727" t="s">
        <v>57</v>
      </c>
      <c r="F727">
        <v>6.5000000000000002E-2</v>
      </c>
    </row>
    <row r="728" spans="1:7" x14ac:dyDescent="0.25">
      <c r="A728">
        <v>2005</v>
      </c>
      <c r="B728" t="s">
        <v>212</v>
      </c>
      <c r="C728" t="s">
        <v>72</v>
      </c>
      <c r="D728" t="s">
        <v>215</v>
      </c>
      <c r="E728" t="s">
        <v>65</v>
      </c>
      <c r="F728">
        <v>0.32</v>
      </c>
    </row>
    <row r="729" spans="1:7" x14ac:dyDescent="0.25">
      <c r="A729">
        <v>2005</v>
      </c>
      <c r="B729" t="s">
        <v>212</v>
      </c>
      <c r="C729" t="s">
        <v>72</v>
      </c>
      <c r="D729" t="s">
        <v>215</v>
      </c>
      <c r="E729" t="s">
        <v>63</v>
      </c>
      <c r="F729">
        <v>0.64</v>
      </c>
    </row>
    <row r="730" spans="1:7" x14ac:dyDescent="0.25">
      <c r="A730">
        <v>2005</v>
      </c>
      <c r="B730" t="s">
        <v>212</v>
      </c>
      <c r="C730" t="s">
        <v>72</v>
      </c>
      <c r="D730" t="s">
        <v>215</v>
      </c>
      <c r="E730" t="s">
        <v>62</v>
      </c>
      <c r="F730">
        <v>0.249</v>
      </c>
    </row>
    <row r="731" spans="1:7" x14ac:dyDescent="0.25">
      <c r="A731">
        <v>2005</v>
      </c>
      <c r="B731" t="s">
        <v>212</v>
      </c>
      <c r="C731" t="s">
        <v>72</v>
      </c>
      <c r="D731" t="s">
        <v>215</v>
      </c>
      <c r="E731" t="s">
        <v>61</v>
      </c>
      <c r="F731">
        <v>0.71199999999999997</v>
      </c>
    </row>
    <row r="732" spans="1:7" x14ac:dyDescent="0.25">
      <c r="A732">
        <v>2005</v>
      </c>
      <c r="B732" t="s">
        <v>212</v>
      </c>
      <c r="C732" t="s">
        <v>72</v>
      </c>
      <c r="D732" t="s">
        <v>215</v>
      </c>
      <c r="E732" t="s">
        <v>236</v>
      </c>
      <c r="F732">
        <v>0.96</v>
      </c>
    </row>
    <row r="733" spans="1:7" x14ac:dyDescent="0.25">
      <c r="A733">
        <v>2005</v>
      </c>
      <c r="B733" t="s">
        <v>212</v>
      </c>
      <c r="C733" t="s">
        <v>72</v>
      </c>
      <c r="D733" t="s">
        <v>215</v>
      </c>
      <c r="E733" t="s">
        <v>57</v>
      </c>
      <c r="F733">
        <v>0.39200000000000002</v>
      </c>
    </row>
    <row r="734" spans="1:7" x14ac:dyDescent="0.25">
      <c r="A734">
        <v>2005</v>
      </c>
      <c r="B734" t="s">
        <v>212</v>
      </c>
      <c r="C734" t="s">
        <v>70</v>
      </c>
      <c r="D734" t="s">
        <v>215</v>
      </c>
      <c r="E734" t="s">
        <v>65</v>
      </c>
      <c r="F734">
        <v>8.2159999999999993</v>
      </c>
      <c r="G734" t="s">
        <v>214</v>
      </c>
    </row>
    <row r="735" spans="1:7" x14ac:dyDescent="0.25">
      <c r="A735">
        <v>2005</v>
      </c>
      <c r="B735" t="s">
        <v>212</v>
      </c>
      <c r="C735" t="s">
        <v>70</v>
      </c>
      <c r="D735" t="s">
        <v>215</v>
      </c>
      <c r="E735" t="s">
        <v>63</v>
      </c>
      <c r="F735">
        <v>0.247</v>
      </c>
    </row>
    <row r="736" spans="1:7" x14ac:dyDescent="0.25">
      <c r="A736">
        <v>2005</v>
      </c>
      <c r="B736" t="s">
        <v>212</v>
      </c>
      <c r="C736" t="s">
        <v>70</v>
      </c>
      <c r="D736" t="s">
        <v>215</v>
      </c>
      <c r="E736" t="s">
        <v>62</v>
      </c>
      <c r="F736">
        <v>0.17899999999999999</v>
      </c>
    </row>
    <row r="737" spans="1:7" x14ac:dyDescent="0.25">
      <c r="A737">
        <v>2005</v>
      </c>
      <c r="B737" t="s">
        <v>212</v>
      </c>
      <c r="C737" t="s">
        <v>70</v>
      </c>
      <c r="D737" t="s">
        <v>215</v>
      </c>
      <c r="E737" t="s">
        <v>61</v>
      </c>
      <c r="F737" s="186">
        <v>8.2840000000000007</v>
      </c>
      <c r="G737" t="s">
        <v>214</v>
      </c>
    </row>
    <row r="738" spans="1:7" x14ac:dyDescent="0.25">
      <c r="A738">
        <v>2005</v>
      </c>
      <c r="B738" t="s">
        <v>212</v>
      </c>
      <c r="C738" t="s">
        <v>70</v>
      </c>
      <c r="D738" t="s">
        <v>215</v>
      </c>
      <c r="E738" t="s">
        <v>236</v>
      </c>
      <c r="F738" s="186">
        <v>8.4629999999999992</v>
      </c>
      <c r="G738" t="s">
        <v>214</v>
      </c>
    </row>
    <row r="739" spans="1:7" x14ac:dyDescent="0.25">
      <c r="A739">
        <v>2005</v>
      </c>
      <c r="B739" t="s">
        <v>212</v>
      </c>
      <c r="C739" t="s">
        <v>70</v>
      </c>
      <c r="D739" t="s">
        <v>215</v>
      </c>
      <c r="E739" t="s">
        <v>57</v>
      </c>
      <c r="F739" s="186">
        <v>6.8000000000000005E-2</v>
      </c>
    </row>
    <row r="740" spans="1:7" x14ac:dyDescent="0.25">
      <c r="A740">
        <v>2005</v>
      </c>
      <c r="B740" t="s">
        <v>212</v>
      </c>
      <c r="C740" t="s">
        <v>69</v>
      </c>
      <c r="D740" t="s">
        <v>215</v>
      </c>
      <c r="E740" t="s">
        <v>65</v>
      </c>
      <c r="F740" s="186">
        <v>1.77</v>
      </c>
      <c r="G740" t="s">
        <v>214</v>
      </c>
    </row>
    <row r="741" spans="1:7" x14ac:dyDescent="0.25">
      <c r="A741">
        <v>2005</v>
      </c>
      <c r="B741" t="s">
        <v>212</v>
      </c>
      <c r="C741" t="s">
        <v>69</v>
      </c>
      <c r="D741" t="s">
        <v>215</v>
      </c>
      <c r="E741" t="s">
        <v>63</v>
      </c>
      <c r="F741" s="186">
        <v>2.5179999999999998</v>
      </c>
    </row>
    <row r="742" spans="1:7" x14ac:dyDescent="0.25">
      <c r="A742">
        <v>2005</v>
      </c>
      <c r="B742" t="s">
        <v>212</v>
      </c>
      <c r="C742" t="s">
        <v>69</v>
      </c>
      <c r="D742" t="s">
        <v>215</v>
      </c>
      <c r="E742" t="s">
        <v>62</v>
      </c>
      <c r="F742">
        <v>0.373</v>
      </c>
    </row>
    <row r="743" spans="1:7" x14ac:dyDescent="0.25">
      <c r="A743">
        <v>2005</v>
      </c>
      <c r="B743" t="s">
        <v>212</v>
      </c>
      <c r="C743" t="s">
        <v>69</v>
      </c>
      <c r="D743" t="s">
        <v>215</v>
      </c>
      <c r="E743" t="s">
        <v>61</v>
      </c>
      <c r="F743">
        <v>3.915</v>
      </c>
      <c r="G743" t="s">
        <v>214</v>
      </c>
    </row>
    <row r="744" spans="1:7" x14ac:dyDescent="0.25">
      <c r="A744">
        <v>2005</v>
      </c>
      <c r="B744" t="s">
        <v>212</v>
      </c>
      <c r="C744" t="s">
        <v>69</v>
      </c>
      <c r="D744" t="s">
        <v>215</v>
      </c>
      <c r="E744" t="s">
        <v>236</v>
      </c>
      <c r="F744">
        <v>4.2880000000000003</v>
      </c>
      <c r="G744" t="s">
        <v>214</v>
      </c>
    </row>
    <row r="745" spans="1:7" x14ac:dyDescent="0.25">
      <c r="A745">
        <v>2005</v>
      </c>
      <c r="B745" t="s">
        <v>212</v>
      </c>
      <c r="C745" t="s">
        <v>69</v>
      </c>
      <c r="D745" t="s">
        <v>215</v>
      </c>
      <c r="E745" t="s">
        <v>57</v>
      </c>
      <c r="F745">
        <v>2.145</v>
      </c>
    </row>
    <row r="746" spans="1:7" x14ac:dyDescent="0.25">
      <c r="A746">
        <v>2005</v>
      </c>
      <c r="B746" t="s">
        <v>212</v>
      </c>
      <c r="C746" t="s">
        <v>67</v>
      </c>
      <c r="D746" t="s">
        <v>215</v>
      </c>
      <c r="E746" t="s">
        <v>65</v>
      </c>
      <c r="F746" t="s">
        <v>54</v>
      </c>
      <c r="G746" t="s">
        <v>217</v>
      </c>
    </row>
    <row r="747" spans="1:7" x14ac:dyDescent="0.25">
      <c r="A747">
        <v>2005</v>
      </c>
      <c r="B747" t="s">
        <v>212</v>
      </c>
      <c r="C747" t="s">
        <v>67</v>
      </c>
      <c r="D747" t="s">
        <v>215</v>
      </c>
      <c r="E747" t="s">
        <v>63</v>
      </c>
      <c r="F747">
        <v>9.7000000000000003E-2</v>
      </c>
    </row>
    <row r="748" spans="1:7" x14ac:dyDescent="0.25">
      <c r="A748">
        <v>2005</v>
      </c>
      <c r="B748" t="s">
        <v>212</v>
      </c>
      <c r="C748" t="s">
        <v>67</v>
      </c>
      <c r="D748" t="s">
        <v>215</v>
      </c>
      <c r="E748" t="s">
        <v>62</v>
      </c>
      <c r="F748">
        <v>9.5000000000000001E-2</v>
      </c>
    </row>
    <row r="749" spans="1:7" x14ac:dyDescent="0.25">
      <c r="A749">
        <v>2005</v>
      </c>
      <c r="B749" t="s">
        <v>212</v>
      </c>
      <c r="C749" t="s">
        <v>67</v>
      </c>
      <c r="D749" t="s">
        <v>215</v>
      </c>
      <c r="E749" t="s">
        <v>61</v>
      </c>
      <c r="F749">
        <v>2E-3</v>
      </c>
    </row>
    <row r="750" spans="1:7" x14ac:dyDescent="0.25">
      <c r="A750">
        <v>2005</v>
      </c>
      <c r="B750" t="s">
        <v>212</v>
      </c>
      <c r="C750" t="s">
        <v>67</v>
      </c>
      <c r="D750" t="s">
        <v>215</v>
      </c>
      <c r="E750" t="s">
        <v>236</v>
      </c>
      <c r="F750">
        <v>9.7000000000000003E-2</v>
      </c>
    </row>
    <row r="751" spans="1:7" x14ac:dyDescent="0.25">
      <c r="A751">
        <v>2005</v>
      </c>
      <c r="B751" t="s">
        <v>212</v>
      </c>
      <c r="C751" t="s">
        <v>67</v>
      </c>
      <c r="D751" t="s">
        <v>215</v>
      </c>
      <c r="E751" t="s">
        <v>57</v>
      </c>
      <c r="F751">
        <v>2E-3</v>
      </c>
    </row>
    <row r="752" spans="1:7" x14ac:dyDescent="0.25">
      <c r="A752">
        <v>2005</v>
      </c>
      <c r="B752" t="s">
        <v>212</v>
      </c>
      <c r="C752" t="s">
        <v>59</v>
      </c>
      <c r="D752" t="s">
        <v>215</v>
      </c>
      <c r="E752" t="s">
        <v>65</v>
      </c>
      <c r="F752" s="186" t="s">
        <v>54</v>
      </c>
      <c r="G752" t="s">
        <v>217</v>
      </c>
    </row>
    <row r="753" spans="1:7" x14ac:dyDescent="0.25">
      <c r="A753">
        <v>2005</v>
      </c>
      <c r="B753" t="s">
        <v>212</v>
      </c>
      <c r="C753" t="s">
        <v>59</v>
      </c>
      <c r="D753" t="s">
        <v>215</v>
      </c>
      <c r="E753" t="s">
        <v>63</v>
      </c>
      <c r="F753" s="186">
        <v>0</v>
      </c>
    </row>
    <row r="754" spans="1:7" x14ac:dyDescent="0.25">
      <c r="A754">
        <v>2005</v>
      </c>
      <c r="B754" t="s">
        <v>212</v>
      </c>
      <c r="C754" t="s">
        <v>59</v>
      </c>
      <c r="D754" t="s">
        <v>215</v>
      </c>
      <c r="E754" t="s">
        <v>62</v>
      </c>
      <c r="F754" s="186">
        <v>0</v>
      </c>
    </row>
    <row r="755" spans="1:7" x14ac:dyDescent="0.25">
      <c r="A755">
        <v>2005</v>
      </c>
      <c r="B755" t="s">
        <v>212</v>
      </c>
      <c r="C755" t="s">
        <v>59</v>
      </c>
      <c r="D755" t="s">
        <v>215</v>
      </c>
      <c r="E755" t="s">
        <v>61</v>
      </c>
      <c r="F755" s="186">
        <v>0</v>
      </c>
    </row>
    <row r="756" spans="1:7" x14ac:dyDescent="0.25">
      <c r="A756">
        <v>2005</v>
      </c>
      <c r="B756" t="s">
        <v>212</v>
      </c>
      <c r="C756" t="s">
        <v>59</v>
      </c>
      <c r="D756" t="s">
        <v>215</v>
      </c>
      <c r="E756" t="s">
        <v>236</v>
      </c>
      <c r="F756" s="186">
        <v>0</v>
      </c>
    </row>
    <row r="757" spans="1:7" x14ac:dyDescent="0.25">
      <c r="A757">
        <v>2005</v>
      </c>
      <c r="B757" t="s">
        <v>212</v>
      </c>
      <c r="C757" t="s">
        <v>59</v>
      </c>
      <c r="D757" t="s">
        <v>215</v>
      </c>
      <c r="E757" t="s">
        <v>57</v>
      </c>
      <c r="F757">
        <v>0</v>
      </c>
    </row>
    <row r="758" spans="1:7" x14ac:dyDescent="0.25">
      <c r="A758">
        <v>2006</v>
      </c>
      <c r="B758" t="s">
        <v>212</v>
      </c>
      <c r="C758" t="s">
        <v>74</v>
      </c>
      <c r="D758" t="s">
        <v>213</v>
      </c>
      <c r="E758" t="s">
        <v>65</v>
      </c>
      <c r="F758">
        <v>6100195.352</v>
      </c>
      <c r="G758" t="s">
        <v>214</v>
      </c>
    </row>
    <row r="759" spans="1:7" x14ac:dyDescent="0.25">
      <c r="A759">
        <v>2006</v>
      </c>
      <c r="B759" t="s">
        <v>212</v>
      </c>
      <c r="C759" t="s">
        <v>74</v>
      </c>
      <c r="D759" t="s">
        <v>213</v>
      </c>
      <c r="E759" t="s">
        <v>63</v>
      </c>
      <c r="F759">
        <v>1738933.5819999999</v>
      </c>
    </row>
    <row r="760" spans="1:7" x14ac:dyDescent="0.25">
      <c r="A760">
        <v>2006</v>
      </c>
      <c r="B760" t="s">
        <v>212</v>
      </c>
      <c r="C760" t="s">
        <v>74</v>
      </c>
      <c r="D760" t="s">
        <v>213</v>
      </c>
      <c r="E760" t="s">
        <v>62</v>
      </c>
      <c r="F760">
        <v>555701.73</v>
      </c>
    </row>
    <row r="761" spans="1:7" x14ac:dyDescent="0.25">
      <c r="A761">
        <v>2006</v>
      </c>
      <c r="B761" t="s">
        <v>212</v>
      </c>
      <c r="C761" t="s">
        <v>74</v>
      </c>
      <c r="D761" t="s">
        <v>213</v>
      </c>
      <c r="E761" t="s">
        <v>61</v>
      </c>
      <c r="F761">
        <v>7283427.2039999999</v>
      </c>
      <c r="G761" t="s">
        <v>214</v>
      </c>
    </row>
    <row r="762" spans="1:7" x14ac:dyDescent="0.25">
      <c r="A762">
        <v>2006</v>
      </c>
      <c r="B762" t="s">
        <v>212</v>
      </c>
      <c r="C762" t="s">
        <v>74</v>
      </c>
      <c r="D762" t="s">
        <v>213</v>
      </c>
      <c r="E762" t="s">
        <v>236</v>
      </c>
      <c r="F762">
        <v>7839128.9340000004</v>
      </c>
      <c r="G762" t="s">
        <v>214</v>
      </c>
    </row>
    <row r="763" spans="1:7" x14ac:dyDescent="0.25">
      <c r="A763">
        <v>2006</v>
      </c>
      <c r="B763" t="s">
        <v>212</v>
      </c>
      <c r="C763" t="s">
        <v>74</v>
      </c>
      <c r="D763" t="s">
        <v>213</v>
      </c>
      <c r="E763" t="s">
        <v>57</v>
      </c>
      <c r="F763">
        <v>1183231.852</v>
      </c>
    </row>
    <row r="764" spans="1:7" x14ac:dyDescent="0.25">
      <c r="A764">
        <v>2006</v>
      </c>
      <c r="B764" t="s">
        <v>212</v>
      </c>
      <c r="C764" t="s">
        <v>73</v>
      </c>
      <c r="D764" t="s">
        <v>213</v>
      </c>
      <c r="E764" t="s">
        <v>65</v>
      </c>
      <c r="F764">
        <v>1386745.52</v>
      </c>
      <c r="G764" t="s">
        <v>214</v>
      </c>
    </row>
    <row r="765" spans="1:7" x14ac:dyDescent="0.25">
      <c r="A765">
        <v>2006</v>
      </c>
      <c r="B765" t="s">
        <v>212</v>
      </c>
      <c r="C765" t="s">
        <v>73</v>
      </c>
      <c r="D765" t="s">
        <v>213</v>
      </c>
      <c r="E765" t="s">
        <v>63</v>
      </c>
      <c r="F765">
        <v>172267.43799999999</v>
      </c>
    </row>
    <row r="766" spans="1:7" x14ac:dyDescent="0.25">
      <c r="A766">
        <v>2006</v>
      </c>
      <c r="B766" t="s">
        <v>212</v>
      </c>
      <c r="C766" t="s">
        <v>73</v>
      </c>
      <c r="D766" t="s">
        <v>213</v>
      </c>
      <c r="E766" t="s">
        <v>62</v>
      </c>
      <c r="F766">
        <v>148443.103</v>
      </c>
    </row>
    <row r="767" spans="1:7" x14ac:dyDescent="0.25">
      <c r="A767">
        <v>2006</v>
      </c>
      <c r="B767" t="s">
        <v>212</v>
      </c>
      <c r="C767" t="s">
        <v>73</v>
      </c>
      <c r="D767" t="s">
        <v>213</v>
      </c>
      <c r="E767" t="s">
        <v>61</v>
      </c>
      <c r="F767" s="186">
        <v>1410569.855</v>
      </c>
      <c r="G767" t="s">
        <v>214</v>
      </c>
    </row>
    <row r="768" spans="1:7" x14ac:dyDescent="0.25">
      <c r="A768">
        <v>2006</v>
      </c>
      <c r="B768" t="s">
        <v>212</v>
      </c>
      <c r="C768" t="s">
        <v>73</v>
      </c>
      <c r="D768" t="s">
        <v>213</v>
      </c>
      <c r="E768" t="s">
        <v>236</v>
      </c>
      <c r="F768" s="186">
        <v>1559012.9580000001</v>
      </c>
      <c r="G768" t="s">
        <v>214</v>
      </c>
    </row>
    <row r="769" spans="1:7" x14ac:dyDescent="0.25">
      <c r="A769">
        <v>2006</v>
      </c>
      <c r="B769" t="s">
        <v>212</v>
      </c>
      <c r="C769" t="s">
        <v>73</v>
      </c>
      <c r="D769" t="s">
        <v>213</v>
      </c>
      <c r="E769" t="s">
        <v>57</v>
      </c>
      <c r="F769" s="186">
        <v>23824.334999999999</v>
      </c>
    </row>
    <row r="770" spans="1:7" x14ac:dyDescent="0.25">
      <c r="A770">
        <v>2006</v>
      </c>
      <c r="B770" t="s">
        <v>212</v>
      </c>
      <c r="C770" t="s">
        <v>72</v>
      </c>
      <c r="D770" t="s">
        <v>213</v>
      </c>
      <c r="E770" t="s">
        <v>65</v>
      </c>
      <c r="F770" s="186">
        <v>142836.17300000001</v>
      </c>
    </row>
    <row r="771" spans="1:7" x14ac:dyDescent="0.25">
      <c r="A771">
        <v>2006</v>
      </c>
      <c r="B771" t="s">
        <v>212</v>
      </c>
      <c r="C771" t="s">
        <v>72</v>
      </c>
      <c r="D771" t="s">
        <v>213</v>
      </c>
      <c r="E771" t="s">
        <v>63</v>
      </c>
      <c r="F771" s="187">
        <v>284984.05300000001</v>
      </c>
    </row>
    <row r="772" spans="1:7" x14ac:dyDescent="0.25">
      <c r="A772">
        <v>2006</v>
      </c>
      <c r="B772" t="s">
        <v>212</v>
      </c>
      <c r="C772" t="s">
        <v>72</v>
      </c>
      <c r="D772" t="s">
        <v>213</v>
      </c>
      <c r="E772" t="s">
        <v>62</v>
      </c>
      <c r="F772">
        <v>111460.22500000001</v>
      </c>
    </row>
    <row r="773" spans="1:7" x14ac:dyDescent="0.25">
      <c r="A773">
        <v>2006</v>
      </c>
      <c r="B773" t="s">
        <v>212</v>
      </c>
      <c r="C773" t="s">
        <v>72</v>
      </c>
      <c r="D773" t="s">
        <v>213</v>
      </c>
      <c r="E773" t="s">
        <v>61</v>
      </c>
      <c r="F773">
        <v>316360.00099999999</v>
      </c>
    </row>
    <row r="774" spans="1:7" x14ac:dyDescent="0.25">
      <c r="A774">
        <v>2006</v>
      </c>
      <c r="B774" t="s">
        <v>212</v>
      </c>
      <c r="C774" t="s">
        <v>72</v>
      </c>
      <c r="D774" t="s">
        <v>213</v>
      </c>
      <c r="E774" t="s">
        <v>236</v>
      </c>
      <c r="F774">
        <v>427820.22600000002</v>
      </c>
    </row>
    <row r="775" spans="1:7" x14ac:dyDescent="0.25">
      <c r="A775">
        <v>2006</v>
      </c>
      <c r="B775" t="s">
        <v>212</v>
      </c>
      <c r="C775" t="s">
        <v>72</v>
      </c>
      <c r="D775" t="s">
        <v>213</v>
      </c>
      <c r="E775" t="s">
        <v>57</v>
      </c>
      <c r="F775">
        <v>173523.82699999999</v>
      </c>
    </row>
    <row r="776" spans="1:7" x14ac:dyDescent="0.25">
      <c r="A776">
        <v>2006</v>
      </c>
      <c r="B776" t="s">
        <v>212</v>
      </c>
      <c r="C776" t="s">
        <v>70</v>
      </c>
      <c r="D776" t="s">
        <v>213</v>
      </c>
      <c r="E776" t="s">
        <v>65</v>
      </c>
      <c r="F776">
        <v>3811442.3119999999</v>
      </c>
      <c r="G776" t="s">
        <v>214</v>
      </c>
    </row>
    <row r="777" spans="1:7" x14ac:dyDescent="0.25">
      <c r="A777">
        <v>2006</v>
      </c>
      <c r="B777" t="s">
        <v>212</v>
      </c>
      <c r="C777" t="s">
        <v>70</v>
      </c>
      <c r="D777" t="s">
        <v>213</v>
      </c>
      <c r="E777" t="s">
        <v>63</v>
      </c>
      <c r="F777">
        <v>109911.495</v>
      </c>
    </row>
    <row r="778" spans="1:7" x14ac:dyDescent="0.25">
      <c r="A778">
        <v>2006</v>
      </c>
      <c r="B778" t="s">
        <v>212</v>
      </c>
      <c r="C778" t="s">
        <v>70</v>
      </c>
      <c r="D778" t="s">
        <v>213</v>
      </c>
      <c r="E778" t="s">
        <v>62</v>
      </c>
      <c r="F778">
        <v>74529.812999999995</v>
      </c>
    </row>
    <row r="779" spans="1:7" x14ac:dyDescent="0.25">
      <c r="A779">
        <v>2006</v>
      </c>
      <c r="B779" t="s">
        <v>212</v>
      </c>
      <c r="C779" t="s">
        <v>70</v>
      </c>
      <c r="D779" t="s">
        <v>213</v>
      </c>
      <c r="E779" t="s">
        <v>61</v>
      </c>
      <c r="F779">
        <v>3846823.9939999999</v>
      </c>
      <c r="G779" t="s">
        <v>214</v>
      </c>
    </row>
    <row r="780" spans="1:7" x14ac:dyDescent="0.25">
      <c r="A780">
        <v>2006</v>
      </c>
      <c r="B780" t="s">
        <v>212</v>
      </c>
      <c r="C780" t="s">
        <v>70</v>
      </c>
      <c r="D780" t="s">
        <v>213</v>
      </c>
      <c r="E780" t="s">
        <v>236</v>
      </c>
      <c r="F780">
        <v>3921353.807</v>
      </c>
      <c r="G780" t="s">
        <v>214</v>
      </c>
    </row>
    <row r="781" spans="1:7" x14ac:dyDescent="0.25">
      <c r="A781">
        <v>2006</v>
      </c>
      <c r="B781" t="s">
        <v>212</v>
      </c>
      <c r="C781" t="s">
        <v>70</v>
      </c>
      <c r="D781" t="s">
        <v>213</v>
      </c>
      <c r="E781" t="s">
        <v>57</v>
      </c>
      <c r="F781">
        <v>35381.682000000001</v>
      </c>
    </row>
    <row r="782" spans="1:7" x14ac:dyDescent="0.25">
      <c r="A782">
        <v>2006</v>
      </c>
      <c r="B782" t="s">
        <v>212</v>
      </c>
      <c r="C782" t="s">
        <v>69</v>
      </c>
      <c r="D782" t="s">
        <v>213</v>
      </c>
      <c r="E782" t="s">
        <v>65</v>
      </c>
      <c r="F782" s="186">
        <v>759171.34699999995</v>
      </c>
      <c r="G782" t="s">
        <v>214</v>
      </c>
    </row>
    <row r="783" spans="1:7" x14ac:dyDescent="0.25">
      <c r="A783">
        <v>2006</v>
      </c>
      <c r="B783" t="s">
        <v>212</v>
      </c>
      <c r="C783" t="s">
        <v>69</v>
      </c>
      <c r="D783" t="s">
        <v>213</v>
      </c>
      <c r="E783" t="s">
        <v>63</v>
      </c>
      <c r="F783" s="186">
        <v>1128534.1459999999</v>
      </c>
    </row>
    <row r="784" spans="1:7" x14ac:dyDescent="0.25">
      <c r="A784">
        <v>2006</v>
      </c>
      <c r="B784" t="s">
        <v>212</v>
      </c>
      <c r="C784" t="s">
        <v>69</v>
      </c>
      <c r="D784" t="s">
        <v>213</v>
      </c>
      <c r="E784" t="s">
        <v>62</v>
      </c>
      <c r="F784" s="186">
        <v>177997.22399999999</v>
      </c>
    </row>
    <row r="785" spans="1:7" x14ac:dyDescent="0.25">
      <c r="A785">
        <v>2006</v>
      </c>
      <c r="B785" t="s">
        <v>212</v>
      </c>
      <c r="C785" t="s">
        <v>69</v>
      </c>
      <c r="D785" t="s">
        <v>213</v>
      </c>
      <c r="E785" t="s">
        <v>61</v>
      </c>
      <c r="F785" s="186">
        <v>1709708.27</v>
      </c>
      <c r="G785" t="s">
        <v>214</v>
      </c>
    </row>
    <row r="786" spans="1:7" x14ac:dyDescent="0.25">
      <c r="A786">
        <v>2006</v>
      </c>
      <c r="B786" t="s">
        <v>212</v>
      </c>
      <c r="C786" t="s">
        <v>69</v>
      </c>
      <c r="D786" t="s">
        <v>213</v>
      </c>
      <c r="E786" t="s">
        <v>236</v>
      </c>
      <c r="F786" s="186">
        <v>1887705.493</v>
      </c>
      <c r="G786" t="s">
        <v>214</v>
      </c>
    </row>
    <row r="787" spans="1:7" x14ac:dyDescent="0.25">
      <c r="A787">
        <v>2006</v>
      </c>
      <c r="B787" t="s">
        <v>212</v>
      </c>
      <c r="C787" t="s">
        <v>69</v>
      </c>
      <c r="D787" t="s">
        <v>213</v>
      </c>
      <c r="E787" t="s">
        <v>57</v>
      </c>
      <c r="F787">
        <v>950536.92200000002</v>
      </c>
    </row>
    <row r="788" spans="1:7" x14ac:dyDescent="0.25">
      <c r="A788">
        <v>2006</v>
      </c>
      <c r="B788" t="s">
        <v>212</v>
      </c>
      <c r="C788" t="s">
        <v>67</v>
      </c>
      <c r="D788" t="s">
        <v>213</v>
      </c>
      <c r="E788" t="s">
        <v>65</v>
      </c>
      <c r="F788" t="s">
        <v>54</v>
      </c>
      <c r="G788" t="s">
        <v>217</v>
      </c>
    </row>
    <row r="789" spans="1:7" x14ac:dyDescent="0.25">
      <c r="A789">
        <v>2006</v>
      </c>
      <c r="B789" t="s">
        <v>212</v>
      </c>
      <c r="C789" t="s">
        <v>67</v>
      </c>
      <c r="D789" t="s">
        <v>213</v>
      </c>
      <c r="E789" t="s">
        <v>63</v>
      </c>
      <c r="F789">
        <v>43075.089</v>
      </c>
    </row>
    <row r="790" spans="1:7" x14ac:dyDescent="0.25">
      <c r="A790">
        <v>2006</v>
      </c>
      <c r="B790" t="s">
        <v>212</v>
      </c>
      <c r="C790" t="s">
        <v>67</v>
      </c>
      <c r="D790" t="s">
        <v>213</v>
      </c>
      <c r="E790" t="s">
        <v>62</v>
      </c>
      <c r="F790">
        <v>43054.618999999999</v>
      </c>
    </row>
    <row r="791" spans="1:7" x14ac:dyDescent="0.25">
      <c r="A791">
        <v>2006</v>
      </c>
      <c r="B791" t="s">
        <v>212</v>
      </c>
      <c r="C791" t="s">
        <v>67</v>
      </c>
      <c r="D791" t="s">
        <v>213</v>
      </c>
      <c r="E791" t="s">
        <v>61</v>
      </c>
      <c r="F791">
        <v>20.47</v>
      </c>
    </row>
    <row r="792" spans="1:7" x14ac:dyDescent="0.25">
      <c r="A792">
        <v>2006</v>
      </c>
      <c r="B792" t="s">
        <v>212</v>
      </c>
      <c r="C792" t="s">
        <v>67</v>
      </c>
      <c r="D792" t="s">
        <v>213</v>
      </c>
      <c r="E792" t="s">
        <v>236</v>
      </c>
      <c r="F792">
        <v>43075.089</v>
      </c>
    </row>
    <row r="793" spans="1:7" x14ac:dyDescent="0.25">
      <c r="A793">
        <v>2006</v>
      </c>
      <c r="B793" t="s">
        <v>212</v>
      </c>
      <c r="C793" t="s">
        <v>67</v>
      </c>
      <c r="D793" t="s">
        <v>213</v>
      </c>
      <c r="E793" t="s">
        <v>57</v>
      </c>
      <c r="F793">
        <v>20.47</v>
      </c>
    </row>
    <row r="794" spans="1:7" x14ac:dyDescent="0.25">
      <c r="A794">
        <v>2006</v>
      </c>
      <c r="B794" t="s">
        <v>212</v>
      </c>
      <c r="C794" t="s">
        <v>59</v>
      </c>
      <c r="D794" t="s">
        <v>213</v>
      </c>
      <c r="E794" t="s">
        <v>65</v>
      </c>
      <c r="F794" t="s">
        <v>54</v>
      </c>
      <c r="G794" t="s">
        <v>217</v>
      </c>
    </row>
    <row r="795" spans="1:7" x14ac:dyDescent="0.25">
      <c r="A795">
        <v>2006</v>
      </c>
      <c r="B795" t="s">
        <v>212</v>
      </c>
      <c r="C795" t="s">
        <v>59</v>
      </c>
      <c r="D795" t="s">
        <v>213</v>
      </c>
      <c r="E795" t="s">
        <v>63</v>
      </c>
      <c r="F795">
        <v>161.36099999999999</v>
      </c>
    </row>
    <row r="796" spans="1:7" x14ac:dyDescent="0.25">
      <c r="A796">
        <v>2006</v>
      </c>
      <c r="B796" t="s">
        <v>212</v>
      </c>
      <c r="C796" t="s">
        <v>59</v>
      </c>
      <c r="D796" t="s">
        <v>213</v>
      </c>
      <c r="E796" t="s">
        <v>62</v>
      </c>
      <c r="F796">
        <v>216.74600000000001</v>
      </c>
    </row>
    <row r="797" spans="1:7" x14ac:dyDescent="0.25">
      <c r="A797">
        <v>2006</v>
      </c>
      <c r="B797" t="s">
        <v>212</v>
      </c>
      <c r="C797" t="s">
        <v>59</v>
      </c>
      <c r="D797" t="s">
        <v>213</v>
      </c>
      <c r="E797" t="s">
        <v>61</v>
      </c>
      <c r="F797" s="186">
        <v>-55.384999999999998</v>
      </c>
    </row>
    <row r="798" spans="1:7" x14ac:dyDescent="0.25">
      <c r="A798">
        <v>2006</v>
      </c>
      <c r="B798" t="s">
        <v>212</v>
      </c>
      <c r="C798" t="s">
        <v>59</v>
      </c>
      <c r="D798" t="s">
        <v>213</v>
      </c>
      <c r="E798" t="s">
        <v>236</v>
      </c>
      <c r="F798" s="186">
        <v>161.36099999999999</v>
      </c>
    </row>
    <row r="799" spans="1:7" x14ac:dyDescent="0.25">
      <c r="A799">
        <v>2006</v>
      </c>
      <c r="B799" t="s">
        <v>212</v>
      </c>
      <c r="C799" t="s">
        <v>59</v>
      </c>
      <c r="D799" t="s">
        <v>213</v>
      </c>
      <c r="E799" t="s">
        <v>57</v>
      </c>
      <c r="F799" s="186">
        <v>-55.384999999999998</v>
      </c>
    </row>
    <row r="800" spans="1:7" x14ac:dyDescent="0.25">
      <c r="A800">
        <v>2006</v>
      </c>
      <c r="B800" t="s">
        <v>212</v>
      </c>
      <c r="C800" t="s">
        <v>74</v>
      </c>
      <c r="D800" t="s">
        <v>216</v>
      </c>
      <c r="E800" t="s">
        <v>65</v>
      </c>
      <c r="F800" s="186">
        <v>109.89700000000001</v>
      </c>
      <c r="G800" t="s">
        <v>214</v>
      </c>
    </row>
    <row r="801" spans="1:7" x14ac:dyDescent="0.25">
      <c r="A801">
        <v>2006</v>
      </c>
      <c r="B801" t="s">
        <v>212</v>
      </c>
      <c r="C801" t="s">
        <v>74</v>
      </c>
      <c r="D801" t="s">
        <v>216</v>
      </c>
      <c r="E801" t="s">
        <v>63</v>
      </c>
      <c r="F801" s="186">
        <v>117.169</v>
      </c>
    </row>
    <row r="802" spans="1:7" x14ac:dyDescent="0.25">
      <c r="A802">
        <v>2006</v>
      </c>
      <c r="B802" t="s">
        <v>212</v>
      </c>
      <c r="C802" t="s">
        <v>74</v>
      </c>
      <c r="D802" t="s">
        <v>216</v>
      </c>
      <c r="E802" t="s">
        <v>62</v>
      </c>
      <c r="F802">
        <v>125.604</v>
      </c>
    </row>
    <row r="803" spans="1:7" x14ac:dyDescent="0.25">
      <c r="A803">
        <v>2006</v>
      </c>
      <c r="B803" t="s">
        <v>212</v>
      </c>
      <c r="C803" t="s">
        <v>74</v>
      </c>
      <c r="D803" t="s">
        <v>216</v>
      </c>
      <c r="E803" t="s">
        <v>61</v>
      </c>
      <c r="F803">
        <v>110.48</v>
      </c>
      <c r="G803" t="s">
        <v>214</v>
      </c>
    </row>
    <row r="804" spans="1:7" x14ac:dyDescent="0.25">
      <c r="A804">
        <v>2006</v>
      </c>
      <c r="B804" t="s">
        <v>212</v>
      </c>
      <c r="C804" t="s">
        <v>74</v>
      </c>
      <c r="D804" t="s">
        <v>216</v>
      </c>
      <c r="E804" t="s">
        <v>236</v>
      </c>
      <c r="F804">
        <v>111.431</v>
      </c>
      <c r="G804" t="s">
        <v>214</v>
      </c>
    </row>
    <row r="805" spans="1:7" x14ac:dyDescent="0.25">
      <c r="A805">
        <v>2006</v>
      </c>
      <c r="B805" t="s">
        <v>212</v>
      </c>
      <c r="C805" t="s">
        <v>74</v>
      </c>
      <c r="D805" t="s">
        <v>216</v>
      </c>
      <c r="E805" t="s">
        <v>57</v>
      </c>
      <c r="F805">
        <v>113.586</v>
      </c>
    </row>
    <row r="806" spans="1:7" x14ac:dyDescent="0.25">
      <c r="A806">
        <v>2006</v>
      </c>
      <c r="B806" t="s">
        <v>212</v>
      </c>
      <c r="C806" t="s">
        <v>73</v>
      </c>
      <c r="D806" t="s">
        <v>216</v>
      </c>
      <c r="E806" t="s">
        <v>65</v>
      </c>
      <c r="F806" t="s">
        <v>54</v>
      </c>
    </row>
    <row r="807" spans="1:7" x14ac:dyDescent="0.25">
      <c r="A807">
        <v>2006</v>
      </c>
      <c r="B807" t="s">
        <v>212</v>
      </c>
      <c r="C807" t="s">
        <v>73</v>
      </c>
      <c r="D807" t="s">
        <v>216</v>
      </c>
      <c r="E807" t="s">
        <v>63</v>
      </c>
      <c r="F807" t="s">
        <v>54</v>
      </c>
    </row>
    <row r="808" spans="1:7" x14ac:dyDescent="0.25">
      <c r="A808">
        <v>2006</v>
      </c>
      <c r="B808" t="s">
        <v>212</v>
      </c>
      <c r="C808" t="s">
        <v>73</v>
      </c>
      <c r="D808" t="s">
        <v>216</v>
      </c>
      <c r="E808" t="s">
        <v>62</v>
      </c>
      <c r="F808" t="s">
        <v>54</v>
      </c>
    </row>
    <row r="809" spans="1:7" x14ac:dyDescent="0.25">
      <c r="A809">
        <v>2006</v>
      </c>
      <c r="B809" t="s">
        <v>212</v>
      </c>
      <c r="C809" t="s">
        <v>73</v>
      </c>
      <c r="D809" t="s">
        <v>216</v>
      </c>
      <c r="E809" t="s">
        <v>61</v>
      </c>
      <c r="F809" t="s">
        <v>54</v>
      </c>
    </row>
    <row r="810" spans="1:7" x14ac:dyDescent="0.25">
      <c r="A810">
        <v>2006</v>
      </c>
      <c r="B810" t="s">
        <v>212</v>
      </c>
      <c r="C810" t="s">
        <v>73</v>
      </c>
      <c r="D810" t="s">
        <v>216</v>
      </c>
      <c r="E810" t="s">
        <v>236</v>
      </c>
      <c r="F810" t="s">
        <v>54</v>
      </c>
    </row>
    <row r="811" spans="1:7" x14ac:dyDescent="0.25">
      <c r="A811">
        <v>2006</v>
      </c>
      <c r="B811" t="s">
        <v>212</v>
      </c>
      <c r="C811" t="s">
        <v>73</v>
      </c>
      <c r="D811" t="s">
        <v>216</v>
      </c>
      <c r="E811" t="s">
        <v>57</v>
      </c>
      <c r="F811" t="s">
        <v>54</v>
      </c>
    </row>
    <row r="812" spans="1:7" x14ac:dyDescent="0.25">
      <c r="A812">
        <v>2006</v>
      </c>
      <c r="B812" t="s">
        <v>212</v>
      </c>
      <c r="C812" t="s">
        <v>72</v>
      </c>
      <c r="D812" t="s">
        <v>216</v>
      </c>
      <c r="E812" t="s">
        <v>65</v>
      </c>
      <c r="F812" t="s">
        <v>54</v>
      </c>
    </row>
    <row r="813" spans="1:7" x14ac:dyDescent="0.25">
      <c r="A813">
        <v>2006</v>
      </c>
      <c r="B813" t="s">
        <v>212</v>
      </c>
      <c r="C813" t="s">
        <v>72</v>
      </c>
      <c r="D813" t="s">
        <v>216</v>
      </c>
      <c r="E813" t="s">
        <v>63</v>
      </c>
      <c r="F813" s="186" t="s">
        <v>54</v>
      </c>
    </row>
    <row r="814" spans="1:7" x14ac:dyDescent="0.25">
      <c r="A814">
        <v>2006</v>
      </c>
      <c r="B814" t="s">
        <v>212</v>
      </c>
      <c r="C814" t="s">
        <v>72</v>
      </c>
      <c r="D814" t="s">
        <v>216</v>
      </c>
      <c r="E814" t="s">
        <v>62</v>
      </c>
      <c r="F814" s="186" t="s">
        <v>54</v>
      </c>
    </row>
    <row r="815" spans="1:7" x14ac:dyDescent="0.25">
      <c r="A815">
        <v>2006</v>
      </c>
      <c r="B815" t="s">
        <v>212</v>
      </c>
      <c r="C815" t="s">
        <v>72</v>
      </c>
      <c r="D815" t="s">
        <v>216</v>
      </c>
      <c r="E815" t="s">
        <v>61</v>
      </c>
      <c r="F815" s="186" t="s">
        <v>54</v>
      </c>
    </row>
    <row r="816" spans="1:7" x14ac:dyDescent="0.25">
      <c r="A816">
        <v>2006</v>
      </c>
      <c r="B816" t="s">
        <v>212</v>
      </c>
      <c r="C816" t="s">
        <v>72</v>
      </c>
      <c r="D816" t="s">
        <v>216</v>
      </c>
      <c r="E816" t="s">
        <v>236</v>
      </c>
      <c r="F816" s="186" t="s">
        <v>54</v>
      </c>
    </row>
    <row r="817" spans="1:6" x14ac:dyDescent="0.25">
      <c r="A817">
        <v>2006</v>
      </c>
      <c r="B817" t="s">
        <v>212</v>
      </c>
      <c r="C817" t="s">
        <v>72</v>
      </c>
      <c r="D817" t="s">
        <v>216</v>
      </c>
      <c r="E817" t="s">
        <v>57</v>
      </c>
      <c r="F817" t="s">
        <v>54</v>
      </c>
    </row>
    <row r="818" spans="1:6" x14ac:dyDescent="0.25">
      <c r="A818">
        <v>2006</v>
      </c>
      <c r="B818" t="s">
        <v>212</v>
      </c>
      <c r="C818" t="s">
        <v>70</v>
      </c>
      <c r="D818" t="s">
        <v>216</v>
      </c>
      <c r="E818" t="s">
        <v>65</v>
      </c>
      <c r="F818" t="s">
        <v>54</v>
      </c>
    </row>
    <row r="819" spans="1:6" x14ac:dyDescent="0.25">
      <c r="A819">
        <v>2006</v>
      </c>
      <c r="B819" t="s">
        <v>212</v>
      </c>
      <c r="C819" t="s">
        <v>70</v>
      </c>
      <c r="D819" t="s">
        <v>216</v>
      </c>
      <c r="E819" t="s">
        <v>63</v>
      </c>
      <c r="F819" t="s">
        <v>54</v>
      </c>
    </row>
    <row r="820" spans="1:6" x14ac:dyDescent="0.25">
      <c r="A820">
        <v>2006</v>
      </c>
      <c r="B820" t="s">
        <v>212</v>
      </c>
      <c r="C820" t="s">
        <v>70</v>
      </c>
      <c r="D820" t="s">
        <v>216</v>
      </c>
      <c r="E820" t="s">
        <v>62</v>
      </c>
      <c r="F820" t="s">
        <v>54</v>
      </c>
    </row>
    <row r="821" spans="1:6" x14ac:dyDescent="0.25">
      <c r="A821">
        <v>2006</v>
      </c>
      <c r="B821" t="s">
        <v>212</v>
      </c>
      <c r="C821" t="s">
        <v>70</v>
      </c>
      <c r="D821" t="s">
        <v>216</v>
      </c>
      <c r="E821" t="s">
        <v>61</v>
      </c>
      <c r="F821" t="s">
        <v>54</v>
      </c>
    </row>
    <row r="822" spans="1:6" x14ac:dyDescent="0.25">
      <c r="A822">
        <v>2006</v>
      </c>
      <c r="B822" t="s">
        <v>212</v>
      </c>
      <c r="C822" t="s">
        <v>70</v>
      </c>
      <c r="D822" t="s">
        <v>216</v>
      </c>
      <c r="E822" t="s">
        <v>236</v>
      </c>
      <c r="F822" t="s">
        <v>54</v>
      </c>
    </row>
    <row r="823" spans="1:6" x14ac:dyDescent="0.25">
      <c r="A823">
        <v>2006</v>
      </c>
      <c r="B823" t="s">
        <v>212</v>
      </c>
      <c r="C823" t="s">
        <v>70</v>
      </c>
      <c r="D823" t="s">
        <v>216</v>
      </c>
      <c r="E823" t="s">
        <v>57</v>
      </c>
      <c r="F823" t="s">
        <v>54</v>
      </c>
    </row>
    <row r="824" spans="1:6" x14ac:dyDescent="0.25">
      <c r="A824">
        <v>2006</v>
      </c>
      <c r="B824" t="s">
        <v>212</v>
      </c>
      <c r="C824" t="s">
        <v>69</v>
      </c>
      <c r="D824" t="s">
        <v>216</v>
      </c>
      <c r="E824" t="s">
        <v>65</v>
      </c>
      <c r="F824" t="s">
        <v>54</v>
      </c>
    </row>
    <row r="825" spans="1:6" x14ac:dyDescent="0.25">
      <c r="A825">
        <v>2006</v>
      </c>
      <c r="B825" t="s">
        <v>212</v>
      </c>
      <c r="C825" t="s">
        <v>69</v>
      </c>
      <c r="D825" t="s">
        <v>216</v>
      </c>
      <c r="E825" t="s">
        <v>63</v>
      </c>
      <c r="F825" t="s">
        <v>54</v>
      </c>
    </row>
    <row r="826" spans="1:6" x14ac:dyDescent="0.25">
      <c r="A826">
        <v>2006</v>
      </c>
      <c r="B826" t="s">
        <v>212</v>
      </c>
      <c r="C826" t="s">
        <v>69</v>
      </c>
      <c r="D826" t="s">
        <v>216</v>
      </c>
      <c r="E826" t="s">
        <v>62</v>
      </c>
      <c r="F826" t="s">
        <v>54</v>
      </c>
    </row>
    <row r="827" spans="1:6" x14ac:dyDescent="0.25">
      <c r="A827">
        <v>2006</v>
      </c>
      <c r="B827" t="s">
        <v>212</v>
      </c>
      <c r="C827" t="s">
        <v>69</v>
      </c>
      <c r="D827" t="s">
        <v>216</v>
      </c>
      <c r="E827" t="s">
        <v>61</v>
      </c>
      <c r="F827" t="s">
        <v>54</v>
      </c>
    </row>
    <row r="828" spans="1:6" x14ac:dyDescent="0.25">
      <c r="A828">
        <v>2006</v>
      </c>
      <c r="B828" t="s">
        <v>212</v>
      </c>
      <c r="C828" t="s">
        <v>69</v>
      </c>
      <c r="D828" t="s">
        <v>216</v>
      </c>
      <c r="E828" t="s">
        <v>236</v>
      </c>
      <c r="F828" t="s">
        <v>54</v>
      </c>
    </row>
    <row r="829" spans="1:6" x14ac:dyDescent="0.25">
      <c r="A829">
        <v>2006</v>
      </c>
      <c r="B829" t="s">
        <v>212</v>
      </c>
      <c r="C829" t="s">
        <v>69</v>
      </c>
      <c r="D829" t="s">
        <v>216</v>
      </c>
      <c r="E829" t="s">
        <v>57</v>
      </c>
      <c r="F829" t="s">
        <v>54</v>
      </c>
    </row>
    <row r="830" spans="1:6" x14ac:dyDescent="0.25">
      <c r="A830">
        <v>2006</v>
      </c>
      <c r="B830" t="s">
        <v>212</v>
      </c>
      <c r="C830" t="s">
        <v>67</v>
      </c>
      <c r="D830" t="s">
        <v>216</v>
      </c>
      <c r="E830" t="s">
        <v>65</v>
      </c>
      <c r="F830" t="s">
        <v>54</v>
      </c>
    </row>
    <row r="831" spans="1:6" x14ac:dyDescent="0.25">
      <c r="A831">
        <v>2006</v>
      </c>
      <c r="B831" t="s">
        <v>212</v>
      </c>
      <c r="C831" t="s">
        <v>67</v>
      </c>
      <c r="D831" t="s">
        <v>216</v>
      </c>
      <c r="E831" t="s">
        <v>63</v>
      </c>
      <c r="F831" t="s">
        <v>54</v>
      </c>
    </row>
    <row r="832" spans="1:6" x14ac:dyDescent="0.25">
      <c r="A832">
        <v>2006</v>
      </c>
      <c r="B832" t="s">
        <v>212</v>
      </c>
      <c r="C832" t="s">
        <v>67</v>
      </c>
      <c r="D832" t="s">
        <v>216</v>
      </c>
      <c r="E832" t="s">
        <v>62</v>
      </c>
      <c r="F832" t="s">
        <v>54</v>
      </c>
    </row>
    <row r="833" spans="1:7" x14ac:dyDescent="0.25">
      <c r="A833">
        <v>2006</v>
      </c>
      <c r="B833" t="s">
        <v>212</v>
      </c>
      <c r="C833" t="s">
        <v>67</v>
      </c>
      <c r="D833" t="s">
        <v>216</v>
      </c>
      <c r="E833" t="s">
        <v>61</v>
      </c>
      <c r="F833" t="s">
        <v>54</v>
      </c>
    </row>
    <row r="834" spans="1:7" x14ac:dyDescent="0.25">
      <c r="A834">
        <v>2006</v>
      </c>
      <c r="B834" t="s">
        <v>212</v>
      </c>
      <c r="C834" t="s">
        <v>67</v>
      </c>
      <c r="D834" t="s">
        <v>216</v>
      </c>
      <c r="E834" t="s">
        <v>236</v>
      </c>
      <c r="F834" t="s">
        <v>54</v>
      </c>
    </row>
    <row r="835" spans="1:7" x14ac:dyDescent="0.25">
      <c r="A835">
        <v>2006</v>
      </c>
      <c r="B835" t="s">
        <v>212</v>
      </c>
      <c r="C835" t="s">
        <v>67</v>
      </c>
      <c r="D835" t="s">
        <v>216</v>
      </c>
      <c r="E835" t="s">
        <v>57</v>
      </c>
      <c r="F835" t="s">
        <v>54</v>
      </c>
    </row>
    <row r="836" spans="1:7" x14ac:dyDescent="0.25">
      <c r="A836">
        <v>2006</v>
      </c>
      <c r="B836" t="s">
        <v>212</v>
      </c>
      <c r="C836" t="s">
        <v>59</v>
      </c>
      <c r="D836" t="s">
        <v>216</v>
      </c>
      <c r="E836" t="s">
        <v>65</v>
      </c>
      <c r="F836" t="s">
        <v>54</v>
      </c>
    </row>
    <row r="837" spans="1:7" x14ac:dyDescent="0.25">
      <c r="A837">
        <v>2006</v>
      </c>
      <c r="B837" t="s">
        <v>212</v>
      </c>
      <c r="C837" t="s">
        <v>59</v>
      </c>
      <c r="D837" t="s">
        <v>216</v>
      </c>
      <c r="E837" t="s">
        <v>63</v>
      </c>
      <c r="F837" t="s">
        <v>54</v>
      </c>
    </row>
    <row r="838" spans="1:7" x14ac:dyDescent="0.25">
      <c r="A838">
        <v>2006</v>
      </c>
      <c r="B838" t="s">
        <v>212</v>
      </c>
      <c r="C838" t="s">
        <v>59</v>
      </c>
      <c r="D838" t="s">
        <v>216</v>
      </c>
      <c r="E838" t="s">
        <v>62</v>
      </c>
      <c r="F838" t="s">
        <v>54</v>
      </c>
    </row>
    <row r="839" spans="1:7" x14ac:dyDescent="0.25">
      <c r="A839">
        <v>2006</v>
      </c>
      <c r="B839" t="s">
        <v>212</v>
      </c>
      <c r="C839" t="s">
        <v>59</v>
      </c>
      <c r="D839" t="s">
        <v>216</v>
      </c>
      <c r="E839" t="s">
        <v>61</v>
      </c>
      <c r="F839" t="s">
        <v>54</v>
      </c>
    </row>
    <row r="840" spans="1:7" x14ac:dyDescent="0.25">
      <c r="A840">
        <v>2006</v>
      </c>
      <c r="B840" t="s">
        <v>212</v>
      </c>
      <c r="C840" t="s">
        <v>59</v>
      </c>
      <c r="D840" t="s">
        <v>216</v>
      </c>
      <c r="E840" t="s">
        <v>236</v>
      </c>
      <c r="F840" t="s">
        <v>54</v>
      </c>
    </row>
    <row r="841" spans="1:7" x14ac:dyDescent="0.25">
      <c r="A841">
        <v>2006</v>
      </c>
      <c r="B841" t="s">
        <v>212</v>
      </c>
      <c r="C841" t="s">
        <v>59</v>
      </c>
      <c r="D841" t="s">
        <v>216</v>
      </c>
      <c r="E841" t="s">
        <v>57</v>
      </c>
      <c r="F841" t="s">
        <v>54</v>
      </c>
    </row>
    <row r="842" spans="1:7" x14ac:dyDescent="0.25">
      <c r="A842">
        <v>2006</v>
      </c>
      <c r="B842" t="s">
        <v>212</v>
      </c>
      <c r="C842" t="s">
        <v>74</v>
      </c>
      <c r="D842" t="s">
        <v>215</v>
      </c>
      <c r="E842" t="s">
        <v>65</v>
      </c>
      <c r="F842" s="186">
        <v>13.975</v>
      </c>
      <c r="G842" t="s">
        <v>214</v>
      </c>
    </row>
    <row r="843" spans="1:7" x14ac:dyDescent="0.25">
      <c r="A843">
        <v>2006</v>
      </c>
      <c r="B843" t="s">
        <v>212</v>
      </c>
      <c r="C843" t="s">
        <v>74</v>
      </c>
      <c r="D843" t="s">
        <v>215</v>
      </c>
      <c r="E843" t="s">
        <v>63</v>
      </c>
      <c r="F843" s="186">
        <v>3.984</v>
      </c>
    </row>
    <row r="844" spans="1:7" x14ac:dyDescent="0.25">
      <c r="A844">
        <v>2006</v>
      </c>
      <c r="B844" t="s">
        <v>212</v>
      </c>
      <c r="C844" t="s">
        <v>74</v>
      </c>
      <c r="D844" t="s">
        <v>215</v>
      </c>
      <c r="E844" t="s">
        <v>62</v>
      </c>
      <c r="F844" s="186">
        <v>1.2729999999999999</v>
      </c>
    </row>
    <row r="845" spans="1:7" x14ac:dyDescent="0.25">
      <c r="A845">
        <v>2006</v>
      </c>
      <c r="B845" t="s">
        <v>212</v>
      </c>
      <c r="C845" t="s">
        <v>74</v>
      </c>
      <c r="D845" t="s">
        <v>215</v>
      </c>
      <c r="E845" t="s">
        <v>61</v>
      </c>
      <c r="F845" s="186">
        <v>16.684999999999999</v>
      </c>
      <c r="G845" t="s">
        <v>214</v>
      </c>
    </row>
    <row r="846" spans="1:7" x14ac:dyDescent="0.25">
      <c r="A846">
        <v>2006</v>
      </c>
      <c r="B846" t="s">
        <v>212</v>
      </c>
      <c r="C846" t="s">
        <v>74</v>
      </c>
      <c r="D846" t="s">
        <v>215</v>
      </c>
      <c r="E846" t="s">
        <v>236</v>
      </c>
      <c r="F846" s="186">
        <v>17.957999999999998</v>
      </c>
      <c r="G846" t="s">
        <v>214</v>
      </c>
    </row>
    <row r="847" spans="1:7" x14ac:dyDescent="0.25">
      <c r="A847">
        <v>2006</v>
      </c>
      <c r="B847" t="s">
        <v>212</v>
      </c>
      <c r="C847" t="s">
        <v>74</v>
      </c>
      <c r="D847" t="s">
        <v>215</v>
      </c>
      <c r="E847" t="s">
        <v>57</v>
      </c>
      <c r="F847">
        <v>2.7109999999999999</v>
      </c>
    </row>
    <row r="848" spans="1:7" x14ac:dyDescent="0.25">
      <c r="A848">
        <v>2006</v>
      </c>
      <c r="B848" t="s">
        <v>212</v>
      </c>
      <c r="C848" t="s">
        <v>73</v>
      </c>
      <c r="D848" t="s">
        <v>215</v>
      </c>
      <c r="E848" t="s">
        <v>65</v>
      </c>
      <c r="F848">
        <v>3.177</v>
      </c>
      <c r="G848" t="s">
        <v>214</v>
      </c>
    </row>
    <row r="849" spans="1:7" x14ac:dyDescent="0.25">
      <c r="A849">
        <v>2006</v>
      </c>
      <c r="B849" t="s">
        <v>212</v>
      </c>
      <c r="C849" t="s">
        <v>73</v>
      </c>
      <c r="D849" t="s">
        <v>215</v>
      </c>
      <c r="E849" t="s">
        <v>63</v>
      </c>
      <c r="F849">
        <v>0.39500000000000002</v>
      </c>
    </row>
    <row r="850" spans="1:7" x14ac:dyDescent="0.25">
      <c r="A850">
        <v>2006</v>
      </c>
      <c r="B850" t="s">
        <v>212</v>
      </c>
      <c r="C850" t="s">
        <v>73</v>
      </c>
      <c r="D850" t="s">
        <v>215</v>
      </c>
      <c r="E850" t="s">
        <v>62</v>
      </c>
      <c r="F850">
        <v>0.34</v>
      </c>
    </row>
    <row r="851" spans="1:7" x14ac:dyDescent="0.25">
      <c r="A851">
        <v>2006</v>
      </c>
      <c r="B851" t="s">
        <v>212</v>
      </c>
      <c r="C851" t="s">
        <v>73</v>
      </c>
      <c r="D851" t="s">
        <v>215</v>
      </c>
      <c r="E851" t="s">
        <v>61</v>
      </c>
      <c r="F851">
        <v>3.2309999999999999</v>
      </c>
      <c r="G851" t="s">
        <v>214</v>
      </c>
    </row>
    <row r="852" spans="1:7" x14ac:dyDescent="0.25">
      <c r="A852">
        <v>2006</v>
      </c>
      <c r="B852" t="s">
        <v>212</v>
      </c>
      <c r="C852" t="s">
        <v>73</v>
      </c>
      <c r="D852" t="s">
        <v>215</v>
      </c>
      <c r="E852" t="s">
        <v>236</v>
      </c>
      <c r="F852">
        <v>3.5710000000000002</v>
      </c>
      <c r="G852" t="s">
        <v>214</v>
      </c>
    </row>
    <row r="853" spans="1:7" x14ac:dyDescent="0.25">
      <c r="A853">
        <v>2006</v>
      </c>
      <c r="B853" t="s">
        <v>212</v>
      </c>
      <c r="C853" t="s">
        <v>73</v>
      </c>
      <c r="D853" t="s">
        <v>215</v>
      </c>
      <c r="E853" t="s">
        <v>57</v>
      </c>
      <c r="F853">
        <v>5.5E-2</v>
      </c>
    </row>
    <row r="854" spans="1:7" x14ac:dyDescent="0.25">
      <c r="A854">
        <v>2006</v>
      </c>
      <c r="B854" t="s">
        <v>212</v>
      </c>
      <c r="C854" t="s">
        <v>72</v>
      </c>
      <c r="D854" t="s">
        <v>215</v>
      </c>
      <c r="E854" t="s">
        <v>65</v>
      </c>
      <c r="F854">
        <v>0.32700000000000001</v>
      </c>
    </row>
    <row r="855" spans="1:7" x14ac:dyDescent="0.25">
      <c r="A855">
        <v>2006</v>
      </c>
      <c r="B855" t="s">
        <v>212</v>
      </c>
      <c r="C855" t="s">
        <v>72</v>
      </c>
      <c r="D855" t="s">
        <v>215</v>
      </c>
      <c r="E855" t="s">
        <v>63</v>
      </c>
      <c r="F855">
        <v>0.65300000000000002</v>
      </c>
    </row>
    <row r="856" spans="1:7" x14ac:dyDescent="0.25">
      <c r="A856">
        <v>2006</v>
      </c>
      <c r="B856" t="s">
        <v>212</v>
      </c>
      <c r="C856" t="s">
        <v>72</v>
      </c>
      <c r="D856" t="s">
        <v>215</v>
      </c>
      <c r="E856" t="s">
        <v>62</v>
      </c>
      <c r="F856">
        <v>0.255</v>
      </c>
    </row>
    <row r="857" spans="1:7" x14ac:dyDescent="0.25">
      <c r="A857">
        <v>2006</v>
      </c>
      <c r="B857" t="s">
        <v>212</v>
      </c>
      <c r="C857" t="s">
        <v>72</v>
      </c>
      <c r="D857" t="s">
        <v>215</v>
      </c>
      <c r="E857" t="s">
        <v>61</v>
      </c>
      <c r="F857" s="186">
        <v>0.72499999999999998</v>
      </c>
    </row>
    <row r="858" spans="1:7" x14ac:dyDescent="0.25">
      <c r="A858">
        <v>2006</v>
      </c>
      <c r="B858" t="s">
        <v>212</v>
      </c>
      <c r="C858" t="s">
        <v>72</v>
      </c>
      <c r="D858" t="s">
        <v>215</v>
      </c>
      <c r="E858" t="s">
        <v>236</v>
      </c>
      <c r="F858" s="186">
        <v>0.98</v>
      </c>
    </row>
    <row r="859" spans="1:7" x14ac:dyDescent="0.25">
      <c r="A859">
        <v>2006</v>
      </c>
      <c r="B859" t="s">
        <v>212</v>
      </c>
      <c r="C859" t="s">
        <v>72</v>
      </c>
      <c r="D859" t="s">
        <v>215</v>
      </c>
      <c r="E859" t="s">
        <v>57</v>
      </c>
      <c r="F859" s="186">
        <v>0.39800000000000002</v>
      </c>
    </row>
    <row r="860" spans="1:7" x14ac:dyDescent="0.25">
      <c r="A860">
        <v>2006</v>
      </c>
      <c r="B860" t="s">
        <v>212</v>
      </c>
      <c r="C860" t="s">
        <v>70</v>
      </c>
      <c r="D860" t="s">
        <v>215</v>
      </c>
      <c r="E860" t="s">
        <v>65</v>
      </c>
      <c r="F860" s="186">
        <v>8.7309999999999999</v>
      </c>
      <c r="G860" t="s">
        <v>214</v>
      </c>
    </row>
    <row r="861" spans="1:7" x14ac:dyDescent="0.25">
      <c r="A861">
        <v>2006</v>
      </c>
      <c r="B861" t="s">
        <v>212</v>
      </c>
      <c r="C861" t="s">
        <v>70</v>
      </c>
      <c r="D861" t="s">
        <v>215</v>
      </c>
      <c r="E861" t="s">
        <v>63</v>
      </c>
      <c r="F861" s="186">
        <v>0.252</v>
      </c>
    </row>
    <row r="862" spans="1:7" x14ac:dyDescent="0.25">
      <c r="A862">
        <v>2006</v>
      </c>
      <c r="B862" t="s">
        <v>212</v>
      </c>
      <c r="C862" t="s">
        <v>70</v>
      </c>
      <c r="D862" t="s">
        <v>215</v>
      </c>
      <c r="E862" t="s">
        <v>62</v>
      </c>
      <c r="F862">
        <v>0.17100000000000001</v>
      </c>
    </row>
    <row r="863" spans="1:7" x14ac:dyDescent="0.25">
      <c r="A863">
        <v>2006</v>
      </c>
      <c r="B863" t="s">
        <v>212</v>
      </c>
      <c r="C863" t="s">
        <v>70</v>
      </c>
      <c r="D863" t="s">
        <v>215</v>
      </c>
      <c r="E863" t="s">
        <v>61</v>
      </c>
      <c r="F863">
        <v>8.8119999999999994</v>
      </c>
      <c r="G863" t="s">
        <v>214</v>
      </c>
    </row>
    <row r="864" spans="1:7" x14ac:dyDescent="0.25">
      <c r="A864">
        <v>2006</v>
      </c>
      <c r="B864" t="s">
        <v>212</v>
      </c>
      <c r="C864" t="s">
        <v>70</v>
      </c>
      <c r="D864" t="s">
        <v>215</v>
      </c>
      <c r="E864" t="s">
        <v>236</v>
      </c>
      <c r="F864">
        <v>8.9830000000000005</v>
      </c>
      <c r="G864" t="s">
        <v>214</v>
      </c>
    </row>
    <row r="865" spans="1:7" x14ac:dyDescent="0.25">
      <c r="A865">
        <v>2006</v>
      </c>
      <c r="B865" t="s">
        <v>212</v>
      </c>
      <c r="C865" t="s">
        <v>70</v>
      </c>
      <c r="D865" t="s">
        <v>215</v>
      </c>
      <c r="E865" t="s">
        <v>57</v>
      </c>
      <c r="F865">
        <v>8.1000000000000003E-2</v>
      </c>
    </row>
    <row r="866" spans="1:7" x14ac:dyDescent="0.25">
      <c r="A866">
        <v>2006</v>
      </c>
      <c r="B866" t="s">
        <v>212</v>
      </c>
      <c r="C866" t="s">
        <v>69</v>
      </c>
      <c r="D866" t="s">
        <v>215</v>
      </c>
      <c r="E866" t="s">
        <v>65</v>
      </c>
      <c r="F866">
        <v>1.7390000000000001</v>
      </c>
      <c r="G866" t="s">
        <v>214</v>
      </c>
    </row>
    <row r="867" spans="1:7" x14ac:dyDescent="0.25">
      <c r="A867">
        <v>2006</v>
      </c>
      <c r="B867" t="s">
        <v>212</v>
      </c>
      <c r="C867" t="s">
        <v>69</v>
      </c>
      <c r="D867" t="s">
        <v>215</v>
      </c>
      <c r="E867" t="s">
        <v>63</v>
      </c>
      <c r="F867">
        <v>2.585</v>
      </c>
    </row>
    <row r="868" spans="1:7" x14ac:dyDescent="0.25">
      <c r="A868">
        <v>2006</v>
      </c>
      <c r="B868" t="s">
        <v>212</v>
      </c>
      <c r="C868" t="s">
        <v>69</v>
      </c>
      <c r="D868" t="s">
        <v>215</v>
      </c>
      <c r="E868" t="s">
        <v>62</v>
      </c>
      <c r="F868">
        <v>0.40799999999999997</v>
      </c>
    </row>
    <row r="869" spans="1:7" x14ac:dyDescent="0.25">
      <c r="A869">
        <v>2006</v>
      </c>
      <c r="B869" t="s">
        <v>212</v>
      </c>
      <c r="C869" t="s">
        <v>69</v>
      </c>
      <c r="D869" t="s">
        <v>215</v>
      </c>
      <c r="E869" t="s">
        <v>61</v>
      </c>
      <c r="F869">
        <v>3.9169999999999998</v>
      </c>
      <c r="G869" t="s">
        <v>214</v>
      </c>
    </row>
    <row r="870" spans="1:7" x14ac:dyDescent="0.25">
      <c r="A870">
        <v>2006</v>
      </c>
      <c r="B870" t="s">
        <v>212</v>
      </c>
      <c r="C870" t="s">
        <v>69</v>
      </c>
      <c r="D870" t="s">
        <v>215</v>
      </c>
      <c r="E870" t="s">
        <v>236</v>
      </c>
      <c r="F870">
        <v>4.3239999999999998</v>
      </c>
      <c r="G870" t="s">
        <v>214</v>
      </c>
    </row>
    <row r="871" spans="1:7" x14ac:dyDescent="0.25">
      <c r="A871">
        <v>2006</v>
      </c>
      <c r="B871" t="s">
        <v>212</v>
      </c>
      <c r="C871" t="s">
        <v>69</v>
      </c>
      <c r="D871" t="s">
        <v>215</v>
      </c>
      <c r="E871" t="s">
        <v>57</v>
      </c>
      <c r="F871">
        <v>2.1779999999999999</v>
      </c>
    </row>
    <row r="872" spans="1:7" x14ac:dyDescent="0.25">
      <c r="A872">
        <v>2006</v>
      </c>
      <c r="B872" t="s">
        <v>212</v>
      </c>
      <c r="C872" t="s">
        <v>67</v>
      </c>
      <c r="D872" t="s">
        <v>215</v>
      </c>
      <c r="E872" t="s">
        <v>65</v>
      </c>
      <c r="F872" s="186" t="s">
        <v>54</v>
      </c>
      <c r="G872" t="s">
        <v>217</v>
      </c>
    </row>
    <row r="873" spans="1:7" x14ac:dyDescent="0.25">
      <c r="A873">
        <v>2006</v>
      </c>
      <c r="B873" t="s">
        <v>212</v>
      </c>
      <c r="C873" t="s">
        <v>67</v>
      </c>
      <c r="D873" t="s">
        <v>215</v>
      </c>
      <c r="E873" t="s">
        <v>63</v>
      </c>
      <c r="F873" s="186">
        <v>9.9000000000000005E-2</v>
      </c>
    </row>
    <row r="874" spans="1:7" x14ac:dyDescent="0.25">
      <c r="A874">
        <v>2006</v>
      </c>
      <c r="B874" t="s">
        <v>212</v>
      </c>
      <c r="C874" t="s">
        <v>67</v>
      </c>
      <c r="D874" t="s">
        <v>215</v>
      </c>
      <c r="E874" t="s">
        <v>62</v>
      </c>
      <c r="F874" s="186">
        <v>9.9000000000000005E-2</v>
      </c>
    </row>
    <row r="875" spans="1:7" x14ac:dyDescent="0.25">
      <c r="A875">
        <v>2006</v>
      </c>
      <c r="B875" t="s">
        <v>212</v>
      </c>
      <c r="C875" t="s">
        <v>67</v>
      </c>
      <c r="D875" t="s">
        <v>215</v>
      </c>
      <c r="E875" t="s">
        <v>61</v>
      </c>
      <c r="F875" s="186">
        <v>0</v>
      </c>
    </row>
    <row r="876" spans="1:7" x14ac:dyDescent="0.25">
      <c r="A876">
        <v>2006</v>
      </c>
      <c r="B876" t="s">
        <v>212</v>
      </c>
      <c r="C876" t="s">
        <v>67</v>
      </c>
      <c r="D876" t="s">
        <v>215</v>
      </c>
      <c r="E876" t="s">
        <v>236</v>
      </c>
      <c r="F876" s="186">
        <v>9.9000000000000005E-2</v>
      </c>
    </row>
    <row r="877" spans="1:7" x14ac:dyDescent="0.25">
      <c r="A877">
        <v>2006</v>
      </c>
      <c r="B877" t="s">
        <v>212</v>
      </c>
      <c r="C877" t="s">
        <v>67</v>
      </c>
      <c r="D877" t="s">
        <v>215</v>
      </c>
      <c r="E877" t="s">
        <v>57</v>
      </c>
      <c r="F877">
        <v>0</v>
      </c>
    </row>
    <row r="878" spans="1:7" x14ac:dyDescent="0.25">
      <c r="A878">
        <v>2006</v>
      </c>
      <c r="B878" t="s">
        <v>212</v>
      </c>
      <c r="C878" t="s">
        <v>59</v>
      </c>
      <c r="D878" t="s">
        <v>215</v>
      </c>
      <c r="E878" t="s">
        <v>65</v>
      </c>
      <c r="F878" t="s">
        <v>54</v>
      </c>
      <c r="G878" t="s">
        <v>217</v>
      </c>
    </row>
    <row r="879" spans="1:7" x14ac:dyDescent="0.25">
      <c r="A879">
        <v>2006</v>
      </c>
      <c r="B879" t="s">
        <v>212</v>
      </c>
      <c r="C879" t="s">
        <v>59</v>
      </c>
      <c r="D879" t="s">
        <v>215</v>
      </c>
      <c r="E879" t="s">
        <v>63</v>
      </c>
      <c r="F879">
        <v>0</v>
      </c>
    </row>
    <row r="880" spans="1:7" x14ac:dyDescent="0.25">
      <c r="A880">
        <v>2006</v>
      </c>
      <c r="B880" t="s">
        <v>212</v>
      </c>
      <c r="C880" t="s">
        <v>59</v>
      </c>
      <c r="D880" t="s">
        <v>215</v>
      </c>
      <c r="E880" t="s">
        <v>62</v>
      </c>
      <c r="F880">
        <v>0</v>
      </c>
    </row>
    <row r="881" spans="1:7" x14ac:dyDescent="0.25">
      <c r="A881">
        <v>2006</v>
      </c>
      <c r="B881" t="s">
        <v>212</v>
      </c>
      <c r="C881" t="s">
        <v>59</v>
      </c>
      <c r="D881" t="s">
        <v>215</v>
      </c>
      <c r="E881" t="s">
        <v>61</v>
      </c>
      <c r="F881">
        <v>0</v>
      </c>
    </row>
    <row r="882" spans="1:7" x14ac:dyDescent="0.25">
      <c r="A882">
        <v>2006</v>
      </c>
      <c r="B882" t="s">
        <v>212</v>
      </c>
      <c r="C882" t="s">
        <v>59</v>
      </c>
      <c r="D882" t="s">
        <v>215</v>
      </c>
      <c r="E882" t="s">
        <v>236</v>
      </c>
      <c r="F882">
        <v>0</v>
      </c>
    </row>
    <row r="883" spans="1:7" x14ac:dyDescent="0.25">
      <c r="A883">
        <v>2006</v>
      </c>
      <c r="B883" t="s">
        <v>212</v>
      </c>
      <c r="C883" t="s">
        <v>59</v>
      </c>
      <c r="D883" t="s">
        <v>215</v>
      </c>
      <c r="E883" t="s">
        <v>57</v>
      </c>
      <c r="F883">
        <v>0</v>
      </c>
    </row>
    <row r="884" spans="1:7" x14ac:dyDescent="0.25">
      <c r="A884">
        <v>2007</v>
      </c>
      <c r="B884" t="s">
        <v>212</v>
      </c>
      <c r="C884" t="s">
        <v>74</v>
      </c>
      <c r="D884" t="s">
        <v>213</v>
      </c>
      <c r="E884" t="s">
        <v>65</v>
      </c>
      <c r="F884">
        <v>6350563.6610000003</v>
      </c>
      <c r="G884" t="s">
        <v>214</v>
      </c>
    </row>
    <row r="885" spans="1:7" x14ac:dyDescent="0.25">
      <c r="A885">
        <v>2007</v>
      </c>
      <c r="B885" t="s">
        <v>212</v>
      </c>
      <c r="C885" t="s">
        <v>74</v>
      </c>
      <c r="D885" t="s">
        <v>213</v>
      </c>
      <c r="E885" t="s">
        <v>63</v>
      </c>
      <c r="F885">
        <v>1769391.1429999999</v>
      </c>
    </row>
    <row r="886" spans="1:7" x14ac:dyDescent="0.25">
      <c r="A886">
        <v>2007</v>
      </c>
      <c r="B886" t="s">
        <v>212</v>
      </c>
      <c r="C886" t="s">
        <v>74</v>
      </c>
      <c r="D886" t="s">
        <v>213</v>
      </c>
      <c r="E886" t="s">
        <v>62</v>
      </c>
      <c r="F886">
        <v>569602.15399999998</v>
      </c>
    </row>
    <row r="887" spans="1:7" x14ac:dyDescent="0.25">
      <c r="A887">
        <v>2007</v>
      </c>
      <c r="B887" t="s">
        <v>212</v>
      </c>
      <c r="C887" t="s">
        <v>74</v>
      </c>
      <c r="D887" t="s">
        <v>213</v>
      </c>
      <c r="E887" t="s">
        <v>61</v>
      </c>
      <c r="F887" s="186">
        <v>7550352.6500000004</v>
      </c>
      <c r="G887" t="s">
        <v>214</v>
      </c>
    </row>
    <row r="888" spans="1:7" x14ac:dyDescent="0.25">
      <c r="A888">
        <v>2007</v>
      </c>
      <c r="B888" t="s">
        <v>212</v>
      </c>
      <c r="C888" t="s">
        <v>74</v>
      </c>
      <c r="D888" t="s">
        <v>213</v>
      </c>
      <c r="E888" t="s">
        <v>236</v>
      </c>
      <c r="F888" s="186">
        <v>8119954.8039999995</v>
      </c>
      <c r="G888" t="s">
        <v>214</v>
      </c>
    </row>
    <row r="889" spans="1:7" x14ac:dyDescent="0.25">
      <c r="A889">
        <v>2007</v>
      </c>
      <c r="B889" t="s">
        <v>212</v>
      </c>
      <c r="C889" t="s">
        <v>74</v>
      </c>
      <c r="D889" t="s">
        <v>213</v>
      </c>
      <c r="E889" t="s">
        <v>57</v>
      </c>
      <c r="F889" s="186">
        <v>1199788.99</v>
      </c>
    </row>
    <row r="890" spans="1:7" x14ac:dyDescent="0.25">
      <c r="A890">
        <v>2007</v>
      </c>
      <c r="B890" t="s">
        <v>212</v>
      </c>
      <c r="C890" t="s">
        <v>73</v>
      </c>
      <c r="D890" t="s">
        <v>213</v>
      </c>
      <c r="E890" t="s">
        <v>65</v>
      </c>
      <c r="F890" s="186">
        <v>1427369.673</v>
      </c>
      <c r="G890" t="s">
        <v>214</v>
      </c>
    </row>
    <row r="891" spans="1:7" x14ac:dyDescent="0.25">
      <c r="A891">
        <v>2007</v>
      </c>
      <c r="B891" t="s">
        <v>212</v>
      </c>
      <c r="C891" t="s">
        <v>73</v>
      </c>
      <c r="D891" t="s">
        <v>213</v>
      </c>
      <c r="E891" t="s">
        <v>63</v>
      </c>
      <c r="F891" s="186">
        <v>185618.916</v>
      </c>
    </row>
    <row r="892" spans="1:7" x14ac:dyDescent="0.25">
      <c r="A892">
        <v>2007</v>
      </c>
      <c r="B892" t="s">
        <v>212</v>
      </c>
      <c r="C892" t="s">
        <v>73</v>
      </c>
      <c r="D892" t="s">
        <v>213</v>
      </c>
      <c r="E892" t="s">
        <v>62</v>
      </c>
      <c r="F892">
        <v>137871.264</v>
      </c>
    </row>
    <row r="893" spans="1:7" x14ac:dyDescent="0.25">
      <c r="A893">
        <v>2007</v>
      </c>
      <c r="B893" t="s">
        <v>212</v>
      </c>
      <c r="C893" t="s">
        <v>73</v>
      </c>
      <c r="D893" t="s">
        <v>213</v>
      </c>
      <c r="E893" t="s">
        <v>61</v>
      </c>
      <c r="F893">
        <v>1475117.325</v>
      </c>
      <c r="G893" t="s">
        <v>214</v>
      </c>
    </row>
    <row r="894" spans="1:7" x14ac:dyDescent="0.25">
      <c r="A894">
        <v>2007</v>
      </c>
      <c r="B894" t="s">
        <v>212</v>
      </c>
      <c r="C894" t="s">
        <v>73</v>
      </c>
      <c r="D894" t="s">
        <v>213</v>
      </c>
      <c r="E894" t="s">
        <v>236</v>
      </c>
      <c r="F894">
        <v>1612988.588</v>
      </c>
      <c r="G894" t="s">
        <v>214</v>
      </c>
    </row>
    <row r="895" spans="1:7" x14ac:dyDescent="0.25">
      <c r="A895">
        <v>2007</v>
      </c>
      <c r="B895" t="s">
        <v>212</v>
      </c>
      <c r="C895" t="s">
        <v>73</v>
      </c>
      <c r="D895" t="s">
        <v>213</v>
      </c>
      <c r="E895" t="s">
        <v>57</v>
      </c>
      <c r="F895">
        <v>47747.652000000002</v>
      </c>
    </row>
    <row r="896" spans="1:7" x14ac:dyDescent="0.25">
      <c r="A896">
        <v>2007</v>
      </c>
      <c r="B896" t="s">
        <v>212</v>
      </c>
      <c r="C896" t="s">
        <v>72</v>
      </c>
      <c r="D896" t="s">
        <v>213</v>
      </c>
      <c r="E896" t="s">
        <v>65</v>
      </c>
      <c r="F896">
        <v>139590.361</v>
      </c>
    </row>
    <row r="897" spans="1:7" x14ac:dyDescent="0.25">
      <c r="A897">
        <v>2007</v>
      </c>
      <c r="B897" t="s">
        <v>212</v>
      </c>
      <c r="C897" t="s">
        <v>72</v>
      </c>
      <c r="D897" t="s">
        <v>213</v>
      </c>
      <c r="E897" t="s">
        <v>63</v>
      </c>
      <c r="F897">
        <v>291978.26</v>
      </c>
    </row>
    <row r="898" spans="1:7" x14ac:dyDescent="0.25">
      <c r="A898">
        <v>2007</v>
      </c>
      <c r="B898" t="s">
        <v>212</v>
      </c>
      <c r="C898" t="s">
        <v>72</v>
      </c>
      <c r="D898" t="s">
        <v>213</v>
      </c>
      <c r="E898" t="s">
        <v>62</v>
      </c>
      <c r="F898">
        <v>115313.52899999999</v>
      </c>
    </row>
    <row r="899" spans="1:7" x14ac:dyDescent="0.25">
      <c r="A899">
        <v>2007</v>
      </c>
      <c r="B899" t="s">
        <v>212</v>
      </c>
      <c r="C899" t="s">
        <v>72</v>
      </c>
      <c r="D899" t="s">
        <v>213</v>
      </c>
      <c r="E899" t="s">
        <v>61</v>
      </c>
      <c r="F899">
        <v>316255.092</v>
      </c>
    </row>
    <row r="900" spans="1:7" x14ac:dyDescent="0.25">
      <c r="A900">
        <v>2007</v>
      </c>
      <c r="B900" t="s">
        <v>212</v>
      </c>
      <c r="C900" t="s">
        <v>72</v>
      </c>
      <c r="D900" t="s">
        <v>213</v>
      </c>
      <c r="E900" t="s">
        <v>236</v>
      </c>
      <c r="F900">
        <v>431568.62099999998</v>
      </c>
    </row>
    <row r="901" spans="1:7" x14ac:dyDescent="0.25">
      <c r="A901">
        <v>2007</v>
      </c>
      <c r="B901" t="s">
        <v>212</v>
      </c>
      <c r="C901" t="s">
        <v>72</v>
      </c>
      <c r="D901" t="s">
        <v>213</v>
      </c>
      <c r="E901" t="s">
        <v>57</v>
      </c>
      <c r="F901">
        <v>176664.731</v>
      </c>
    </row>
    <row r="902" spans="1:7" x14ac:dyDescent="0.25">
      <c r="A902">
        <v>2007</v>
      </c>
      <c r="B902" t="s">
        <v>212</v>
      </c>
      <c r="C902" t="s">
        <v>70</v>
      </c>
      <c r="D902" t="s">
        <v>213</v>
      </c>
      <c r="E902" t="s">
        <v>65</v>
      </c>
      <c r="F902" s="186">
        <v>4042049.1690000002</v>
      </c>
      <c r="G902" t="s">
        <v>214</v>
      </c>
    </row>
    <row r="903" spans="1:7" x14ac:dyDescent="0.25">
      <c r="A903">
        <v>2007</v>
      </c>
      <c r="B903" t="s">
        <v>212</v>
      </c>
      <c r="C903" t="s">
        <v>70</v>
      </c>
      <c r="D903" t="s">
        <v>213</v>
      </c>
      <c r="E903" t="s">
        <v>63</v>
      </c>
      <c r="F903" s="186">
        <v>121036.224</v>
      </c>
    </row>
    <row r="904" spans="1:7" x14ac:dyDescent="0.25">
      <c r="A904">
        <v>2007</v>
      </c>
      <c r="B904" t="s">
        <v>212</v>
      </c>
      <c r="C904" t="s">
        <v>70</v>
      </c>
      <c r="D904" t="s">
        <v>213</v>
      </c>
      <c r="E904" t="s">
        <v>62</v>
      </c>
      <c r="F904" s="186">
        <v>75067.542000000001</v>
      </c>
    </row>
    <row r="905" spans="1:7" x14ac:dyDescent="0.25">
      <c r="A905">
        <v>2007</v>
      </c>
      <c r="B905" t="s">
        <v>212</v>
      </c>
      <c r="C905" t="s">
        <v>70</v>
      </c>
      <c r="D905" t="s">
        <v>213</v>
      </c>
      <c r="E905" t="s">
        <v>61</v>
      </c>
      <c r="F905" s="186">
        <v>4088017.8509999998</v>
      </c>
      <c r="G905" t="s">
        <v>214</v>
      </c>
    </row>
    <row r="906" spans="1:7" x14ac:dyDescent="0.25">
      <c r="A906">
        <v>2007</v>
      </c>
      <c r="B906" t="s">
        <v>212</v>
      </c>
      <c r="C906" t="s">
        <v>70</v>
      </c>
      <c r="D906" t="s">
        <v>213</v>
      </c>
      <c r="E906" t="s">
        <v>236</v>
      </c>
      <c r="F906" s="186">
        <v>4163085.3930000002</v>
      </c>
      <c r="G906" t="s">
        <v>214</v>
      </c>
    </row>
    <row r="907" spans="1:7" x14ac:dyDescent="0.25">
      <c r="A907">
        <v>2007</v>
      </c>
      <c r="B907" t="s">
        <v>212</v>
      </c>
      <c r="C907" t="s">
        <v>70</v>
      </c>
      <c r="D907" t="s">
        <v>213</v>
      </c>
      <c r="E907" t="s">
        <v>57</v>
      </c>
      <c r="F907">
        <v>45968.682000000001</v>
      </c>
    </row>
    <row r="908" spans="1:7" x14ac:dyDescent="0.25">
      <c r="A908">
        <v>2007</v>
      </c>
      <c r="B908" t="s">
        <v>212</v>
      </c>
      <c r="C908" t="s">
        <v>69</v>
      </c>
      <c r="D908" t="s">
        <v>213</v>
      </c>
      <c r="E908" t="s">
        <v>65</v>
      </c>
      <c r="F908">
        <v>741554.45799999998</v>
      </c>
      <c r="G908" t="s">
        <v>214</v>
      </c>
    </row>
    <row r="909" spans="1:7" x14ac:dyDescent="0.25">
      <c r="A909">
        <v>2007</v>
      </c>
      <c r="B909" t="s">
        <v>212</v>
      </c>
      <c r="C909" t="s">
        <v>69</v>
      </c>
      <c r="D909" t="s">
        <v>213</v>
      </c>
      <c r="E909" t="s">
        <v>63</v>
      </c>
      <c r="F909">
        <v>1122462.253</v>
      </c>
    </row>
    <row r="910" spans="1:7" x14ac:dyDescent="0.25">
      <c r="A910">
        <v>2007</v>
      </c>
      <c r="B910" t="s">
        <v>212</v>
      </c>
      <c r="C910" t="s">
        <v>69</v>
      </c>
      <c r="D910" t="s">
        <v>213</v>
      </c>
      <c r="E910" t="s">
        <v>62</v>
      </c>
      <c r="F910">
        <v>196351.27</v>
      </c>
    </row>
    <row r="911" spans="1:7" x14ac:dyDescent="0.25">
      <c r="A911">
        <v>2007</v>
      </c>
      <c r="B911" t="s">
        <v>212</v>
      </c>
      <c r="C911" t="s">
        <v>69</v>
      </c>
      <c r="D911" t="s">
        <v>213</v>
      </c>
      <c r="E911" t="s">
        <v>61</v>
      </c>
      <c r="F911">
        <v>1667665.4410000001</v>
      </c>
      <c r="G911" t="s">
        <v>214</v>
      </c>
    </row>
    <row r="912" spans="1:7" x14ac:dyDescent="0.25">
      <c r="A912">
        <v>2007</v>
      </c>
      <c r="B912" t="s">
        <v>212</v>
      </c>
      <c r="C912" t="s">
        <v>69</v>
      </c>
      <c r="D912" t="s">
        <v>213</v>
      </c>
      <c r="E912" t="s">
        <v>236</v>
      </c>
      <c r="F912">
        <v>1864016.7109999999</v>
      </c>
      <c r="G912" t="s">
        <v>214</v>
      </c>
    </row>
    <row r="913" spans="1:7" x14ac:dyDescent="0.25">
      <c r="A913">
        <v>2007</v>
      </c>
      <c r="B913" t="s">
        <v>212</v>
      </c>
      <c r="C913" t="s">
        <v>69</v>
      </c>
      <c r="D913" t="s">
        <v>213</v>
      </c>
      <c r="E913" t="s">
        <v>57</v>
      </c>
      <c r="F913">
        <v>926110.98300000001</v>
      </c>
    </row>
    <row r="914" spans="1:7" x14ac:dyDescent="0.25">
      <c r="A914">
        <v>2007</v>
      </c>
      <c r="B914" t="s">
        <v>212</v>
      </c>
      <c r="C914" t="s">
        <v>67</v>
      </c>
      <c r="D914" t="s">
        <v>213</v>
      </c>
      <c r="E914" t="s">
        <v>65</v>
      </c>
      <c r="F914" t="s">
        <v>54</v>
      </c>
      <c r="G914" t="s">
        <v>217</v>
      </c>
    </row>
    <row r="915" spans="1:7" x14ac:dyDescent="0.25">
      <c r="A915">
        <v>2007</v>
      </c>
      <c r="B915" t="s">
        <v>212</v>
      </c>
      <c r="C915" t="s">
        <v>67</v>
      </c>
      <c r="D915" t="s">
        <v>213</v>
      </c>
      <c r="E915" t="s">
        <v>63</v>
      </c>
      <c r="F915">
        <v>48179.372000000003</v>
      </c>
    </row>
    <row r="916" spans="1:7" x14ac:dyDescent="0.25">
      <c r="A916">
        <v>2007</v>
      </c>
      <c r="B916" t="s">
        <v>212</v>
      </c>
      <c r="C916" t="s">
        <v>67</v>
      </c>
      <c r="D916" t="s">
        <v>213</v>
      </c>
      <c r="E916" t="s">
        <v>62</v>
      </c>
      <c r="F916">
        <v>44817.555999999997</v>
      </c>
    </row>
    <row r="917" spans="1:7" x14ac:dyDescent="0.25">
      <c r="A917">
        <v>2007</v>
      </c>
      <c r="B917" t="s">
        <v>212</v>
      </c>
      <c r="C917" t="s">
        <v>67</v>
      </c>
      <c r="D917" t="s">
        <v>213</v>
      </c>
      <c r="E917" t="s">
        <v>61</v>
      </c>
      <c r="F917">
        <v>3361.8159999999998</v>
      </c>
    </row>
    <row r="918" spans="1:7" x14ac:dyDescent="0.25">
      <c r="A918">
        <v>2007</v>
      </c>
      <c r="B918" t="s">
        <v>212</v>
      </c>
      <c r="C918" t="s">
        <v>67</v>
      </c>
      <c r="D918" t="s">
        <v>213</v>
      </c>
      <c r="E918" t="s">
        <v>236</v>
      </c>
      <c r="F918" s="186">
        <v>48179.372000000003</v>
      </c>
    </row>
    <row r="919" spans="1:7" x14ac:dyDescent="0.25">
      <c r="A919">
        <v>2007</v>
      </c>
      <c r="B919" t="s">
        <v>212</v>
      </c>
      <c r="C919" t="s">
        <v>67</v>
      </c>
      <c r="D919" t="s">
        <v>213</v>
      </c>
      <c r="E919" t="s">
        <v>57</v>
      </c>
      <c r="F919" s="186">
        <v>3361.8159999999998</v>
      </c>
    </row>
    <row r="920" spans="1:7" x14ac:dyDescent="0.25">
      <c r="A920">
        <v>2007</v>
      </c>
      <c r="B920" t="s">
        <v>212</v>
      </c>
      <c r="C920" t="s">
        <v>59</v>
      </c>
      <c r="D920" t="s">
        <v>213</v>
      </c>
      <c r="E920" t="s">
        <v>65</v>
      </c>
      <c r="F920" s="186" t="s">
        <v>54</v>
      </c>
      <c r="G920" t="s">
        <v>217</v>
      </c>
    </row>
    <row r="921" spans="1:7" x14ac:dyDescent="0.25">
      <c r="A921">
        <v>2007</v>
      </c>
      <c r="B921" t="s">
        <v>212</v>
      </c>
      <c r="C921" t="s">
        <v>59</v>
      </c>
      <c r="D921" t="s">
        <v>213</v>
      </c>
      <c r="E921" t="s">
        <v>63</v>
      </c>
      <c r="F921" s="186">
        <v>116.11799999999999</v>
      </c>
    </row>
    <row r="922" spans="1:7" x14ac:dyDescent="0.25">
      <c r="A922">
        <v>2007</v>
      </c>
      <c r="B922" t="s">
        <v>212</v>
      </c>
      <c r="C922" t="s">
        <v>59</v>
      </c>
      <c r="D922" t="s">
        <v>213</v>
      </c>
      <c r="E922" t="s">
        <v>62</v>
      </c>
      <c r="F922">
        <v>180.99199999999999</v>
      </c>
    </row>
    <row r="923" spans="1:7" x14ac:dyDescent="0.25">
      <c r="A923">
        <v>2007</v>
      </c>
      <c r="B923" t="s">
        <v>212</v>
      </c>
      <c r="C923" t="s">
        <v>59</v>
      </c>
      <c r="D923" t="s">
        <v>213</v>
      </c>
      <c r="E923" t="s">
        <v>61</v>
      </c>
      <c r="F923">
        <v>-64.873999999999995</v>
      </c>
    </row>
    <row r="924" spans="1:7" x14ac:dyDescent="0.25">
      <c r="A924">
        <v>2007</v>
      </c>
      <c r="B924" t="s">
        <v>212</v>
      </c>
      <c r="C924" t="s">
        <v>59</v>
      </c>
      <c r="D924" t="s">
        <v>213</v>
      </c>
      <c r="E924" t="s">
        <v>236</v>
      </c>
      <c r="F924">
        <v>116.11799999999999</v>
      </c>
    </row>
    <row r="925" spans="1:7" x14ac:dyDescent="0.25">
      <c r="A925">
        <v>2007</v>
      </c>
      <c r="B925" t="s">
        <v>212</v>
      </c>
      <c r="C925" t="s">
        <v>59</v>
      </c>
      <c r="D925" t="s">
        <v>213</v>
      </c>
      <c r="E925" t="s">
        <v>57</v>
      </c>
      <c r="F925">
        <v>-64.873999999999995</v>
      </c>
    </row>
    <row r="926" spans="1:7" x14ac:dyDescent="0.25">
      <c r="A926">
        <v>2007</v>
      </c>
      <c r="B926" t="s">
        <v>212</v>
      </c>
      <c r="C926" t="s">
        <v>74</v>
      </c>
      <c r="D926" t="s">
        <v>216</v>
      </c>
      <c r="E926" t="s">
        <v>65</v>
      </c>
      <c r="F926">
        <v>114.407</v>
      </c>
      <c r="G926" t="s">
        <v>214</v>
      </c>
    </row>
    <row r="927" spans="1:7" x14ac:dyDescent="0.25">
      <c r="A927">
        <v>2007</v>
      </c>
      <c r="B927" t="s">
        <v>212</v>
      </c>
      <c r="C927" t="s">
        <v>74</v>
      </c>
      <c r="D927" t="s">
        <v>216</v>
      </c>
      <c r="E927" t="s">
        <v>63</v>
      </c>
      <c r="F927">
        <v>119.221</v>
      </c>
    </row>
    <row r="928" spans="1:7" x14ac:dyDescent="0.25">
      <c r="A928">
        <v>2007</v>
      </c>
      <c r="B928" t="s">
        <v>212</v>
      </c>
      <c r="C928" t="s">
        <v>74</v>
      </c>
      <c r="D928" t="s">
        <v>216</v>
      </c>
      <c r="E928" t="s">
        <v>62</v>
      </c>
      <c r="F928">
        <v>128.74600000000001</v>
      </c>
    </row>
    <row r="929" spans="1:7" x14ac:dyDescent="0.25">
      <c r="A929">
        <v>2007</v>
      </c>
      <c r="B929" t="s">
        <v>212</v>
      </c>
      <c r="C929" t="s">
        <v>74</v>
      </c>
      <c r="D929" t="s">
        <v>216</v>
      </c>
      <c r="E929" t="s">
        <v>61</v>
      </c>
      <c r="F929">
        <v>114.529</v>
      </c>
      <c r="G929" t="s">
        <v>214</v>
      </c>
    </row>
    <row r="930" spans="1:7" x14ac:dyDescent="0.25">
      <c r="A930">
        <v>2007</v>
      </c>
      <c r="B930" t="s">
        <v>212</v>
      </c>
      <c r="C930" t="s">
        <v>74</v>
      </c>
      <c r="D930" t="s">
        <v>216</v>
      </c>
      <c r="E930" t="s">
        <v>236</v>
      </c>
      <c r="F930">
        <v>115.423</v>
      </c>
      <c r="G930" t="s">
        <v>214</v>
      </c>
    </row>
    <row r="931" spans="1:7" x14ac:dyDescent="0.25">
      <c r="A931">
        <v>2007</v>
      </c>
      <c r="B931" t="s">
        <v>212</v>
      </c>
      <c r="C931" t="s">
        <v>74</v>
      </c>
      <c r="D931" t="s">
        <v>216</v>
      </c>
      <c r="E931" t="s">
        <v>57</v>
      </c>
      <c r="F931">
        <v>115.176</v>
      </c>
    </row>
    <row r="932" spans="1:7" x14ac:dyDescent="0.25">
      <c r="A932">
        <v>2007</v>
      </c>
      <c r="B932" t="s">
        <v>212</v>
      </c>
      <c r="C932" t="s">
        <v>73</v>
      </c>
      <c r="D932" t="s">
        <v>216</v>
      </c>
      <c r="E932" t="s">
        <v>65</v>
      </c>
      <c r="F932" t="s">
        <v>54</v>
      </c>
    </row>
    <row r="933" spans="1:7" x14ac:dyDescent="0.25">
      <c r="A933">
        <v>2007</v>
      </c>
      <c r="B933" t="s">
        <v>212</v>
      </c>
      <c r="C933" t="s">
        <v>73</v>
      </c>
      <c r="D933" t="s">
        <v>216</v>
      </c>
      <c r="E933" t="s">
        <v>63</v>
      </c>
      <c r="F933" t="s">
        <v>54</v>
      </c>
    </row>
    <row r="934" spans="1:7" x14ac:dyDescent="0.25">
      <c r="A934">
        <v>2007</v>
      </c>
      <c r="B934" t="s">
        <v>212</v>
      </c>
      <c r="C934" t="s">
        <v>73</v>
      </c>
      <c r="D934" t="s">
        <v>216</v>
      </c>
      <c r="E934" t="s">
        <v>62</v>
      </c>
      <c r="F934" t="s">
        <v>54</v>
      </c>
    </row>
    <row r="935" spans="1:7" x14ac:dyDescent="0.25">
      <c r="A935">
        <v>2007</v>
      </c>
      <c r="B935" t="s">
        <v>212</v>
      </c>
      <c r="C935" t="s">
        <v>73</v>
      </c>
      <c r="D935" t="s">
        <v>216</v>
      </c>
      <c r="E935" t="s">
        <v>61</v>
      </c>
      <c r="F935" t="s">
        <v>54</v>
      </c>
    </row>
    <row r="936" spans="1:7" x14ac:dyDescent="0.25">
      <c r="A936">
        <v>2007</v>
      </c>
      <c r="B936" t="s">
        <v>212</v>
      </c>
      <c r="C936" t="s">
        <v>73</v>
      </c>
      <c r="D936" t="s">
        <v>216</v>
      </c>
      <c r="E936" t="s">
        <v>236</v>
      </c>
      <c r="F936" t="s">
        <v>54</v>
      </c>
    </row>
    <row r="937" spans="1:7" x14ac:dyDescent="0.25">
      <c r="A937">
        <v>2007</v>
      </c>
      <c r="B937" t="s">
        <v>212</v>
      </c>
      <c r="C937" t="s">
        <v>73</v>
      </c>
      <c r="D937" t="s">
        <v>216</v>
      </c>
      <c r="E937" t="s">
        <v>57</v>
      </c>
      <c r="F937" t="s">
        <v>54</v>
      </c>
    </row>
    <row r="938" spans="1:7" x14ac:dyDescent="0.25">
      <c r="A938">
        <v>2007</v>
      </c>
      <c r="B938" t="s">
        <v>212</v>
      </c>
      <c r="C938" t="s">
        <v>72</v>
      </c>
      <c r="D938" t="s">
        <v>216</v>
      </c>
      <c r="E938" t="s">
        <v>65</v>
      </c>
      <c r="F938" t="s">
        <v>54</v>
      </c>
    </row>
    <row r="939" spans="1:7" x14ac:dyDescent="0.25">
      <c r="A939">
        <v>2007</v>
      </c>
      <c r="B939" t="s">
        <v>212</v>
      </c>
      <c r="C939" t="s">
        <v>72</v>
      </c>
      <c r="D939" t="s">
        <v>216</v>
      </c>
      <c r="E939" t="s">
        <v>63</v>
      </c>
      <c r="F939" t="s">
        <v>54</v>
      </c>
    </row>
    <row r="940" spans="1:7" x14ac:dyDescent="0.25">
      <c r="A940">
        <v>2007</v>
      </c>
      <c r="B940" t="s">
        <v>212</v>
      </c>
      <c r="C940" t="s">
        <v>72</v>
      </c>
      <c r="D940" t="s">
        <v>216</v>
      </c>
      <c r="E940" t="s">
        <v>62</v>
      </c>
      <c r="F940" t="s">
        <v>54</v>
      </c>
    </row>
    <row r="941" spans="1:7" x14ac:dyDescent="0.25">
      <c r="A941">
        <v>2007</v>
      </c>
      <c r="B941" t="s">
        <v>212</v>
      </c>
      <c r="C941" t="s">
        <v>72</v>
      </c>
      <c r="D941" t="s">
        <v>216</v>
      </c>
      <c r="E941" t="s">
        <v>61</v>
      </c>
      <c r="F941" t="s">
        <v>54</v>
      </c>
    </row>
    <row r="942" spans="1:7" x14ac:dyDescent="0.25">
      <c r="A942">
        <v>2007</v>
      </c>
      <c r="B942" t="s">
        <v>212</v>
      </c>
      <c r="C942" t="s">
        <v>72</v>
      </c>
      <c r="D942" t="s">
        <v>216</v>
      </c>
      <c r="E942" t="s">
        <v>236</v>
      </c>
      <c r="F942" t="s">
        <v>54</v>
      </c>
    </row>
    <row r="943" spans="1:7" x14ac:dyDescent="0.25">
      <c r="A943">
        <v>2007</v>
      </c>
      <c r="B943" t="s">
        <v>212</v>
      </c>
      <c r="C943" t="s">
        <v>72</v>
      </c>
      <c r="D943" t="s">
        <v>216</v>
      </c>
      <c r="E943" t="s">
        <v>57</v>
      </c>
      <c r="F943" t="s">
        <v>54</v>
      </c>
    </row>
    <row r="944" spans="1:7" x14ac:dyDescent="0.25">
      <c r="A944">
        <v>2007</v>
      </c>
      <c r="B944" t="s">
        <v>212</v>
      </c>
      <c r="C944" t="s">
        <v>70</v>
      </c>
      <c r="D944" t="s">
        <v>216</v>
      </c>
      <c r="E944" t="s">
        <v>65</v>
      </c>
      <c r="F944" t="s">
        <v>54</v>
      </c>
    </row>
    <row r="945" spans="1:6" x14ac:dyDescent="0.25">
      <c r="A945">
        <v>2007</v>
      </c>
      <c r="B945" t="s">
        <v>212</v>
      </c>
      <c r="C945" t="s">
        <v>70</v>
      </c>
      <c r="D945" t="s">
        <v>216</v>
      </c>
      <c r="E945" t="s">
        <v>63</v>
      </c>
      <c r="F945" t="s">
        <v>54</v>
      </c>
    </row>
    <row r="946" spans="1:6" x14ac:dyDescent="0.25">
      <c r="A946">
        <v>2007</v>
      </c>
      <c r="B946" t="s">
        <v>212</v>
      </c>
      <c r="C946" t="s">
        <v>70</v>
      </c>
      <c r="D946" t="s">
        <v>216</v>
      </c>
      <c r="E946" t="s">
        <v>62</v>
      </c>
      <c r="F946" t="s">
        <v>54</v>
      </c>
    </row>
    <row r="947" spans="1:6" x14ac:dyDescent="0.25">
      <c r="A947">
        <v>2007</v>
      </c>
      <c r="B947" t="s">
        <v>212</v>
      </c>
      <c r="C947" t="s">
        <v>70</v>
      </c>
      <c r="D947" t="s">
        <v>216</v>
      </c>
      <c r="E947" t="s">
        <v>61</v>
      </c>
      <c r="F947" s="186" t="s">
        <v>54</v>
      </c>
    </row>
    <row r="948" spans="1:6" x14ac:dyDescent="0.25">
      <c r="A948">
        <v>2007</v>
      </c>
      <c r="B948" t="s">
        <v>212</v>
      </c>
      <c r="C948" t="s">
        <v>70</v>
      </c>
      <c r="D948" t="s">
        <v>216</v>
      </c>
      <c r="E948" t="s">
        <v>236</v>
      </c>
      <c r="F948" s="186" t="s">
        <v>54</v>
      </c>
    </row>
    <row r="949" spans="1:6" x14ac:dyDescent="0.25">
      <c r="A949">
        <v>2007</v>
      </c>
      <c r="B949" t="s">
        <v>212</v>
      </c>
      <c r="C949" t="s">
        <v>70</v>
      </c>
      <c r="D949" t="s">
        <v>216</v>
      </c>
      <c r="E949" t="s">
        <v>57</v>
      </c>
      <c r="F949" s="186" t="s">
        <v>54</v>
      </c>
    </row>
    <row r="950" spans="1:6" x14ac:dyDescent="0.25">
      <c r="A950">
        <v>2007</v>
      </c>
      <c r="B950" t="s">
        <v>212</v>
      </c>
      <c r="C950" t="s">
        <v>69</v>
      </c>
      <c r="D950" t="s">
        <v>216</v>
      </c>
      <c r="E950" t="s">
        <v>65</v>
      </c>
      <c r="F950" s="186" t="s">
        <v>54</v>
      </c>
    </row>
    <row r="951" spans="1:6" x14ac:dyDescent="0.25">
      <c r="A951">
        <v>2007</v>
      </c>
      <c r="B951" t="s">
        <v>212</v>
      </c>
      <c r="C951" t="s">
        <v>69</v>
      </c>
      <c r="D951" t="s">
        <v>216</v>
      </c>
      <c r="E951" t="s">
        <v>63</v>
      </c>
      <c r="F951" s="186" t="s">
        <v>54</v>
      </c>
    </row>
    <row r="952" spans="1:6" x14ac:dyDescent="0.25">
      <c r="A952">
        <v>2007</v>
      </c>
      <c r="B952" t="s">
        <v>212</v>
      </c>
      <c r="C952" t="s">
        <v>69</v>
      </c>
      <c r="D952" t="s">
        <v>216</v>
      </c>
      <c r="E952" t="s">
        <v>62</v>
      </c>
      <c r="F952" t="s">
        <v>54</v>
      </c>
    </row>
    <row r="953" spans="1:6" x14ac:dyDescent="0.25">
      <c r="A953">
        <v>2007</v>
      </c>
      <c r="B953" t="s">
        <v>212</v>
      </c>
      <c r="C953" t="s">
        <v>69</v>
      </c>
      <c r="D953" t="s">
        <v>216</v>
      </c>
      <c r="E953" t="s">
        <v>61</v>
      </c>
      <c r="F953" t="s">
        <v>54</v>
      </c>
    </row>
    <row r="954" spans="1:6" x14ac:dyDescent="0.25">
      <c r="A954">
        <v>2007</v>
      </c>
      <c r="B954" t="s">
        <v>212</v>
      </c>
      <c r="C954" t="s">
        <v>69</v>
      </c>
      <c r="D954" t="s">
        <v>216</v>
      </c>
      <c r="E954" t="s">
        <v>236</v>
      </c>
      <c r="F954" t="s">
        <v>54</v>
      </c>
    </row>
    <row r="955" spans="1:6" x14ac:dyDescent="0.25">
      <c r="A955">
        <v>2007</v>
      </c>
      <c r="B955" t="s">
        <v>212</v>
      </c>
      <c r="C955" t="s">
        <v>69</v>
      </c>
      <c r="D955" t="s">
        <v>216</v>
      </c>
      <c r="E955" t="s">
        <v>57</v>
      </c>
      <c r="F955" t="s">
        <v>54</v>
      </c>
    </row>
    <row r="956" spans="1:6" x14ac:dyDescent="0.25">
      <c r="A956">
        <v>2007</v>
      </c>
      <c r="B956" t="s">
        <v>212</v>
      </c>
      <c r="C956" t="s">
        <v>67</v>
      </c>
      <c r="D956" t="s">
        <v>216</v>
      </c>
      <c r="E956" t="s">
        <v>65</v>
      </c>
      <c r="F956" t="s">
        <v>54</v>
      </c>
    </row>
    <row r="957" spans="1:6" x14ac:dyDescent="0.25">
      <c r="A957">
        <v>2007</v>
      </c>
      <c r="B957" t="s">
        <v>212</v>
      </c>
      <c r="C957" t="s">
        <v>67</v>
      </c>
      <c r="D957" t="s">
        <v>216</v>
      </c>
      <c r="E957" t="s">
        <v>63</v>
      </c>
      <c r="F957" t="s">
        <v>54</v>
      </c>
    </row>
    <row r="958" spans="1:6" x14ac:dyDescent="0.25">
      <c r="A958">
        <v>2007</v>
      </c>
      <c r="B958" t="s">
        <v>212</v>
      </c>
      <c r="C958" t="s">
        <v>67</v>
      </c>
      <c r="D958" t="s">
        <v>216</v>
      </c>
      <c r="E958" t="s">
        <v>62</v>
      </c>
      <c r="F958" t="s">
        <v>54</v>
      </c>
    </row>
    <row r="959" spans="1:6" x14ac:dyDescent="0.25">
      <c r="A959">
        <v>2007</v>
      </c>
      <c r="B959" t="s">
        <v>212</v>
      </c>
      <c r="C959" t="s">
        <v>67</v>
      </c>
      <c r="D959" t="s">
        <v>216</v>
      </c>
      <c r="E959" t="s">
        <v>61</v>
      </c>
      <c r="F959" t="s">
        <v>54</v>
      </c>
    </row>
    <row r="960" spans="1:6" x14ac:dyDescent="0.25">
      <c r="A960">
        <v>2007</v>
      </c>
      <c r="B960" t="s">
        <v>212</v>
      </c>
      <c r="C960" t="s">
        <v>67</v>
      </c>
      <c r="D960" t="s">
        <v>216</v>
      </c>
      <c r="E960" t="s">
        <v>236</v>
      </c>
      <c r="F960" t="s">
        <v>54</v>
      </c>
    </row>
    <row r="961" spans="1:7" x14ac:dyDescent="0.25">
      <c r="A961">
        <v>2007</v>
      </c>
      <c r="B961" t="s">
        <v>212</v>
      </c>
      <c r="C961" t="s">
        <v>67</v>
      </c>
      <c r="D961" t="s">
        <v>216</v>
      </c>
      <c r="E961" t="s">
        <v>57</v>
      </c>
      <c r="F961" t="s">
        <v>54</v>
      </c>
    </row>
    <row r="962" spans="1:7" x14ac:dyDescent="0.25">
      <c r="A962">
        <v>2007</v>
      </c>
      <c r="B962" t="s">
        <v>212</v>
      </c>
      <c r="C962" t="s">
        <v>59</v>
      </c>
      <c r="D962" t="s">
        <v>216</v>
      </c>
      <c r="E962" t="s">
        <v>65</v>
      </c>
      <c r="F962" s="186" t="s">
        <v>54</v>
      </c>
    </row>
    <row r="963" spans="1:7" x14ac:dyDescent="0.25">
      <c r="A963">
        <v>2007</v>
      </c>
      <c r="B963" t="s">
        <v>212</v>
      </c>
      <c r="C963" t="s">
        <v>59</v>
      </c>
      <c r="D963" t="s">
        <v>216</v>
      </c>
      <c r="E963" t="s">
        <v>63</v>
      </c>
      <c r="F963" s="186" t="s">
        <v>54</v>
      </c>
    </row>
    <row r="964" spans="1:7" x14ac:dyDescent="0.25">
      <c r="A964">
        <v>2007</v>
      </c>
      <c r="B964" t="s">
        <v>212</v>
      </c>
      <c r="C964" t="s">
        <v>59</v>
      </c>
      <c r="D964" t="s">
        <v>216</v>
      </c>
      <c r="E964" t="s">
        <v>62</v>
      </c>
      <c r="F964" s="186" t="s">
        <v>54</v>
      </c>
    </row>
    <row r="965" spans="1:7" x14ac:dyDescent="0.25">
      <c r="A965">
        <v>2007</v>
      </c>
      <c r="B965" t="s">
        <v>212</v>
      </c>
      <c r="C965" t="s">
        <v>59</v>
      </c>
      <c r="D965" t="s">
        <v>216</v>
      </c>
      <c r="E965" t="s">
        <v>61</v>
      </c>
      <c r="F965" s="186" t="s">
        <v>54</v>
      </c>
    </row>
    <row r="966" spans="1:7" x14ac:dyDescent="0.25">
      <c r="A966">
        <v>2007</v>
      </c>
      <c r="B966" t="s">
        <v>212</v>
      </c>
      <c r="C966" t="s">
        <v>59</v>
      </c>
      <c r="D966" t="s">
        <v>216</v>
      </c>
      <c r="E966" t="s">
        <v>236</v>
      </c>
      <c r="F966" s="186" t="s">
        <v>54</v>
      </c>
    </row>
    <row r="967" spans="1:7" x14ac:dyDescent="0.25">
      <c r="A967">
        <v>2007</v>
      </c>
      <c r="B967" t="s">
        <v>212</v>
      </c>
      <c r="C967" t="s">
        <v>59</v>
      </c>
      <c r="D967" t="s">
        <v>216</v>
      </c>
      <c r="E967" t="s">
        <v>57</v>
      </c>
      <c r="F967" t="s">
        <v>54</v>
      </c>
    </row>
    <row r="968" spans="1:7" x14ac:dyDescent="0.25">
      <c r="A968">
        <v>2007</v>
      </c>
      <c r="B968" t="s">
        <v>212</v>
      </c>
      <c r="C968" t="s">
        <v>74</v>
      </c>
      <c r="D968" t="s">
        <v>215</v>
      </c>
      <c r="E968" t="s">
        <v>65</v>
      </c>
      <c r="F968">
        <v>14.5</v>
      </c>
      <c r="G968" t="s">
        <v>214</v>
      </c>
    </row>
    <row r="969" spans="1:7" x14ac:dyDescent="0.25">
      <c r="A969">
        <v>2007</v>
      </c>
      <c r="B969" t="s">
        <v>212</v>
      </c>
      <c r="C969" t="s">
        <v>74</v>
      </c>
      <c r="D969" t="s">
        <v>215</v>
      </c>
      <c r="E969" t="s">
        <v>63</v>
      </c>
      <c r="F969">
        <v>4.04</v>
      </c>
    </row>
    <row r="970" spans="1:7" x14ac:dyDescent="0.25">
      <c r="A970">
        <v>2007</v>
      </c>
      <c r="B970" t="s">
        <v>212</v>
      </c>
      <c r="C970" t="s">
        <v>74</v>
      </c>
      <c r="D970" t="s">
        <v>215</v>
      </c>
      <c r="E970" t="s">
        <v>62</v>
      </c>
      <c r="F970">
        <v>1.3009999999999999</v>
      </c>
    </row>
    <row r="971" spans="1:7" x14ac:dyDescent="0.25">
      <c r="A971">
        <v>2007</v>
      </c>
      <c r="B971" t="s">
        <v>212</v>
      </c>
      <c r="C971" t="s">
        <v>74</v>
      </c>
      <c r="D971" t="s">
        <v>215</v>
      </c>
      <c r="E971" t="s">
        <v>61</v>
      </c>
      <c r="F971">
        <v>17.239000000000001</v>
      </c>
      <c r="G971" t="s">
        <v>214</v>
      </c>
    </row>
    <row r="972" spans="1:7" x14ac:dyDescent="0.25">
      <c r="A972">
        <v>2007</v>
      </c>
      <c r="B972" t="s">
        <v>212</v>
      </c>
      <c r="C972" t="s">
        <v>74</v>
      </c>
      <c r="D972" t="s">
        <v>215</v>
      </c>
      <c r="E972" t="s">
        <v>236</v>
      </c>
      <c r="F972">
        <v>18.539000000000001</v>
      </c>
      <c r="G972" t="s">
        <v>214</v>
      </c>
    </row>
    <row r="973" spans="1:7" x14ac:dyDescent="0.25">
      <c r="A973">
        <v>2007</v>
      </c>
      <c r="B973" t="s">
        <v>212</v>
      </c>
      <c r="C973" t="s">
        <v>74</v>
      </c>
      <c r="D973" t="s">
        <v>215</v>
      </c>
      <c r="E973" t="s">
        <v>57</v>
      </c>
      <c r="F973">
        <v>2.7389999999999999</v>
      </c>
    </row>
    <row r="974" spans="1:7" x14ac:dyDescent="0.25">
      <c r="A974">
        <v>2007</v>
      </c>
      <c r="B974" t="s">
        <v>212</v>
      </c>
      <c r="C974" t="s">
        <v>73</v>
      </c>
      <c r="D974" t="s">
        <v>215</v>
      </c>
      <c r="E974" t="s">
        <v>65</v>
      </c>
      <c r="F974">
        <v>3.2589999999999999</v>
      </c>
      <c r="G974" t="s">
        <v>214</v>
      </c>
    </row>
    <row r="975" spans="1:7" x14ac:dyDescent="0.25">
      <c r="A975">
        <v>2007</v>
      </c>
      <c r="B975" t="s">
        <v>212</v>
      </c>
      <c r="C975" t="s">
        <v>73</v>
      </c>
      <c r="D975" t="s">
        <v>215</v>
      </c>
      <c r="E975" t="s">
        <v>63</v>
      </c>
      <c r="F975">
        <v>0.42399999999999999</v>
      </c>
    </row>
    <row r="976" spans="1:7" x14ac:dyDescent="0.25">
      <c r="A976">
        <v>2007</v>
      </c>
      <c r="B976" t="s">
        <v>212</v>
      </c>
      <c r="C976" t="s">
        <v>73</v>
      </c>
      <c r="D976" t="s">
        <v>215</v>
      </c>
      <c r="E976" t="s">
        <v>62</v>
      </c>
      <c r="F976">
        <v>0.315</v>
      </c>
    </row>
    <row r="977" spans="1:7" x14ac:dyDescent="0.25">
      <c r="A977">
        <v>2007</v>
      </c>
      <c r="B977" t="s">
        <v>212</v>
      </c>
      <c r="C977" t="s">
        <v>73</v>
      </c>
      <c r="D977" t="s">
        <v>215</v>
      </c>
      <c r="E977" t="s">
        <v>61</v>
      </c>
      <c r="F977" s="186">
        <v>3.3679999999999999</v>
      </c>
      <c r="G977" t="s">
        <v>214</v>
      </c>
    </row>
    <row r="978" spans="1:7" x14ac:dyDescent="0.25">
      <c r="A978">
        <v>2007</v>
      </c>
      <c r="B978" t="s">
        <v>212</v>
      </c>
      <c r="C978" t="s">
        <v>73</v>
      </c>
      <c r="D978" t="s">
        <v>215</v>
      </c>
      <c r="E978" t="s">
        <v>236</v>
      </c>
      <c r="F978" s="186">
        <v>3.6829999999999998</v>
      </c>
      <c r="G978" t="s">
        <v>214</v>
      </c>
    </row>
    <row r="979" spans="1:7" x14ac:dyDescent="0.25">
      <c r="A979">
        <v>2007</v>
      </c>
      <c r="B979" t="s">
        <v>212</v>
      </c>
      <c r="C979" t="s">
        <v>73</v>
      </c>
      <c r="D979" t="s">
        <v>215</v>
      </c>
      <c r="E979" t="s">
        <v>57</v>
      </c>
      <c r="F979" s="186">
        <v>0.109</v>
      </c>
    </row>
    <row r="980" spans="1:7" x14ac:dyDescent="0.25">
      <c r="A980">
        <v>2007</v>
      </c>
      <c r="B980" t="s">
        <v>212</v>
      </c>
      <c r="C980" t="s">
        <v>72</v>
      </c>
      <c r="D980" t="s">
        <v>215</v>
      </c>
      <c r="E980" t="s">
        <v>65</v>
      </c>
      <c r="F980" s="186">
        <v>0.31900000000000001</v>
      </c>
    </row>
    <row r="981" spans="1:7" x14ac:dyDescent="0.25">
      <c r="A981">
        <v>2007</v>
      </c>
      <c r="B981" t="s">
        <v>212</v>
      </c>
      <c r="C981" t="s">
        <v>72</v>
      </c>
      <c r="D981" t="s">
        <v>215</v>
      </c>
      <c r="E981" t="s">
        <v>63</v>
      </c>
      <c r="F981" s="186">
        <v>0.66700000000000004</v>
      </c>
    </row>
    <row r="982" spans="1:7" x14ac:dyDescent="0.25">
      <c r="A982">
        <v>2007</v>
      </c>
      <c r="B982" t="s">
        <v>212</v>
      </c>
      <c r="C982" t="s">
        <v>72</v>
      </c>
      <c r="D982" t="s">
        <v>215</v>
      </c>
      <c r="E982" t="s">
        <v>62</v>
      </c>
      <c r="F982">
        <v>0.26300000000000001</v>
      </c>
    </row>
    <row r="983" spans="1:7" x14ac:dyDescent="0.25">
      <c r="A983">
        <v>2007</v>
      </c>
      <c r="B983" t="s">
        <v>212</v>
      </c>
      <c r="C983" t="s">
        <v>72</v>
      </c>
      <c r="D983" t="s">
        <v>215</v>
      </c>
      <c r="E983" t="s">
        <v>61</v>
      </c>
      <c r="F983">
        <v>0.72199999999999998</v>
      </c>
    </row>
    <row r="984" spans="1:7" x14ac:dyDescent="0.25">
      <c r="A984">
        <v>2007</v>
      </c>
      <c r="B984" t="s">
        <v>212</v>
      </c>
      <c r="C984" t="s">
        <v>72</v>
      </c>
      <c r="D984" t="s">
        <v>215</v>
      </c>
      <c r="E984" t="s">
        <v>236</v>
      </c>
      <c r="F984">
        <v>0.98499999999999999</v>
      </c>
    </row>
    <row r="985" spans="1:7" x14ac:dyDescent="0.25">
      <c r="A985">
        <v>2007</v>
      </c>
      <c r="B985" t="s">
        <v>212</v>
      </c>
      <c r="C985" t="s">
        <v>72</v>
      </c>
      <c r="D985" t="s">
        <v>215</v>
      </c>
      <c r="E985" t="s">
        <v>57</v>
      </c>
      <c r="F985">
        <v>0.40300000000000002</v>
      </c>
    </row>
    <row r="986" spans="1:7" x14ac:dyDescent="0.25">
      <c r="A986">
        <v>2007</v>
      </c>
      <c r="B986" t="s">
        <v>212</v>
      </c>
      <c r="C986" t="s">
        <v>70</v>
      </c>
      <c r="D986" t="s">
        <v>215</v>
      </c>
      <c r="E986" t="s">
        <v>65</v>
      </c>
      <c r="F986">
        <v>9.2289999999999992</v>
      </c>
      <c r="G986" t="s">
        <v>214</v>
      </c>
    </row>
    <row r="987" spans="1:7" x14ac:dyDescent="0.25">
      <c r="A987">
        <v>2007</v>
      </c>
      <c r="B987" t="s">
        <v>212</v>
      </c>
      <c r="C987" t="s">
        <v>70</v>
      </c>
      <c r="D987" t="s">
        <v>215</v>
      </c>
      <c r="E987" t="s">
        <v>63</v>
      </c>
      <c r="F987">
        <v>0.27600000000000002</v>
      </c>
    </row>
    <row r="988" spans="1:7" x14ac:dyDescent="0.25">
      <c r="A988">
        <v>2007</v>
      </c>
      <c r="B988" t="s">
        <v>212</v>
      </c>
      <c r="C988" t="s">
        <v>70</v>
      </c>
      <c r="D988" t="s">
        <v>215</v>
      </c>
      <c r="E988" t="s">
        <v>62</v>
      </c>
      <c r="F988">
        <v>0.17100000000000001</v>
      </c>
    </row>
    <row r="989" spans="1:7" x14ac:dyDescent="0.25">
      <c r="A989">
        <v>2007</v>
      </c>
      <c r="B989" t="s">
        <v>212</v>
      </c>
      <c r="C989" t="s">
        <v>70</v>
      </c>
      <c r="D989" t="s">
        <v>215</v>
      </c>
      <c r="E989" t="s">
        <v>61</v>
      </c>
      <c r="F989">
        <v>9.3339999999999996</v>
      </c>
      <c r="G989" t="s">
        <v>214</v>
      </c>
    </row>
    <row r="990" spans="1:7" x14ac:dyDescent="0.25">
      <c r="A990">
        <v>2007</v>
      </c>
      <c r="B990" t="s">
        <v>212</v>
      </c>
      <c r="C990" t="s">
        <v>70</v>
      </c>
      <c r="D990" t="s">
        <v>215</v>
      </c>
      <c r="E990" t="s">
        <v>236</v>
      </c>
      <c r="F990">
        <v>9.5050000000000008</v>
      </c>
      <c r="G990" t="s">
        <v>214</v>
      </c>
    </row>
    <row r="991" spans="1:7" x14ac:dyDescent="0.25">
      <c r="A991">
        <v>2007</v>
      </c>
      <c r="B991" t="s">
        <v>212</v>
      </c>
      <c r="C991" t="s">
        <v>70</v>
      </c>
      <c r="D991" t="s">
        <v>215</v>
      </c>
      <c r="E991" t="s">
        <v>57</v>
      </c>
      <c r="F991">
        <v>0.105</v>
      </c>
    </row>
    <row r="992" spans="1:7" x14ac:dyDescent="0.25">
      <c r="A992">
        <v>2007</v>
      </c>
      <c r="B992" t="s">
        <v>212</v>
      </c>
      <c r="C992" t="s">
        <v>69</v>
      </c>
      <c r="D992" t="s">
        <v>215</v>
      </c>
      <c r="E992" t="s">
        <v>65</v>
      </c>
      <c r="F992" s="186">
        <v>1.6930000000000001</v>
      </c>
      <c r="G992" t="s">
        <v>214</v>
      </c>
    </row>
    <row r="993" spans="1:7" x14ac:dyDescent="0.25">
      <c r="A993">
        <v>2007</v>
      </c>
      <c r="B993" t="s">
        <v>212</v>
      </c>
      <c r="C993" t="s">
        <v>69</v>
      </c>
      <c r="D993" t="s">
        <v>215</v>
      </c>
      <c r="E993" t="s">
        <v>63</v>
      </c>
      <c r="F993" s="186">
        <v>2.5630000000000002</v>
      </c>
    </row>
    <row r="994" spans="1:7" x14ac:dyDescent="0.25">
      <c r="A994">
        <v>2007</v>
      </c>
      <c r="B994" t="s">
        <v>212</v>
      </c>
      <c r="C994" t="s">
        <v>69</v>
      </c>
      <c r="D994" t="s">
        <v>215</v>
      </c>
      <c r="E994" t="s">
        <v>62</v>
      </c>
      <c r="F994" s="186">
        <v>0.44800000000000001</v>
      </c>
    </row>
    <row r="995" spans="1:7" x14ac:dyDescent="0.25">
      <c r="A995">
        <v>2007</v>
      </c>
      <c r="B995" t="s">
        <v>212</v>
      </c>
      <c r="C995" t="s">
        <v>69</v>
      </c>
      <c r="D995" t="s">
        <v>215</v>
      </c>
      <c r="E995" t="s">
        <v>61</v>
      </c>
      <c r="F995" s="186">
        <v>3.8079999999999998</v>
      </c>
      <c r="G995" t="s">
        <v>214</v>
      </c>
    </row>
    <row r="996" spans="1:7" x14ac:dyDescent="0.25">
      <c r="A996">
        <v>2007</v>
      </c>
      <c r="B996" t="s">
        <v>212</v>
      </c>
      <c r="C996" t="s">
        <v>69</v>
      </c>
      <c r="D996" t="s">
        <v>215</v>
      </c>
      <c r="E996" t="s">
        <v>236</v>
      </c>
      <c r="F996" s="186">
        <v>4.2560000000000002</v>
      </c>
      <c r="G996" t="s">
        <v>214</v>
      </c>
    </row>
    <row r="997" spans="1:7" x14ac:dyDescent="0.25">
      <c r="A997">
        <v>2007</v>
      </c>
      <c r="B997" t="s">
        <v>212</v>
      </c>
      <c r="C997" t="s">
        <v>69</v>
      </c>
      <c r="D997" t="s">
        <v>215</v>
      </c>
      <c r="E997" t="s">
        <v>57</v>
      </c>
      <c r="F997">
        <v>2.1139999999999999</v>
      </c>
    </row>
    <row r="998" spans="1:7" x14ac:dyDescent="0.25">
      <c r="A998">
        <v>2007</v>
      </c>
      <c r="B998" t="s">
        <v>212</v>
      </c>
      <c r="C998" t="s">
        <v>67</v>
      </c>
      <c r="D998" t="s">
        <v>215</v>
      </c>
      <c r="E998" t="s">
        <v>65</v>
      </c>
      <c r="F998" t="s">
        <v>54</v>
      </c>
      <c r="G998" t="s">
        <v>217</v>
      </c>
    </row>
    <row r="999" spans="1:7" x14ac:dyDescent="0.25">
      <c r="A999">
        <v>2007</v>
      </c>
      <c r="B999" t="s">
        <v>212</v>
      </c>
      <c r="C999" t="s">
        <v>67</v>
      </c>
      <c r="D999" t="s">
        <v>215</v>
      </c>
      <c r="E999" t="s">
        <v>63</v>
      </c>
      <c r="F999">
        <v>0.11</v>
      </c>
    </row>
    <row r="1000" spans="1:7" x14ac:dyDescent="0.25">
      <c r="A1000">
        <v>2007</v>
      </c>
      <c r="B1000" t="s">
        <v>212</v>
      </c>
      <c r="C1000" t="s">
        <v>67</v>
      </c>
      <c r="D1000" t="s">
        <v>215</v>
      </c>
      <c r="E1000" t="s">
        <v>62</v>
      </c>
      <c r="F1000">
        <v>0.10199999999999999</v>
      </c>
    </row>
    <row r="1001" spans="1:7" x14ac:dyDescent="0.25">
      <c r="A1001">
        <v>2007</v>
      </c>
      <c r="B1001" t="s">
        <v>212</v>
      </c>
      <c r="C1001" t="s">
        <v>67</v>
      </c>
      <c r="D1001" t="s">
        <v>215</v>
      </c>
      <c r="E1001" t="s">
        <v>61</v>
      </c>
      <c r="F1001">
        <v>8.0000000000000002E-3</v>
      </c>
    </row>
    <row r="1002" spans="1:7" x14ac:dyDescent="0.25">
      <c r="A1002">
        <v>2007</v>
      </c>
      <c r="B1002" t="s">
        <v>212</v>
      </c>
      <c r="C1002" t="s">
        <v>67</v>
      </c>
      <c r="D1002" t="s">
        <v>215</v>
      </c>
      <c r="E1002" t="s">
        <v>236</v>
      </c>
      <c r="F1002">
        <v>0.11</v>
      </c>
    </row>
    <row r="1003" spans="1:7" x14ac:dyDescent="0.25">
      <c r="A1003">
        <v>2007</v>
      </c>
      <c r="B1003" t="s">
        <v>212</v>
      </c>
      <c r="C1003" t="s">
        <v>67</v>
      </c>
      <c r="D1003" t="s">
        <v>215</v>
      </c>
      <c r="E1003" t="s">
        <v>57</v>
      </c>
      <c r="F1003">
        <v>8.0000000000000002E-3</v>
      </c>
    </row>
    <row r="1004" spans="1:7" x14ac:dyDescent="0.25">
      <c r="A1004">
        <v>2007</v>
      </c>
      <c r="B1004" t="s">
        <v>212</v>
      </c>
      <c r="C1004" t="s">
        <v>59</v>
      </c>
      <c r="D1004" t="s">
        <v>215</v>
      </c>
      <c r="E1004" t="s">
        <v>65</v>
      </c>
      <c r="F1004" t="s">
        <v>54</v>
      </c>
      <c r="G1004" t="s">
        <v>217</v>
      </c>
    </row>
    <row r="1005" spans="1:7" x14ac:dyDescent="0.25">
      <c r="A1005">
        <v>2007</v>
      </c>
      <c r="B1005" t="s">
        <v>212</v>
      </c>
      <c r="C1005" t="s">
        <v>59</v>
      </c>
      <c r="D1005" t="s">
        <v>215</v>
      </c>
      <c r="E1005" t="s">
        <v>63</v>
      </c>
      <c r="F1005">
        <v>0</v>
      </c>
    </row>
    <row r="1006" spans="1:7" x14ac:dyDescent="0.25">
      <c r="A1006">
        <v>2007</v>
      </c>
      <c r="B1006" t="s">
        <v>212</v>
      </c>
      <c r="C1006" t="s">
        <v>59</v>
      </c>
      <c r="D1006" t="s">
        <v>215</v>
      </c>
      <c r="E1006" t="s">
        <v>62</v>
      </c>
      <c r="F1006">
        <v>0</v>
      </c>
    </row>
    <row r="1007" spans="1:7" x14ac:dyDescent="0.25">
      <c r="A1007">
        <v>2007</v>
      </c>
      <c r="B1007" t="s">
        <v>212</v>
      </c>
      <c r="C1007" t="s">
        <v>59</v>
      </c>
      <c r="D1007" t="s">
        <v>215</v>
      </c>
      <c r="E1007" t="s">
        <v>61</v>
      </c>
      <c r="F1007" s="186">
        <v>0</v>
      </c>
    </row>
    <row r="1008" spans="1:7" x14ac:dyDescent="0.25">
      <c r="A1008">
        <v>2007</v>
      </c>
      <c r="B1008" t="s">
        <v>212</v>
      </c>
      <c r="C1008" t="s">
        <v>59</v>
      </c>
      <c r="D1008" t="s">
        <v>215</v>
      </c>
      <c r="E1008" t="s">
        <v>236</v>
      </c>
      <c r="F1008" s="186">
        <v>0</v>
      </c>
    </row>
    <row r="1009" spans="1:6" x14ac:dyDescent="0.25">
      <c r="A1009">
        <v>2007</v>
      </c>
      <c r="B1009" t="s">
        <v>212</v>
      </c>
      <c r="C1009" t="s">
        <v>59</v>
      </c>
      <c r="D1009" t="s">
        <v>215</v>
      </c>
      <c r="E1009" t="s">
        <v>57</v>
      </c>
      <c r="F1009" s="186">
        <v>0</v>
      </c>
    </row>
    <row r="1010" spans="1:6" x14ac:dyDescent="0.25">
      <c r="A1010">
        <v>2008</v>
      </c>
      <c r="B1010" t="s">
        <v>212</v>
      </c>
      <c r="C1010" t="s">
        <v>74</v>
      </c>
      <c r="D1010" t="s">
        <v>213</v>
      </c>
      <c r="E1010" t="s">
        <v>65</v>
      </c>
      <c r="F1010" s="186">
        <v>6243792.7010000004</v>
      </c>
    </row>
    <row r="1011" spans="1:6" x14ac:dyDescent="0.25">
      <c r="A1011">
        <v>2008</v>
      </c>
      <c r="B1011" t="s">
        <v>212</v>
      </c>
      <c r="C1011" t="s">
        <v>74</v>
      </c>
      <c r="D1011" t="s">
        <v>213</v>
      </c>
      <c r="E1011" t="s">
        <v>63</v>
      </c>
      <c r="F1011" s="186">
        <v>1750439.183</v>
      </c>
    </row>
    <row r="1012" spans="1:6" x14ac:dyDescent="0.25">
      <c r="A1012">
        <v>2008</v>
      </c>
      <c r="B1012" t="s">
        <v>212</v>
      </c>
      <c r="C1012" t="s">
        <v>74</v>
      </c>
      <c r="D1012" t="s">
        <v>213</v>
      </c>
      <c r="E1012" t="s">
        <v>62</v>
      </c>
      <c r="F1012">
        <v>581778.821</v>
      </c>
    </row>
    <row r="1013" spans="1:6" x14ac:dyDescent="0.25">
      <c r="A1013">
        <v>2008</v>
      </c>
      <c r="B1013" t="s">
        <v>212</v>
      </c>
      <c r="C1013" t="s">
        <v>74</v>
      </c>
      <c r="D1013" t="s">
        <v>213</v>
      </c>
      <c r="E1013" t="s">
        <v>61</v>
      </c>
      <c r="F1013">
        <v>7412453.0630000001</v>
      </c>
    </row>
    <row r="1014" spans="1:6" x14ac:dyDescent="0.25">
      <c r="A1014">
        <v>2008</v>
      </c>
      <c r="B1014" t="s">
        <v>212</v>
      </c>
      <c r="C1014" t="s">
        <v>74</v>
      </c>
      <c r="D1014" t="s">
        <v>213</v>
      </c>
      <c r="E1014" t="s">
        <v>236</v>
      </c>
      <c r="F1014">
        <v>7994231.8839999996</v>
      </c>
    </row>
    <row r="1015" spans="1:6" x14ac:dyDescent="0.25">
      <c r="A1015">
        <v>2008</v>
      </c>
      <c r="B1015" t="s">
        <v>212</v>
      </c>
      <c r="C1015" t="s">
        <v>74</v>
      </c>
      <c r="D1015" t="s">
        <v>213</v>
      </c>
      <c r="E1015" t="s">
        <v>57</v>
      </c>
      <c r="F1015">
        <v>1168660.362</v>
      </c>
    </row>
    <row r="1016" spans="1:6" x14ac:dyDescent="0.25">
      <c r="A1016">
        <v>2008</v>
      </c>
      <c r="B1016" t="s">
        <v>212</v>
      </c>
      <c r="C1016" t="s">
        <v>73</v>
      </c>
      <c r="D1016" t="s">
        <v>213</v>
      </c>
      <c r="E1016" t="s">
        <v>65</v>
      </c>
      <c r="F1016">
        <v>1472686.2439999999</v>
      </c>
    </row>
    <row r="1017" spans="1:6" x14ac:dyDescent="0.25">
      <c r="A1017">
        <v>2008</v>
      </c>
      <c r="B1017" t="s">
        <v>212</v>
      </c>
      <c r="C1017" t="s">
        <v>73</v>
      </c>
      <c r="D1017" t="s">
        <v>213</v>
      </c>
      <c r="E1017" t="s">
        <v>63</v>
      </c>
      <c r="F1017">
        <v>181229.37700000001</v>
      </c>
    </row>
    <row r="1018" spans="1:6" x14ac:dyDescent="0.25">
      <c r="A1018">
        <v>2008</v>
      </c>
      <c r="B1018" t="s">
        <v>212</v>
      </c>
      <c r="C1018" t="s">
        <v>73</v>
      </c>
      <c r="D1018" t="s">
        <v>213</v>
      </c>
      <c r="E1018" t="s">
        <v>62</v>
      </c>
      <c r="F1018">
        <v>147961.28200000001</v>
      </c>
    </row>
    <row r="1019" spans="1:6" x14ac:dyDescent="0.25">
      <c r="A1019">
        <v>2008</v>
      </c>
      <c r="B1019" t="s">
        <v>212</v>
      </c>
      <c r="C1019" t="s">
        <v>73</v>
      </c>
      <c r="D1019" t="s">
        <v>213</v>
      </c>
      <c r="E1019" t="s">
        <v>61</v>
      </c>
      <c r="F1019">
        <v>1505954.34</v>
      </c>
    </row>
    <row r="1020" spans="1:6" x14ac:dyDescent="0.25">
      <c r="A1020">
        <v>2008</v>
      </c>
      <c r="B1020" t="s">
        <v>212</v>
      </c>
      <c r="C1020" t="s">
        <v>73</v>
      </c>
      <c r="D1020" t="s">
        <v>213</v>
      </c>
      <c r="E1020" t="s">
        <v>236</v>
      </c>
      <c r="F1020">
        <v>1653915.622</v>
      </c>
    </row>
    <row r="1021" spans="1:6" x14ac:dyDescent="0.25">
      <c r="A1021">
        <v>2008</v>
      </c>
      <c r="B1021" t="s">
        <v>212</v>
      </c>
      <c r="C1021" t="s">
        <v>73</v>
      </c>
      <c r="D1021" t="s">
        <v>213</v>
      </c>
      <c r="E1021" t="s">
        <v>57</v>
      </c>
      <c r="F1021">
        <v>33268.095000000001</v>
      </c>
    </row>
    <row r="1022" spans="1:6" x14ac:dyDescent="0.25">
      <c r="A1022">
        <v>2008</v>
      </c>
      <c r="B1022" t="s">
        <v>212</v>
      </c>
      <c r="C1022" t="s">
        <v>72</v>
      </c>
      <c r="D1022" t="s">
        <v>213</v>
      </c>
      <c r="E1022" t="s">
        <v>65</v>
      </c>
      <c r="F1022">
        <v>140095.79399999999</v>
      </c>
    </row>
    <row r="1023" spans="1:6" x14ac:dyDescent="0.25">
      <c r="A1023">
        <v>2008</v>
      </c>
      <c r="B1023" t="s">
        <v>212</v>
      </c>
      <c r="C1023" t="s">
        <v>72</v>
      </c>
      <c r="D1023" t="s">
        <v>213</v>
      </c>
      <c r="E1023" t="s">
        <v>63</v>
      </c>
      <c r="F1023" s="186">
        <v>281870.03999999998</v>
      </c>
    </row>
    <row r="1024" spans="1:6" x14ac:dyDescent="0.25">
      <c r="A1024">
        <v>2008</v>
      </c>
      <c r="B1024" t="s">
        <v>212</v>
      </c>
      <c r="C1024" t="s">
        <v>72</v>
      </c>
      <c r="D1024" t="s">
        <v>213</v>
      </c>
      <c r="E1024" t="s">
        <v>62</v>
      </c>
      <c r="F1024" s="186">
        <v>118640.368</v>
      </c>
    </row>
    <row r="1025" spans="1:7" x14ac:dyDescent="0.25">
      <c r="A1025">
        <v>2008</v>
      </c>
      <c r="B1025" t="s">
        <v>212</v>
      </c>
      <c r="C1025" t="s">
        <v>72</v>
      </c>
      <c r="D1025" t="s">
        <v>213</v>
      </c>
      <c r="E1025" t="s">
        <v>61</v>
      </c>
      <c r="F1025" s="186">
        <v>303325.46600000001</v>
      </c>
    </row>
    <row r="1026" spans="1:7" x14ac:dyDescent="0.25">
      <c r="A1026">
        <v>2008</v>
      </c>
      <c r="B1026" t="s">
        <v>212</v>
      </c>
      <c r="C1026" t="s">
        <v>72</v>
      </c>
      <c r="D1026" t="s">
        <v>213</v>
      </c>
      <c r="E1026" t="s">
        <v>236</v>
      </c>
      <c r="F1026" s="186">
        <v>421965.83399999997</v>
      </c>
    </row>
    <row r="1027" spans="1:7" x14ac:dyDescent="0.25">
      <c r="A1027">
        <v>2008</v>
      </c>
      <c r="B1027" t="s">
        <v>212</v>
      </c>
      <c r="C1027" t="s">
        <v>72</v>
      </c>
      <c r="D1027" t="s">
        <v>213</v>
      </c>
      <c r="E1027" t="s">
        <v>57</v>
      </c>
      <c r="F1027">
        <v>163229.67199999999</v>
      </c>
    </row>
    <row r="1028" spans="1:7" x14ac:dyDescent="0.25">
      <c r="A1028">
        <v>2008</v>
      </c>
      <c r="B1028" t="s">
        <v>212</v>
      </c>
      <c r="C1028" t="s">
        <v>70</v>
      </c>
      <c r="D1028" t="s">
        <v>213</v>
      </c>
      <c r="E1028" t="s">
        <v>65</v>
      </c>
      <c r="F1028">
        <v>3906351.733</v>
      </c>
    </row>
    <row r="1029" spans="1:7" x14ac:dyDescent="0.25">
      <c r="A1029">
        <v>2008</v>
      </c>
      <c r="B1029" t="s">
        <v>212</v>
      </c>
      <c r="C1029" t="s">
        <v>70</v>
      </c>
      <c r="D1029" t="s">
        <v>213</v>
      </c>
      <c r="E1029" t="s">
        <v>63</v>
      </c>
      <c r="F1029">
        <v>107992.117</v>
      </c>
    </row>
    <row r="1030" spans="1:7" x14ac:dyDescent="0.25">
      <c r="A1030">
        <v>2008</v>
      </c>
      <c r="B1030" t="s">
        <v>212</v>
      </c>
      <c r="C1030" t="s">
        <v>70</v>
      </c>
      <c r="D1030" t="s">
        <v>213</v>
      </c>
      <c r="E1030" t="s">
        <v>62</v>
      </c>
      <c r="F1030">
        <v>74750.589000000007</v>
      </c>
    </row>
    <row r="1031" spans="1:7" x14ac:dyDescent="0.25">
      <c r="A1031">
        <v>2008</v>
      </c>
      <c r="B1031" t="s">
        <v>212</v>
      </c>
      <c r="C1031" t="s">
        <v>70</v>
      </c>
      <c r="D1031" t="s">
        <v>213</v>
      </c>
      <c r="E1031" t="s">
        <v>61</v>
      </c>
      <c r="F1031">
        <v>3939593.2609999999</v>
      </c>
    </row>
    <row r="1032" spans="1:7" x14ac:dyDescent="0.25">
      <c r="A1032">
        <v>2008</v>
      </c>
      <c r="B1032" t="s">
        <v>212</v>
      </c>
      <c r="C1032" t="s">
        <v>70</v>
      </c>
      <c r="D1032" t="s">
        <v>213</v>
      </c>
      <c r="E1032" t="s">
        <v>236</v>
      </c>
      <c r="F1032">
        <v>4014343.85</v>
      </c>
    </row>
    <row r="1033" spans="1:7" x14ac:dyDescent="0.25">
      <c r="A1033">
        <v>2008</v>
      </c>
      <c r="B1033" t="s">
        <v>212</v>
      </c>
      <c r="C1033" t="s">
        <v>70</v>
      </c>
      <c r="D1033" t="s">
        <v>213</v>
      </c>
      <c r="E1033" t="s">
        <v>57</v>
      </c>
      <c r="F1033">
        <v>33241.527999999998</v>
      </c>
    </row>
    <row r="1034" spans="1:7" x14ac:dyDescent="0.25">
      <c r="A1034">
        <v>2008</v>
      </c>
      <c r="B1034" t="s">
        <v>212</v>
      </c>
      <c r="C1034" t="s">
        <v>69</v>
      </c>
      <c r="D1034" t="s">
        <v>213</v>
      </c>
      <c r="E1034" t="s">
        <v>65</v>
      </c>
      <c r="F1034">
        <v>724658.93</v>
      </c>
    </row>
    <row r="1035" spans="1:7" x14ac:dyDescent="0.25">
      <c r="A1035">
        <v>2008</v>
      </c>
      <c r="B1035" t="s">
        <v>212</v>
      </c>
      <c r="C1035" t="s">
        <v>69</v>
      </c>
      <c r="D1035" t="s">
        <v>213</v>
      </c>
      <c r="E1035" t="s">
        <v>63</v>
      </c>
      <c r="F1035">
        <v>1129043.696</v>
      </c>
    </row>
    <row r="1036" spans="1:7" x14ac:dyDescent="0.25">
      <c r="A1036">
        <v>2008</v>
      </c>
      <c r="B1036" t="s">
        <v>212</v>
      </c>
      <c r="C1036" t="s">
        <v>69</v>
      </c>
      <c r="D1036" t="s">
        <v>213</v>
      </c>
      <c r="E1036" t="s">
        <v>62</v>
      </c>
      <c r="F1036">
        <v>194067.58900000001</v>
      </c>
    </row>
    <row r="1037" spans="1:7" x14ac:dyDescent="0.25">
      <c r="A1037">
        <v>2008</v>
      </c>
      <c r="B1037" t="s">
        <v>212</v>
      </c>
      <c r="C1037" t="s">
        <v>69</v>
      </c>
      <c r="D1037" t="s">
        <v>213</v>
      </c>
      <c r="E1037" t="s">
        <v>61</v>
      </c>
      <c r="F1037">
        <v>1659635.0360000001</v>
      </c>
    </row>
    <row r="1038" spans="1:7" x14ac:dyDescent="0.25">
      <c r="A1038">
        <v>2008</v>
      </c>
      <c r="B1038" t="s">
        <v>212</v>
      </c>
      <c r="C1038" t="s">
        <v>69</v>
      </c>
      <c r="D1038" t="s">
        <v>213</v>
      </c>
      <c r="E1038" t="s">
        <v>236</v>
      </c>
      <c r="F1038">
        <v>1853702.6259999999</v>
      </c>
    </row>
    <row r="1039" spans="1:7" x14ac:dyDescent="0.25">
      <c r="A1039">
        <v>2008</v>
      </c>
      <c r="B1039" t="s">
        <v>212</v>
      </c>
      <c r="C1039" t="s">
        <v>69</v>
      </c>
      <c r="D1039" t="s">
        <v>213</v>
      </c>
      <c r="E1039" t="s">
        <v>57</v>
      </c>
      <c r="F1039">
        <v>934976.10699999996</v>
      </c>
    </row>
    <row r="1040" spans="1:7" x14ac:dyDescent="0.25">
      <c r="A1040">
        <v>2008</v>
      </c>
      <c r="B1040" t="s">
        <v>212</v>
      </c>
      <c r="C1040" t="s">
        <v>67</v>
      </c>
      <c r="D1040" t="s">
        <v>213</v>
      </c>
      <c r="E1040" t="s">
        <v>65</v>
      </c>
      <c r="F1040" t="s">
        <v>54</v>
      </c>
      <c r="G1040" t="s">
        <v>217</v>
      </c>
    </row>
    <row r="1041" spans="1:7" x14ac:dyDescent="0.25">
      <c r="A1041">
        <v>2008</v>
      </c>
      <c r="B1041" t="s">
        <v>212</v>
      </c>
      <c r="C1041" t="s">
        <v>67</v>
      </c>
      <c r="D1041" t="s">
        <v>213</v>
      </c>
      <c r="E1041" t="s">
        <v>63</v>
      </c>
      <c r="F1041">
        <v>50141.942000000003</v>
      </c>
    </row>
    <row r="1042" spans="1:7" x14ac:dyDescent="0.25">
      <c r="A1042">
        <v>2008</v>
      </c>
      <c r="B1042" t="s">
        <v>212</v>
      </c>
      <c r="C1042" t="s">
        <v>67</v>
      </c>
      <c r="D1042" t="s">
        <v>213</v>
      </c>
      <c r="E1042" t="s">
        <v>62</v>
      </c>
      <c r="F1042">
        <v>46188.387000000002</v>
      </c>
    </row>
    <row r="1043" spans="1:7" x14ac:dyDescent="0.25">
      <c r="A1043">
        <v>2008</v>
      </c>
      <c r="B1043" t="s">
        <v>212</v>
      </c>
      <c r="C1043" t="s">
        <v>67</v>
      </c>
      <c r="D1043" t="s">
        <v>213</v>
      </c>
      <c r="E1043" t="s">
        <v>61</v>
      </c>
      <c r="F1043">
        <v>3953.5549999999998</v>
      </c>
    </row>
    <row r="1044" spans="1:7" x14ac:dyDescent="0.25">
      <c r="A1044">
        <v>2008</v>
      </c>
      <c r="B1044" t="s">
        <v>212</v>
      </c>
      <c r="C1044" t="s">
        <v>67</v>
      </c>
      <c r="D1044" t="s">
        <v>213</v>
      </c>
      <c r="E1044" t="s">
        <v>236</v>
      </c>
      <c r="F1044">
        <v>50141.942000000003</v>
      </c>
    </row>
    <row r="1045" spans="1:7" x14ac:dyDescent="0.25">
      <c r="A1045">
        <v>2008</v>
      </c>
      <c r="B1045" t="s">
        <v>212</v>
      </c>
      <c r="C1045" t="s">
        <v>67</v>
      </c>
      <c r="D1045" t="s">
        <v>213</v>
      </c>
      <c r="E1045" t="s">
        <v>57</v>
      </c>
      <c r="F1045">
        <v>3953.5549999999998</v>
      </c>
    </row>
    <row r="1046" spans="1:7" x14ac:dyDescent="0.25">
      <c r="A1046">
        <v>2008</v>
      </c>
      <c r="B1046" t="s">
        <v>212</v>
      </c>
      <c r="C1046" t="s">
        <v>59</v>
      </c>
      <c r="D1046" t="s">
        <v>213</v>
      </c>
      <c r="E1046" t="s">
        <v>65</v>
      </c>
      <c r="F1046" t="s">
        <v>54</v>
      </c>
      <c r="G1046" t="s">
        <v>217</v>
      </c>
    </row>
    <row r="1047" spans="1:7" x14ac:dyDescent="0.25">
      <c r="A1047">
        <v>2008</v>
      </c>
      <c r="B1047" t="s">
        <v>212</v>
      </c>
      <c r="C1047" t="s">
        <v>59</v>
      </c>
      <c r="D1047" t="s">
        <v>213</v>
      </c>
      <c r="E1047" t="s">
        <v>63</v>
      </c>
      <c r="F1047">
        <v>162.011</v>
      </c>
    </row>
    <row r="1048" spans="1:7" x14ac:dyDescent="0.25">
      <c r="A1048">
        <v>2008</v>
      </c>
      <c r="B1048" t="s">
        <v>212</v>
      </c>
      <c r="C1048" t="s">
        <v>59</v>
      </c>
      <c r="D1048" t="s">
        <v>213</v>
      </c>
      <c r="E1048" t="s">
        <v>62</v>
      </c>
      <c r="F1048">
        <v>170.60499999999999</v>
      </c>
    </row>
    <row r="1049" spans="1:7" x14ac:dyDescent="0.25">
      <c r="A1049">
        <v>2008</v>
      </c>
      <c r="B1049" t="s">
        <v>212</v>
      </c>
      <c r="C1049" t="s">
        <v>59</v>
      </c>
      <c r="D1049" t="s">
        <v>213</v>
      </c>
      <c r="E1049" t="s">
        <v>61</v>
      </c>
      <c r="F1049">
        <v>-8.5939999999999994</v>
      </c>
    </row>
    <row r="1050" spans="1:7" x14ac:dyDescent="0.25">
      <c r="A1050">
        <v>2008</v>
      </c>
      <c r="B1050" t="s">
        <v>212</v>
      </c>
      <c r="C1050" t="s">
        <v>59</v>
      </c>
      <c r="D1050" t="s">
        <v>213</v>
      </c>
      <c r="E1050" t="s">
        <v>236</v>
      </c>
      <c r="F1050">
        <v>162.011</v>
      </c>
    </row>
    <row r="1051" spans="1:7" x14ac:dyDescent="0.25">
      <c r="A1051">
        <v>2008</v>
      </c>
      <c r="B1051" t="s">
        <v>212</v>
      </c>
      <c r="C1051" t="s">
        <v>59</v>
      </c>
      <c r="D1051" t="s">
        <v>213</v>
      </c>
      <c r="E1051" t="s">
        <v>57</v>
      </c>
      <c r="F1051">
        <v>-8.5939999999999994</v>
      </c>
    </row>
    <row r="1052" spans="1:7" x14ac:dyDescent="0.25">
      <c r="A1052">
        <v>2008</v>
      </c>
      <c r="B1052" t="s">
        <v>212</v>
      </c>
      <c r="C1052" t="s">
        <v>74</v>
      </c>
      <c r="D1052" t="s">
        <v>216</v>
      </c>
      <c r="E1052" t="s">
        <v>65</v>
      </c>
      <c r="F1052" s="186">
        <v>112.48399999999999</v>
      </c>
      <c r="G1052" t="s">
        <v>214</v>
      </c>
    </row>
    <row r="1053" spans="1:7" x14ac:dyDescent="0.25">
      <c r="A1053">
        <v>2008</v>
      </c>
      <c r="B1053" t="s">
        <v>212</v>
      </c>
      <c r="C1053" t="s">
        <v>74</v>
      </c>
      <c r="D1053" t="s">
        <v>216</v>
      </c>
      <c r="E1053" t="s">
        <v>63</v>
      </c>
      <c r="F1053" s="186">
        <v>117.944</v>
      </c>
    </row>
    <row r="1054" spans="1:7" x14ac:dyDescent="0.25">
      <c r="A1054">
        <v>2008</v>
      </c>
      <c r="B1054" t="s">
        <v>212</v>
      </c>
      <c r="C1054" t="s">
        <v>74</v>
      </c>
      <c r="D1054" t="s">
        <v>216</v>
      </c>
      <c r="E1054" t="s">
        <v>62</v>
      </c>
      <c r="F1054" s="186">
        <v>131.499</v>
      </c>
    </row>
    <row r="1055" spans="1:7" x14ac:dyDescent="0.25">
      <c r="A1055">
        <v>2008</v>
      </c>
      <c r="B1055" t="s">
        <v>212</v>
      </c>
      <c r="C1055" t="s">
        <v>74</v>
      </c>
      <c r="D1055" t="s">
        <v>216</v>
      </c>
      <c r="E1055" t="s">
        <v>61</v>
      </c>
      <c r="F1055" s="186">
        <v>112.437</v>
      </c>
      <c r="G1055" t="s">
        <v>214</v>
      </c>
    </row>
    <row r="1056" spans="1:7" x14ac:dyDescent="0.25">
      <c r="A1056">
        <v>2008</v>
      </c>
      <c r="B1056" t="s">
        <v>212</v>
      </c>
      <c r="C1056" t="s">
        <v>74</v>
      </c>
      <c r="D1056" t="s">
        <v>216</v>
      </c>
      <c r="E1056" t="s">
        <v>236</v>
      </c>
      <c r="F1056" s="186">
        <v>113.636</v>
      </c>
      <c r="G1056" t="s">
        <v>214</v>
      </c>
    </row>
    <row r="1057" spans="1:6" x14ac:dyDescent="0.25">
      <c r="A1057">
        <v>2008</v>
      </c>
      <c r="B1057" t="s">
        <v>212</v>
      </c>
      <c r="C1057" t="s">
        <v>74</v>
      </c>
      <c r="D1057" t="s">
        <v>216</v>
      </c>
      <c r="E1057" t="s">
        <v>57</v>
      </c>
      <c r="F1057">
        <v>112.188</v>
      </c>
    </row>
    <row r="1058" spans="1:6" x14ac:dyDescent="0.25">
      <c r="A1058">
        <v>2008</v>
      </c>
      <c r="B1058" t="s">
        <v>212</v>
      </c>
      <c r="C1058" t="s">
        <v>73</v>
      </c>
      <c r="D1058" t="s">
        <v>216</v>
      </c>
      <c r="E1058" t="s">
        <v>65</v>
      </c>
      <c r="F1058" t="s">
        <v>54</v>
      </c>
    </row>
    <row r="1059" spans="1:6" x14ac:dyDescent="0.25">
      <c r="A1059">
        <v>2008</v>
      </c>
      <c r="B1059" t="s">
        <v>212</v>
      </c>
      <c r="C1059" t="s">
        <v>73</v>
      </c>
      <c r="D1059" t="s">
        <v>216</v>
      </c>
      <c r="E1059" t="s">
        <v>63</v>
      </c>
      <c r="F1059" t="s">
        <v>54</v>
      </c>
    </row>
    <row r="1060" spans="1:6" x14ac:dyDescent="0.25">
      <c r="A1060">
        <v>2008</v>
      </c>
      <c r="B1060" t="s">
        <v>212</v>
      </c>
      <c r="C1060" t="s">
        <v>73</v>
      </c>
      <c r="D1060" t="s">
        <v>216</v>
      </c>
      <c r="E1060" t="s">
        <v>62</v>
      </c>
      <c r="F1060" t="s">
        <v>54</v>
      </c>
    </row>
    <row r="1061" spans="1:6" x14ac:dyDescent="0.25">
      <c r="A1061">
        <v>2008</v>
      </c>
      <c r="B1061" t="s">
        <v>212</v>
      </c>
      <c r="C1061" t="s">
        <v>73</v>
      </c>
      <c r="D1061" t="s">
        <v>216</v>
      </c>
      <c r="E1061" t="s">
        <v>61</v>
      </c>
      <c r="F1061" t="s">
        <v>54</v>
      </c>
    </row>
    <row r="1062" spans="1:6" x14ac:dyDescent="0.25">
      <c r="A1062">
        <v>2008</v>
      </c>
      <c r="B1062" t="s">
        <v>212</v>
      </c>
      <c r="C1062" t="s">
        <v>73</v>
      </c>
      <c r="D1062" t="s">
        <v>216</v>
      </c>
      <c r="E1062" t="s">
        <v>236</v>
      </c>
      <c r="F1062" t="s">
        <v>54</v>
      </c>
    </row>
    <row r="1063" spans="1:6" x14ac:dyDescent="0.25">
      <c r="A1063">
        <v>2008</v>
      </c>
      <c r="B1063" t="s">
        <v>212</v>
      </c>
      <c r="C1063" t="s">
        <v>73</v>
      </c>
      <c r="D1063" t="s">
        <v>216</v>
      </c>
      <c r="E1063" t="s">
        <v>57</v>
      </c>
      <c r="F1063" t="s">
        <v>54</v>
      </c>
    </row>
    <row r="1064" spans="1:6" x14ac:dyDescent="0.25">
      <c r="A1064">
        <v>2008</v>
      </c>
      <c r="B1064" t="s">
        <v>212</v>
      </c>
      <c r="C1064" t="s">
        <v>72</v>
      </c>
      <c r="D1064" t="s">
        <v>216</v>
      </c>
      <c r="E1064" t="s">
        <v>65</v>
      </c>
      <c r="F1064" t="s">
        <v>54</v>
      </c>
    </row>
    <row r="1065" spans="1:6" x14ac:dyDescent="0.25">
      <c r="A1065">
        <v>2008</v>
      </c>
      <c r="B1065" t="s">
        <v>212</v>
      </c>
      <c r="C1065" t="s">
        <v>72</v>
      </c>
      <c r="D1065" t="s">
        <v>216</v>
      </c>
      <c r="E1065" t="s">
        <v>63</v>
      </c>
      <c r="F1065" t="s">
        <v>54</v>
      </c>
    </row>
    <row r="1066" spans="1:6" x14ac:dyDescent="0.25">
      <c r="A1066">
        <v>2008</v>
      </c>
      <c r="B1066" t="s">
        <v>212</v>
      </c>
      <c r="C1066" t="s">
        <v>72</v>
      </c>
      <c r="D1066" t="s">
        <v>216</v>
      </c>
      <c r="E1066" t="s">
        <v>62</v>
      </c>
      <c r="F1066" t="s">
        <v>54</v>
      </c>
    </row>
    <row r="1067" spans="1:6" x14ac:dyDescent="0.25">
      <c r="A1067">
        <v>2008</v>
      </c>
      <c r="B1067" t="s">
        <v>212</v>
      </c>
      <c r="C1067" t="s">
        <v>72</v>
      </c>
      <c r="D1067" t="s">
        <v>216</v>
      </c>
      <c r="E1067" t="s">
        <v>61</v>
      </c>
      <c r="F1067" s="186" t="s">
        <v>54</v>
      </c>
    </row>
    <row r="1068" spans="1:6" x14ac:dyDescent="0.25">
      <c r="A1068">
        <v>2008</v>
      </c>
      <c r="B1068" t="s">
        <v>212</v>
      </c>
      <c r="C1068" t="s">
        <v>72</v>
      </c>
      <c r="D1068" t="s">
        <v>216</v>
      </c>
      <c r="E1068" t="s">
        <v>236</v>
      </c>
      <c r="F1068" s="186" t="s">
        <v>54</v>
      </c>
    </row>
    <row r="1069" spans="1:6" x14ac:dyDescent="0.25">
      <c r="A1069">
        <v>2008</v>
      </c>
      <c r="B1069" t="s">
        <v>212</v>
      </c>
      <c r="C1069" t="s">
        <v>72</v>
      </c>
      <c r="D1069" t="s">
        <v>216</v>
      </c>
      <c r="E1069" t="s">
        <v>57</v>
      </c>
      <c r="F1069" s="186" t="s">
        <v>54</v>
      </c>
    </row>
    <row r="1070" spans="1:6" x14ac:dyDescent="0.25">
      <c r="A1070">
        <v>2008</v>
      </c>
      <c r="B1070" t="s">
        <v>212</v>
      </c>
      <c r="C1070" t="s">
        <v>70</v>
      </c>
      <c r="D1070" t="s">
        <v>216</v>
      </c>
      <c r="E1070" t="s">
        <v>65</v>
      </c>
      <c r="F1070" s="186" t="s">
        <v>54</v>
      </c>
    </row>
    <row r="1071" spans="1:6" x14ac:dyDescent="0.25">
      <c r="A1071">
        <v>2008</v>
      </c>
      <c r="B1071" t="s">
        <v>212</v>
      </c>
      <c r="C1071" t="s">
        <v>70</v>
      </c>
      <c r="D1071" t="s">
        <v>216</v>
      </c>
      <c r="E1071" t="s">
        <v>63</v>
      </c>
      <c r="F1071" s="186" t="s">
        <v>54</v>
      </c>
    </row>
    <row r="1072" spans="1:6" x14ac:dyDescent="0.25">
      <c r="A1072">
        <v>2008</v>
      </c>
      <c r="B1072" t="s">
        <v>212</v>
      </c>
      <c r="C1072" t="s">
        <v>70</v>
      </c>
      <c r="D1072" t="s">
        <v>216</v>
      </c>
      <c r="E1072" t="s">
        <v>62</v>
      </c>
      <c r="F1072" t="s">
        <v>54</v>
      </c>
    </row>
    <row r="1073" spans="1:6" x14ac:dyDescent="0.25">
      <c r="A1073">
        <v>2008</v>
      </c>
      <c r="B1073" t="s">
        <v>212</v>
      </c>
      <c r="C1073" t="s">
        <v>70</v>
      </c>
      <c r="D1073" t="s">
        <v>216</v>
      </c>
      <c r="E1073" t="s">
        <v>61</v>
      </c>
      <c r="F1073" t="s">
        <v>54</v>
      </c>
    </row>
    <row r="1074" spans="1:6" x14ac:dyDescent="0.25">
      <c r="A1074">
        <v>2008</v>
      </c>
      <c r="B1074" t="s">
        <v>212</v>
      </c>
      <c r="C1074" t="s">
        <v>70</v>
      </c>
      <c r="D1074" t="s">
        <v>216</v>
      </c>
      <c r="E1074" t="s">
        <v>236</v>
      </c>
      <c r="F1074" t="s">
        <v>54</v>
      </c>
    </row>
    <row r="1075" spans="1:6" x14ac:dyDescent="0.25">
      <c r="A1075">
        <v>2008</v>
      </c>
      <c r="B1075" t="s">
        <v>212</v>
      </c>
      <c r="C1075" t="s">
        <v>70</v>
      </c>
      <c r="D1075" t="s">
        <v>216</v>
      </c>
      <c r="E1075" t="s">
        <v>57</v>
      </c>
      <c r="F1075" t="s">
        <v>54</v>
      </c>
    </row>
    <row r="1076" spans="1:6" x14ac:dyDescent="0.25">
      <c r="A1076">
        <v>2008</v>
      </c>
      <c r="B1076" t="s">
        <v>212</v>
      </c>
      <c r="C1076" t="s">
        <v>69</v>
      </c>
      <c r="D1076" t="s">
        <v>216</v>
      </c>
      <c r="E1076" t="s">
        <v>65</v>
      </c>
      <c r="F1076" t="s">
        <v>54</v>
      </c>
    </row>
    <row r="1077" spans="1:6" x14ac:dyDescent="0.25">
      <c r="A1077">
        <v>2008</v>
      </c>
      <c r="B1077" t="s">
        <v>212</v>
      </c>
      <c r="C1077" t="s">
        <v>69</v>
      </c>
      <c r="D1077" t="s">
        <v>216</v>
      </c>
      <c r="E1077" t="s">
        <v>63</v>
      </c>
      <c r="F1077" t="s">
        <v>54</v>
      </c>
    </row>
    <row r="1078" spans="1:6" x14ac:dyDescent="0.25">
      <c r="A1078">
        <v>2008</v>
      </c>
      <c r="B1078" t="s">
        <v>212</v>
      </c>
      <c r="C1078" t="s">
        <v>69</v>
      </c>
      <c r="D1078" t="s">
        <v>216</v>
      </c>
      <c r="E1078" t="s">
        <v>62</v>
      </c>
      <c r="F1078" t="s">
        <v>54</v>
      </c>
    </row>
    <row r="1079" spans="1:6" x14ac:dyDescent="0.25">
      <c r="A1079">
        <v>2008</v>
      </c>
      <c r="B1079" t="s">
        <v>212</v>
      </c>
      <c r="C1079" t="s">
        <v>69</v>
      </c>
      <c r="D1079" t="s">
        <v>216</v>
      </c>
      <c r="E1079" t="s">
        <v>61</v>
      </c>
      <c r="F1079" t="s">
        <v>54</v>
      </c>
    </row>
    <row r="1080" spans="1:6" x14ac:dyDescent="0.25">
      <c r="A1080">
        <v>2008</v>
      </c>
      <c r="B1080" t="s">
        <v>212</v>
      </c>
      <c r="C1080" t="s">
        <v>69</v>
      </c>
      <c r="D1080" t="s">
        <v>216</v>
      </c>
      <c r="E1080" t="s">
        <v>236</v>
      </c>
      <c r="F1080" t="s">
        <v>54</v>
      </c>
    </row>
    <row r="1081" spans="1:6" x14ac:dyDescent="0.25">
      <c r="A1081">
        <v>2008</v>
      </c>
      <c r="B1081" t="s">
        <v>212</v>
      </c>
      <c r="C1081" t="s">
        <v>69</v>
      </c>
      <c r="D1081" t="s">
        <v>216</v>
      </c>
      <c r="E1081" t="s">
        <v>57</v>
      </c>
      <c r="F1081" t="s">
        <v>54</v>
      </c>
    </row>
    <row r="1082" spans="1:6" x14ac:dyDescent="0.25">
      <c r="A1082">
        <v>2008</v>
      </c>
      <c r="B1082" t="s">
        <v>212</v>
      </c>
      <c r="C1082" t="s">
        <v>67</v>
      </c>
      <c r="D1082" t="s">
        <v>216</v>
      </c>
      <c r="E1082" t="s">
        <v>65</v>
      </c>
      <c r="F1082" s="186" t="s">
        <v>54</v>
      </c>
    </row>
    <row r="1083" spans="1:6" x14ac:dyDescent="0.25">
      <c r="A1083">
        <v>2008</v>
      </c>
      <c r="B1083" t="s">
        <v>212</v>
      </c>
      <c r="C1083" t="s">
        <v>67</v>
      </c>
      <c r="D1083" t="s">
        <v>216</v>
      </c>
      <c r="E1083" t="s">
        <v>63</v>
      </c>
      <c r="F1083" s="186" t="s">
        <v>54</v>
      </c>
    </row>
    <row r="1084" spans="1:6" x14ac:dyDescent="0.25">
      <c r="A1084">
        <v>2008</v>
      </c>
      <c r="B1084" t="s">
        <v>212</v>
      </c>
      <c r="C1084" t="s">
        <v>67</v>
      </c>
      <c r="D1084" t="s">
        <v>216</v>
      </c>
      <c r="E1084" t="s">
        <v>62</v>
      </c>
      <c r="F1084" s="186" t="s">
        <v>54</v>
      </c>
    </row>
    <row r="1085" spans="1:6" x14ac:dyDescent="0.25">
      <c r="A1085">
        <v>2008</v>
      </c>
      <c r="B1085" t="s">
        <v>212</v>
      </c>
      <c r="C1085" t="s">
        <v>67</v>
      </c>
      <c r="D1085" t="s">
        <v>216</v>
      </c>
      <c r="E1085" t="s">
        <v>61</v>
      </c>
      <c r="F1085" s="186" t="s">
        <v>54</v>
      </c>
    </row>
    <row r="1086" spans="1:6" x14ac:dyDescent="0.25">
      <c r="A1086">
        <v>2008</v>
      </c>
      <c r="B1086" t="s">
        <v>212</v>
      </c>
      <c r="C1086" t="s">
        <v>67</v>
      </c>
      <c r="D1086" t="s">
        <v>216</v>
      </c>
      <c r="E1086" t="s">
        <v>236</v>
      </c>
      <c r="F1086" s="186" t="s">
        <v>54</v>
      </c>
    </row>
    <row r="1087" spans="1:6" x14ac:dyDescent="0.25">
      <c r="A1087">
        <v>2008</v>
      </c>
      <c r="B1087" t="s">
        <v>212</v>
      </c>
      <c r="C1087" t="s">
        <v>67</v>
      </c>
      <c r="D1087" t="s">
        <v>216</v>
      </c>
      <c r="E1087" t="s">
        <v>57</v>
      </c>
      <c r="F1087" t="s">
        <v>54</v>
      </c>
    </row>
    <row r="1088" spans="1:6" x14ac:dyDescent="0.25">
      <c r="A1088">
        <v>2008</v>
      </c>
      <c r="B1088" t="s">
        <v>212</v>
      </c>
      <c r="C1088" t="s">
        <v>59</v>
      </c>
      <c r="D1088" t="s">
        <v>216</v>
      </c>
      <c r="E1088" t="s">
        <v>65</v>
      </c>
      <c r="F1088" t="s">
        <v>54</v>
      </c>
    </row>
    <row r="1089" spans="1:6" x14ac:dyDescent="0.25">
      <c r="A1089">
        <v>2008</v>
      </c>
      <c r="B1089" t="s">
        <v>212</v>
      </c>
      <c r="C1089" t="s">
        <v>59</v>
      </c>
      <c r="D1089" t="s">
        <v>216</v>
      </c>
      <c r="E1089" t="s">
        <v>63</v>
      </c>
      <c r="F1089" t="s">
        <v>54</v>
      </c>
    </row>
    <row r="1090" spans="1:6" x14ac:dyDescent="0.25">
      <c r="A1090">
        <v>2008</v>
      </c>
      <c r="B1090" t="s">
        <v>212</v>
      </c>
      <c r="C1090" t="s">
        <v>59</v>
      </c>
      <c r="D1090" t="s">
        <v>216</v>
      </c>
      <c r="E1090" t="s">
        <v>62</v>
      </c>
      <c r="F1090" t="s">
        <v>54</v>
      </c>
    </row>
    <row r="1091" spans="1:6" x14ac:dyDescent="0.25">
      <c r="A1091">
        <v>2008</v>
      </c>
      <c r="B1091" t="s">
        <v>212</v>
      </c>
      <c r="C1091" t="s">
        <v>59</v>
      </c>
      <c r="D1091" t="s">
        <v>216</v>
      </c>
      <c r="E1091" t="s">
        <v>61</v>
      </c>
      <c r="F1091" t="s">
        <v>54</v>
      </c>
    </row>
    <row r="1092" spans="1:6" x14ac:dyDescent="0.25">
      <c r="A1092">
        <v>2008</v>
      </c>
      <c r="B1092" t="s">
        <v>212</v>
      </c>
      <c r="C1092" t="s">
        <v>59</v>
      </c>
      <c r="D1092" t="s">
        <v>216</v>
      </c>
      <c r="E1092" t="s">
        <v>236</v>
      </c>
      <c r="F1092" t="s">
        <v>54</v>
      </c>
    </row>
    <row r="1093" spans="1:6" x14ac:dyDescent="0.25">
      <c r="A1093">
        <v>2008</v>
      </c>
      <c r="B1093" t="s">
        <v>212</v>
      </c>
      <c r="C1093" t="s">
        <v>59</v>
      </c>
      <c r="D1093" t="s">
        <v>216</v>
      </c>
      <c r="E1093" t="s">
        <v>57</v>
      </c>
      <c r="F1093" t="s">
        <v>54</v>
      </c>
    </row>
    <row r="1094" spans="1:6" x14ac:dyDescent="0.25">
      <c r="A1094">
        <v>2008</v>
      </c>
      <c r="B1094" t="s">
        <v>212</v>
      </c>
      <c r="C1094" t="s">
        <v>74</v>
      </c>
      <c r="D1094" t="s">
        <v>215</v>
      </c>
      <c r="E1094" t="s">
        <v>65</v>
      </c>
      <c r="F1094">
        <v>14.21</v>
      </c>
    </row>
    <row r="1095" spans="1:6" x14ac:dyDescent="0.25">
      <c r="A1095">
        <v>2008</v>
      </c>
      <c r="B1095" t="s">
        <v>212</v>
      </c>
      <c r="C1095" t="s">
        <v>74</v>
      </c>
      <c r="D1095" t="s">
        <v>215</v>
      </c>
      <c r="E1095" t="s">
        <v>63</v>
      </c>
      <c r="F1095">
        <v>3.984</v>
      </c>
    </row>
    <row r="1096" spans="1:6" x14ac:dyDescent="0.25">
      <c r="A1096">
        <v>2008</v>
      </c>
      <c r="B1096" t="s">
        <v>212</v>
      </c>
      <c r="C1096" t="s">
        <v>74</v>
      </c>
      <c r="D1096" t="s">
        <v>215</v>
      </c>
      <c r="E1096" t="s">
        <v>62</v>
      </c>
      <c r="F1096">
        <v>1.3240000000000001</v>
      </c>
    </row>
    <row r="1097" spans="1:6" x14ac:dyDescent="0.25">
      <c r="A1097">
        <v>2008</v>
      </c>
      <c r="B1097" t="s">
        <v>212</v>
      </c>
      <c r="C1097" t="s">
        <v>74</v>
      </c>
      <c r="D1097" t="s">
        <v>215</v>
      </c>
      <c r="E1097" t="s">
        <v>61</v>
      </c>
      <c r="F1097" s="186">
        <v>16.87</v>
      </c>
    </row>
    <row r="1098" spans="1:6" x14ac:dyDescent="0.25">
      <c r="A1098">
        <v>2008</v>
      </c>
      <c r="B1098" t="s">
        <v>212</v>
      </c>
      <c r="C1098" t="s">
        <v>74</v>
      </c>
      <c r="D1098" t="s">
        <v>215</v>
      </c>
      <c r="E1098" t="s">
        <v>236</v>
      </c>
      <c r="F1098" s="186">
        <v>18.193999999999999</v>
      </c>
    </row>
    <row r="1099" spans="1:6" x14ac:dyDescent="0.25">
      <c r="A1099">
        <v>2008</v>
      </c>
      <c r="B1099" t="s">
        <v>212</v>
      </c>
      <c r="C1099" t="s">
        <v>74</v>
      </c>
      <c r="D1099" t="s">
        <v>215</v>
      </c>
      <c r="E1099" t="s">
        <v>57</v>
      </c>
      <c r="F1099" s="186">
        <v>2.66</v>
      </c>
    </row>
    <row r="1100" spans="1:6" x14ac:dyDescent="0.25">
      <c r="A1100">
        <v>2008</v>
      </c>
      <c r="B1100" t="s">
        <v>212</v>
      </c>
      <c r="C1100" t="s">
        <v>73</v>
      </c>
      <c r="D1100" t="s">
        <v>215</v>
      </c>
      <c r="E1100" t="s">
        <v>65</v>
      </c>
      <c r="F1100" s="186">
        <v>3.3519999999999999</v>
      </c>
    </row>
    <row r="1101" spans="1:6" x14ac:dyDescent="0.25">
      <c r="A1101">
        <v>2008</v>
      </c>
      <c r="B1101" t="s">
        <v>212</v>
      </c>
      <c r="C1101" t="s">
        <v>73</v>
      </c>
      <c r="D1101" t="s">
        <v>215</v>
      </c>
      <c r="E1101" t="s">
        <v>63</v>
      </c>
      <c r="F1101" s="186">
        <v>0.41199999999999998</v>
      </c>
    </row>
    <row r="1102" spans="1:6" x14ac:dyDescent="0.25">
      <c r="A1102">
        <v>2008</v>
      </c>
      <c r="B1102" t="s">
        <v>212</v>
      </c>
      <c r="C1102" t="s">
        <v>73</v>
      </c>
      <c r="D1102" t="s">
        <v>215</v>
      </c>
      <c r="E1102" t="s">
        <v>62</v>
      </c>
      <c r="F1102">
        <v>0.33700000000000002</v>
      </c>
    </row>
    <row r="1103" spans="1:6" x14ac:dyDescent="0.25">
      <c r="A1103">
        <v>2008</v>
      </c>
      <c r="B1103" t="s">
        <v>212</v>
      </c>
      <c r="C1103" t="s">
        <v>73</v>
      </c>
      <c r="D1103" t="s">
        <v>215</v>
      </c>
      <c r="E1103" t="s">
        <v>61</v>
      </c>
      <c r="F1103">
        <v>3.427</v>
      </c>
    </row>
    <row r="1104" spans="1:6" x14ac:dyDescent="0.25">
      <c r="A1104">
        <v>2008</v>
      </c>
      <c r="B1104" t="s">
        <v>212</v>
      </c>
      <c r="C1104" t="s">
        <v>73</v>
      </c>
      <c r="D1104" t="s">
        <v>215</v>
      </c>
      <c r="E1104" t="s">
        <v>236</v>
      </c>
      <c r="F1104">
        <v>3.7639999999999998</v>
      </c>
    </row>
    <row r="1105" spans="1:6" x14ac:dyDescent="0.25">
      <c r="A1105">
        <v>2008</v>
      </c>
      <c r="B1105" t="s">
        <v>212</v>
      </c>
      <c r="C1105" t="s">
        <v>73</v>
      </c>
      <c r="D1105" t="s">
        <v>215</v>
      </c>
      <c r="E1105" t="s">
        <v>57</v>
      </c>
      <c r="F1105">
        <v>7.5999999999999998E-2</v>
      </c>
    </row>
    <row r="1106" spans="1:6" x14ac:dyDescent="0.25">
      <c r="A1106">
        <v>2008</v>
      </c>
      <c r="B1106" t="s">
        <v>212</v>
      </c>
      <c r="C1106" t="s">
        <v>72</v>
      </c>
      <c r="D1106" t="s">
        <v>215</v>
      </c>
      <c r="E1106" t="s">
        <v>65</v>
      </c>
      <c r="F1106">
        <v>0.31900000000000001</v>
      </c>
    </row>
    <row r="1107" spans="1:6" x14ac:dyDescent="0.25">
      <c r="A1107">
        <v>2008</v>
      </c>
      <c r="B1107" t="s">
        <v>212</v>
      </c>
      <c r="C1107" t="s">
        <v>72</v>
      </c>
      <c r="D1107" t="s">
        <v>215</v>
      </c>
      <c r="E1107" t="s">
        <v>63</v>
      </c>
      <c r="F1107">
        <v>0.64200000000000002</v>
      </c>
    </row>
    <row r="1108" spans="1:6" x14ac:dyDescent="0.25">
      <c r="A1108">
        <v>2008</v>
      </c>
      <c r="B1108" t="s">
        <v>212</v>
      </c>
      <c r="C1108" t="s">
        <v>72</v>
      </c>
      <c r="D1108" t="s">
        <v>215</v>
      </c>
      <c r="E1108" t="s">
        <v>62</v>
      </c>
      <c r="F1108">
        <v>0.27</v>
      </c>
    </row>
    <row r="1109" spans="1:6" x14ac:dyDescent="0.25">
      <c r="A1109">
        <v>2008</v>
      </c>
      <c r="B1109" t="s">
        <v>212</v>
      </c>
      <c r="C1109" t="s">
        <v>72</v>
      </c>
      <c r="D1109" t="s">
        <v>215</v>
      </c>
      <c r="E1109" t="s">
        <v>61</v>
      </c>
      <c r="F1109">
        <v>0.69</v>
      </c>
    </row>
    <row r="1110" spans="1:6" x14ac:dyDescent="0.25">
      <c r="A1110">
        <v>2008</v>
      </c>
      <c r="B1110" t="s">
        <v>212</v>
      </c>
      <c r="C1110" t="s">
        <v>72</v>
      </c>
      <c r="D1110" t="s">
        <v>215</v>
      </c>
      <c r="E1110" t="s">
        <v>236</v>
      </c>
      <c r="F1110">
        <v>0.96</v>
      </c>
    </row>
    <row r="1111" spans="1:6" x14ac:dyDescent="0.25">
      <c r="A1111">
        <v>2008</v>
      </c>
      <c r="B1111" t="s">
        <v>212</v>
      </c>
      <c r="C1111" t="s">
        <v>72</v>
      </c>
      <c r="D1111" t="s">
        <v>215</v>
      </c>
      <c r="E1111" t="s">
        <v>57</v>
      </c>
      <c r="F1111">
        <v>0.371</v>
      </c>
    </row>
    <row r="1112" spans="1:6" x14ac:dyDescent="0.25">
      <c r="A1112">
        <v>2008</v>
      </c>
      <c r="B1112" t="s">
        <v>212</v>
      </c>
      <c r="C1112" t="s">
        <v>70</v>
      </c>
      <c r="D1112" t="s">
        <v>215</v>
      </c>
      <c r="E1112" t="s">
        <v>65</v>
      </c>
      <c r="F1112" s="187">
        <v>8.89</v>
      </c>
    </row>
    <row r="1113" spans="1:6" x14ac:dyDescent="0.25">
      <c r="A1113">
        <v>2008</v>
      </c>
      <c r="B1113" t="s">
        <v>212</v>
      </c>
      <c r="C1113" t="s">
        <v>70</v>
      </c>
      <c r="D1113" t="s">
        <v>215</v>
      </c>
      <c r="E1113" t="s">
        <v>63</v>
      </c>
      <c r="F1113" s="186">
        <v>0.246</v>
      </c>
    </row>
    <row r="1114" spans="1:6" x14ac:dyDescent="0.25">
      <c r="A1114">
        <v>2008</v>
      </c>
      <c r="B1114" t="s">
        <v>212</v>
      </c>
      <c r="C1114" t="s">
        <v>70</v>
      </c>
      <c r="D1114" t="s">
        <v>215</v>
      </c>
      <c r="E1114" t="s">
        <v>62</v>
      </c>
      <c r="F1114" s="186">
        <v>0.17</v>
      </c>
    </row>
    <row r="1115" spans="1:6" x14ac:dyDescent="0.25">
      <c r="A1115">
        <v>2008</v>
      </c>
      <c r="B1115" t="s">
        <v>212</v>
      </c>
      <c r="C1115" t="s">
        <v>70</v>
      </c>
      <c r="D1115" t="s">
        <v>215</v>
      </c>
      <c r="E1115" t="s">
        <v>61</v>
      </c>
      <c r="F1115" s="186">
        <v>8.9659999999999993</v>
      </c>
    </row>
    <row r="1116" spans="1:6" x14ac:dyDescent="0.25">
      <c r="A1116">
        <v>2008</v>
      </c>
      <c r="B1116" t="s">
        <v>212</v>
      </c>
      <c r="C1116" t="s">
        <v>70</v>
      </c>
      <c r="D1116" t="s">
        <v>215</v>
      </c>
      <c r="E1116" t="s">
        <v>236</v>
      </c>
      <c r="F1116" s="186">
        <v>9.1359999999999992</v>
      </c>
    </row>
    <row r="1117" spans="1:6" x14ac:dyDescent="0.25">
      <c r="A1117">
        <v>2008</v>
      </c>
      <c r="B1117" t="s">
        <v>212</v>
      </c>
      <c r="C1117" t="s">
        <v>70</v>
      </c>
      <c r="D1117" t="s">
        <v>215</v>
      </c>
      <c r="E1117" t="s">
        <v>57</v>
      </c>
      <c r="F1117">
        <v>7.5999999999999998E-2</v>
      </c>
    </row>
    <row r="1118" spans="1:6" x14ac:dyDescent="0.25">
      <c r="A1118">
        <v>2008</v>
      </c>
      <c r="B1118" t="s">
        <v>212</v>
      </c>
      <c r="C1118" t="s">
        <v>69</v>
      </c>
      <c r="D1118" t="s">
        <v>215</v>
      </c>
      <c r="E1118" t="s">
        <v>65</v>
      </c>
      <c r="F1118">
        <v>1.649</v>
      </c>
    </row>
    <row r="1119" spans="1:6" x14ac:dyDescent="0.25">
      <c r="A1119">
        <v>2008</v>
      </c>
      <c r="B1119" t="s">
        <v>212</v>
      </c>
      <c r="C1119" t="s">
        <v>69</v>
      </c>
      <c r="D1119" t="s">
        <v>215</v>
      </c>
      <c r="E1119" t="s">
        <v>63</v>
      </c>
      <c r="F1119">
        <v>2.57</v>
      </c>
    </row>
    <row r="1120" spans="1:6" x14ac:dyDescent="0.25">
      <c r="A1120">
        <v>2008</v>
      </c>
      <c r="B1120" t="s">
        <v>212</v>
      </c>
      <c r="C1120" t="s">
        <v>69</v>
      </c>
      <c r="D1120" t="s">
        <v>215</v>
      </c>
      <c r="E1120" t="s">
        <v>62</v>
      </c>
      <c r="F1120">
        <v>0.442</v>
      </c>
    </row>
    <row r="1121" spans="1:7" x14ac:dyDescent="0.25">
      <c r="A1121">
        <v>2008</v>
      </c>
      <c r="B1121" t="s">
        <v>212</v>
      </c>
      <c r="C1121" t="s">
        <v>69</v>
      </c>
      <c r="D1121" t="s">
        <v>215</v>
      </c>
      <c r="E1121" t="s">
        <v>61</v>
      </c>
      <c r="F1121">
        <v>3.7770000000000001</v>
      </c>
    </row>
    <row r="1122" spans="1:7" x14ac:dyDescent="0.25">
      <c r="A1122">
        <v>2008</v>
      </c>
      <c r="B1122" t="s">
        <v>212</v>
      </c>
      <c r="C1122" t="s">
        <v>69</v>
      </c>
      <c r="D1122" t="s">
        <v>215</v>
      </c>
      <c r="E1122" t="s">
        <v>236</v>
      </c>
      <c r="F1122">
        <v>4.2190000000000003</v>
      </c>
    </row>
    <row r="1123" spans="1:7" x14ac:dyDescent="0.25">
      <c r="A1123">
        <v>2008</v>
      </c>
      <c r="B1123" t="s">
        <v>212</v>
      </c>
      <c r="C1123" t="s">
        <v>69</v>
      </c>
      <c r="D1123" t="s">
        <v>215</v>
      </c>
      <c r="E1123" t="s">
        <v>57</v>
      </c>
      <c r="F1123">
        <v>2.1280000000000001</v>
      </c>
    </row>
    <row r="1124" spans="1:7" x14ac:dyDescent="0.25">
      <c r="A1124">
        <v>2008</v>
      </c>
      <c r="B1124" t="s">
        <v>212</v>
      </c>
      <c r="C1124" t="s">
        <v>67</v>
      </c>
      <c r="D1124" t="s">
        <v>215</v>
      </c>
      <c r="E1124" t="s">
        <v>65</v>
      </c>
      <c r="F1124" t="s">
        <v>54</v>
      </c>
      <c r="G1124" t="s">
        <v>217</v>
      </c>
    </row>
    <row r="1125" spans="1:7" x14ac:dyDescent="0.25">
      <c r="A1125">
        <v>2008</v>
      </c>
      <c r="B1125" t="s">
        <v>212</v>
      </c>
      <c r="C1125" t="s">
        <v>67</v>
      </c>
      <c r="D1125" t="s">
        <v>215</v>
      </c>
      <c r="E1125" t="s">
        <v>63</v>
      </c>
      <c r="F1125">
        <v>0.114</v>
      </c>
    </row>
    <row r="1126" spans="1:7" x14ac:dyDescent="0.25">
      <c r="A1126">
        <v>2008</v>
      </c>
      <c r="B1126" t="s">
        <v>212</v>
      </c>
      <c r="C1126" t="s">
        <v>67</v>
      </c>
      <c r="D1126" t="s">
        <v>215</v>
      </c>
      <c r="E1126" t="s">
        <v>62</v>
      </c>
      <c r="F1126">
        <v>0.105</v>
      </c>
    </row>
    <row r="1127" spans="1:7" x14ac:dyDescent="0.25">
      <c r="A1127">
        <v>2008</v>
      </c>
      <c r="B1127" t="s">
        <v>212</v>
      </c>
      <c r="C1127" t="s">
        <v>67</v>
      </c>
      <c r="D1127" t="s">
        <v>215</v>
      </c>
      <c r="E1127" t="s">
        <v>61</v>
      </c>
      <c r="F1127">
        <v>8.9999999999999993E-3</v>
      </c>
    </row>
    <row r="1128" spans="1:7" x14ac:dyDescent="0.25">
      <c r="A1128">
        <v>2008</v>
      </c>
      <c r="B1128" t="s">
        <v>212</v>
      </c>
      <c r="C1128" t="s">
        <v>67</v>
      </c>
      <c r="D1128" t="s">
        <v>215</v>
      </c>
      <c r="E1128" t="s">
        <v>236</v>
      </c>
      <c r="F1128" s="186">
        <v>0.114</v>
      </c>
    </row>
    <row r="1129" spans="1:7" x14ac:dyDescent="0.25">
      <c r="A1129">
        <v>2008</v>
      </c>
      <c r="B1129" t="s">
        <v>212</v>
      </c>
      <c r="C1129" t="s">
        <v>67</v>
      </c>
      <c r="D1129" t="s">
        <v>215</v>
      </c>
      <c r="E1129" t="s">
        <v>57</v>
      </c>
      <c r="F1129" s="186">
        <v>8.9999999999999993E-3</v>
      </c>
    </row>
    <row r="1130" spans="1:7" x14ac:dyDescent="0.25">
      <c r="A1130">
        <v>2008</v>
      </c>
      <c r="B1130" t="s">
        <v>212</v>
      </c>
      <c r="C1130" t="s">
        <v>59</v>
      </c>
      <c r="D1130" t="s">
        <v>215</v>
      </c>
      <c r="E1130" t="s">
        <v>65</v>
      </c>
      <c r="F1130" s="186" t="s">
        <v>54</v>
      </c>
      <c r="G1130" t="s">
        <v>217</v>
      </c>
    </row>
    <row r="1131" spans="1:7" x14ac:dyDescent="0.25">
      <c r="A1131">
        <v>2008</v>
      </c>
      <c r="B1131" t="s">
        <v>212</v>
      </c>
      <c r="C1131" t="s">
        <v>59</v>
      </c>
      <c r="D1131" t="s">
        <v>215</v>
      </c>
      <c r="E1131" t="s">
        <v>63</v>
      </c>
      <c r="F1131" s="186">
        <v>0</v>
      </c>
    </row>
    <row r="1132" spans="1:7" x14ac:dyDescent="0.25">
      <c r="A1132">
        <v>2008</v>
      </c>
      <c r="B1132" t="s">
        <v>212</v>
      </c>
      <c r="C1132" t="s">
        <v>59</v>
      </c>
      <c r="D1132" t="s">
        <v>215</v>
      </c>
      <c r="E1132" t="s">
        <v>62</v>
      </c>
      <c r="F1132">
        <v>0</v>
      </c>
    </row>
    <row r="1133" spans="1:7" x14ac:dyDescent="0.25">
      <c r="A1133">
        <v>2008</v>
      </c>
      <c r="B1133" t="s">
        <v>212</v>
      </c>
      <c r="C1133" t="s">
        <v>59</v>
      </c>
      <c r="D1133" t="s">
        <v>215</v>
      </c>
      <c r="E1133" t="s">
        <v>61</v>
      </c>
      <c r="F1133">
        <v>0</v>
      </c>
    </row>
    <row r="1134" spans="1:7" x14ac:dyDescent="0.25">
      <c r="A1134">
        <v>2008</v>
      </c>
      <c r="B1134" t="s">
        <v>212</v>
      </c>
      <c r="C1134" t="s">
        <v>59</v>
      </c>
      <c r="D1134" t="s">
        <v>215</v>
      </c>
      <c r="E1134" t="s">
        <v>236</v>
      </c>
      <c r="F1134">
        <v>0</v>
      </c>
    </row>
    <row r="1135" spans="1:7" x14ac:dyDescent="0.25">
      <c r="A1135">
        <v>2008</v>
      </c>
      <c r="B1135" t="s">
        <v>212</v>
      </c>
      <c r="C1135" t="s">
        <v>59</v>
      </c>
      <c r="D1135" t="s">
        <v>215</v>
      </c>
      <c r="E1135" t="s">
        <v>57</v>
      </c>
      <c r="F1135">
        <v>0</v>
      </c>
    </row>
    <row r="1136" spans="1:7" x14ac:dyDescent="0.25">
      <c r="A1136">
        <v>2009</v>
      </c>
      <c r="B1136" t="s">
        <v>212</v>
      </c>
      <c r="C1136" t="s">
        <v>74</v>
      </c>
      <c r="D1136" t="s">
        <v>213</v>
      </c>
      <c r="E1136" t="s">
        <v>65</v>
      </c>
      <c r="F1136">
        <v>5576162.8200000003</v>
      </c>
      <c r="G1136" t="s">
        <v>214</v>
      </c>
    </row>
    <row r="1137" spans="1:7" x14ac:dyDescent="0.25">
      <c r="A1137">
        <v>2009</v>
      </c>
      <c r="B1137" t="s">
        <v>212</v>
      </c>
      <c r="C1137" t="s">
        <v>74</v>
      </c>
      <c r="D1137" t="s">
        <v>213</v>
      </c>
      <c r="E1137" t="s">
        <v>63</v>
      </c>
      <c r="F1137">
        <v>1479750.017</v>
      </c>
    </row>
    <row r="1138" spans="1:7" x14ac:dyDescent="0.25">
      <c r="A1138">
        <v>2009</v>
      </c>
      <c r="B1138" t="s">
        <v>212</v>
      </c>
      <c r="C1138" t="s">
        <v>74</v>
      </c>
      <c r="D1138" t="s">
        <v>213</v>
      </c>
      <c r="E1138" t="s">
        <v>62</v>
      </c>
      <c r="F1138">
        <v>546869.29200000002</v>
      </c>
    </row>
    <row r="1139" spans="1:7" x14ac:dyDescent="0.25">
      <c r="A1139">
        <v>2009</v>
      </c>
      <c r="B1139" t="s">
        <v>212</v>
      </c>
      <c r="C1139" t="s">
        <v>74</v>
      </c>
      <c r="D1139" t="s">
        <v>213</v>
      </c>
      <c r="E1139" t="s">
        <v>61</v>
      </c>
      <c r="F1139">
        <v>6509043.5449999999</v>
      </c>
      <c r="G1139" t="s">
        <v>214</v>
      </c>
    </row>
    <row r="1140" spans="1:7" x14ac:dyDescent="0.25">
      <c r="A1140">
        <v>2009</v>
      </c>
      <c r="B1140" t="s">
        <v>212</v>
      </c>
      <c r="C1140" t="s">
        <v>74</v>
      </c>
      <c r="D1140" t="s">
        <v>213</v>
      </c>
      <c r="E1140" t="s">
        <v>236</v>
      </c>
      <c r="F1140">
        <v>7055912.8380000005</v>
      </c>
      <c r="G1140" t="s">
        <v>214</v>
      </c>
    </row>
    <row r="1141" spans="1:7" x14ac:dyDescent="0.25">
      <c r="A1141">
        <v>2009</v>
      </c>
      <c r="B1141" t="s">
        <v>212</v>
      </c>
      <c r="C1141" t="s">
        <v>74</v>
      </c>
      <c r="D1141" t="s">
        <v>213</v>
      </c>
      <c r="E1141" t="s">
        <v>57</v>
      </c>
      <c r="F1141">
        <v>932880.72499999998</v>
      </c>
    </row>
    <row r="1142" spans="1:7" x14ac:dyDescent="0.25">
      <c r="A1142">
        <v>2009</v>
      </c>
      <c r="B1142" t="s">
        <v>212</v>
      </c>
      <c r="C1142" t="s">
        <v>73</v>
      </c>
      <c r="D1142" t="s">
        <v>213</v>
      </c>
      <c r="E1142" t="s">
        <v>65</v>
      </c>
      <c r="F1142">
        <v>1445266.267</v>
      </c>
    </row>
    <row r="1143" spans="1:7" x14ac:dyDescent="0.25">
      <c r="A1143">
        <v>2009</v>
      </c>
      <c r="B1143" t="s">
        <v>212</v>
      </c>
      <c r="C1143" t="s">
        <v>73</v>
      </c>
      <c r="D1143" t="s">
        <v>213</v>
      </c>
      <c r="E1143" t="s">
        <v>63</v>
      </c>
      <c r="F1143">
        <v>152465.285</v>
      </c>
    </row>
    <row r="1144" spans="1:7" x14ac:dyDescent="0.25">
      <c r="A1144">
        <v>2009</v>
      </c>
      <c r="B1144" t="s">
        <v>212</v>
      </c>
      <c r="C1144" t="s">
        <v>73</v>
      </c>
      <c r="D1144" t="s">
        <v>213</v>
      </c>
      <c r="E1144" t="s">
        <v>62</v>
      </c>
      <c r="F1144">
        <v>144618.54699999999</v>
      </c>
    </row>
    <row r="1145" spans="1:7" x14ac:dyDescent="0.25">
      <c r="A1145">
        <v>2009</v>
      </c>
      <c r="B1145" t="s">
        <v>212</v>
      </c>
      <c r="C1145" t="s">
        <v>73</v>
      </c>
      <c r="D1145" t="s">
        <v>213</v>
      </c>
      <c r="E1145" t="s">
        <v>61</v>
      </c>
      <c r="F1145">
        <v>1453113.0049999999</v>
      </c>
    </row>
    <row r="1146" spans="1:7" x14ac:dyDescent="0.25">
      <c r="A1146">
        <v>2009</v>
      </c>
      <c r="B1146" t="s">
        <v>212</v>
      </c>
      <c r="C1146" t="s">
        <v>73</v>
      </c>
      <c r="D1146" t="s">
        <v>213</v>
      </c>
      <c r="E1146" t="s">
        <v>236</v>
      </c>
      <c r="F1146">
        <v>1597731.5519999999</v>
      </c>
    </row>
    <row r="1147" spans="1:7" x14ac:dyDescent="0.25">
      <c r="A1147">
        <v>2009</v>
      </c>
      <c r="B1147" t="s">
        <v>212</v>
      </c>
      <c r="C1147" t="s">
        <v>73</v>
      </c>
      <c r="D1147" t="s">
        <v>213</v>
      </c>
      <c r="E1147" t="s">
        <v>57</v>
      </c>
      <c r="F1147">
        <v>7846.7380000000003</v>
      </c>
    </row>
    <row r="1148" spans="1:7" x14ac:dyDescent="0.25">
      <c r="A1148">
        <v>2009</v>
      </c>
      <c r="B1148" t="s">
        <v>212</v>
      </c>
      <c r="C1148" t="s">
        <v>72</v>
      </c>
      <c r="D1148" t="s">
        <v>213</v>
      </c>
      <c r="E1148" t="s">
        <v>65</v>
      </c>
      <c r="F1148">
        <v>136529.19399999999</v>
      </c>
      <c r="G1148" t="s">
        <v>214</v>
      </c>
    </row>
    <row r="1149" spans="1:7" x14ac:dyDescent="0.25">
      <c r="A1149">
        <v>2009</v>
      </c>
      <c r="B1149" t="s">
        <v>212</v>
      </c>
      <c r="C1149" t="s">
        <v>72</v>
      </c>
      <c r="D1149" t="s">
        <v>213</v>
      </c>
      <c r="E1149" t="s">
        <v>63</v>
      </c>
      <c r="F1149">
        <v>167965.63699999999</v>
      </c>
    </row>
    <row r="1150" spans="1:7" x14ac:dyDescent="0.25">
      <c r="A1150">
        <v>2009</v>
      </c>
      <c r="B1150" t="s">
        <v>212</v>
      </c>
      <c r="C1150" t="s">
        <v>72</v>
      </c>
      <c r="D1150" t="s">
        <v>213</v>
      </c>
      <c r="E1150" t="s">
        <v>62</v>
      </c>
      <c r="F1150">
        <v>104879.07799999999</v>
      </c>
    </row>
    <row r="1151" spans="1:7" x14ac:dyDescent="0.25">
      <c r="A1151">
        <v>2009</v>
      </c>
      <c r="B1151" t="s">
        <v>212</v>
      </c>
      <c r="C1151" t="s">
        <v>72</v>
      </c>
      <c r="D1151" t="s">
        <v>213</v>
      </c>
      <c r="E1151" t="s">
        <v>61</v>
      </c>
      <c r="F1151">
        <v>199615.753</v>
      </c>
      <c r="G1151" t="s">
        <v>214</v>
      </c>
    </row>
    <row r="1152" spans="1:7" x14ac:dyDescent="0.25">
      <c r="A1152">
        <v>2009</v>
      </c>
      <c r="B1152" t="s">
        <v>212</v>
      </c>
      <c r="C1152" t="s">
        <v>72</v>
      </c>
      <c r="D1152" t="s">
        <v>213</v>
      </c>
      <c r="E1152" t="s">
        <v>236</v>
      </c>
      <c r="F1152">
        <v>304494.83</v>
      </c>
      <c r="G1152" t="s">
        <v>214</v>
      </c>
    </row>
    <row r="1153" spans="1:7" x14ac:dyDescent="0.25">
      <c r="A1153">
        <v>2009</v>
      </c>
      <c r="B1153" t="s">
        <v>212</v>
      </c>
      <c r="C1153" t="s">
        <v>72</v>
      </c>
      <c r="D1153" t="s">
        <v>213</v>
      </c>
      <c r="E1153" t="s">
        <v>57</v>
      </c>
      <c r="F1153">
        <v>63086.559000000001</v>
      </c>
    </row>
    <row r="1154" spans="1:7" x14ac:dyDescent="0.25">
      <c r="A1154">
        <v>2009</v>
      </c>
      <c r="B1154" t="s">
        <v>212</v>
      </c>
      <c r="C1154" t="s">
        <v>70</v>
      </c>
      <c r="D1154" t="s">
        <v>213</v>
      </c>
      <c r="E1154" t="s">
        <v>65</v>
      </c>
      <c r="F1154">
        <v>3305330.923</v>
      </c>
    </row>
    <row r="1155" spans="1:7" x14ac:dyDescent="0.25">
      <c r="A1155">
        <v>2009</v>
      </c>
      <c r="B1155" t="s">
        <v>212</v>
      </c>
      <c r="C1155" t="s">
        <v>70</v>
      </c>
      <c r="D1155" t="s">
        <v>213</v>
      </c>
      <c r="E1155" t="s">
        <v>63</v>
      </c>
      <c r="F1155">
        <v>81954.986000000004</v>
      </c>
    </row>
    <row r="1156" spans="1:7" x14ac:dyDescent="0.25">
      <c r="A1156">
        <v>2009</v>
      </c>
      <c r="B1156" t="s">
        <v>212</v>
      </c>
      <c r="C1156" t="s">
        <v>70</v>
      </c>
      <c r="D1156" t="s">
        <v>213</v>
      </c>
      <c r="E1156" t="s">
        <v>62</v>
      </c>
      <c r="F1156">
        <v>67325.259000000005</v>
      </c>
    </row>
    <row r="1157" spans="1:7" x14ac:dyDescent="0.25">
      <c r="A1157">
        <v>2009</v>
      </c>
      <c r="B1157" t="s">
        <v>212</v>
      </c>
      <c r="C1157" t="s">
        <v>70</v>
      </c>
      <c r="D1157" t="s">
        <v>213</v>
      </c>
      <c r="E1157" t="s">
        <v>61</v>
      </c>
      <c r="F1157" s="186">
        <v>3319960.6490000002</v>
      </c>
    </row>
    <row r="1158" spans="1:7" x14ac:dyDescent="0.25">
      <c r="A1158">
        <v>2009</v>
      </c>
      <c r="B1158" t="s">
        <v>212</v>
      </c>
      <c r="C1158" t="s">
        <v>70</v>
      </c>
      <c r="D1158" t="s">
        <v>213</v>
      </c>
      <c r="E1158" t="s">
        <v>236</v>
      </c>
      <c r="F1158" s="186">
        <v>3387285.9079999998</v>
      </c>
    </row>
    <row r="1159" spans="1:7" x14ac:dyDescent="0.25">
      <c r="A1159">
        <v>2009</v>
      </c>
      <c r="B1159" t="s">
        <v>212</v>
      </c>
      <c r="C1159" t="s">
        <v>70</v>
      </c>
      <c r="D1159" t="s">
        <v>213</v>
      </c>
      <c r="E1159" t="s">
        <v>57</v>
      </c>
      <c r="F1159" s="186">
        <v>14629.727000000001</v>
      </c>
    </row>
    <row r="1160" spans="1:7" x14ac:dyDescent="0.25">
      <c r="A1160">
        <v>2009</v>
      </c>
      <c r="B1160" t="s">
        <v>212</v>
      </c>
      <c r="C1160" t="s">
        <v>69</v>
      </c>
      <c r="D1160" t="s">
        <v>213</v>
      </c>
      <c r="E1160" t="s">
        <v>65</v>
      </c>
      <c r="F1160" s="186">
        <v>689036.43700000003</v>
      </c>
    </row>
    <row r="1161" spans="1:7" x14ac:dyDescent="0.25">
      <c r="A1161">
        <v>2009</v>
      </c>
      <c r="B1161" t="s">
        <v>212</v>
      </c>
      <c r="C1161" t="s">
        <v>69</v>
      </c>
      <c r="D1161" t="s">
        <v>213</v>
      </c>
      <c r="E1161" t="s">
        <v>63</v>
      </c>
      <c r="F1161" s="186">
        <v>1033426.106</v>
      </c>
    </row>
    <row r="1162" spans="1:7" x14ac:dyDescent="0.25">
      <c r="A1162">
        <v>2009</v>
      </c>
      <c r="B1162" t="s">
        <v>212</v>
      </c>
      <c r="C1162" t="s">
        <v>69</v>
      </c>
      <c r="D1162" t="s">
        <v>213</v>
      </c>
      <c r="E1162" t="s">
        <v>62</v>
      </c>
      <c r="F1162">
        <v>188400.79399999999</v>
      </c>
    </row>
    <row r="1163" spans="1:7" x14ac:dyDescent="0.25">
      <c r="A1163">
        <v>2009</v>
      </c>
      <c r="B1163" t="s">
        <v>212</v>
      </c>
      <c r="C1163" t="s">
        <v>69</v>
      </c>
      <c r="D1163" t="s">
        <v>213</v>
      </c>
      <c r="E1163" t="s">
        <v>61</v>
      </c>
      <c r="F1163">
        <v>1534061.7490000001</v>
      </c>
    </row>
    <row r="1164" spans="1:7" x14ac:dyDescent="0.25">
      <c r="A1164">
        <v>2009</v>
      </c>
      <c r="B1164" t="s">
        <v>212</v>
      </c>
      <c r="C1164" t="s">
        <v>69</v>
      </c>
      <c r="D1164" t="s">
        <v>213</v>
      </c>
      <c r="E1164" t="s">
        <v>236</v>
      </c>
      <c r="F1164">
        <v>1722462.5430000001</v>
      </c>
    </row>
    <row r="1165" spans="1:7" x14ac:dyDescent="0.25">
      <c r="A1165">
        <v>2009</v>
      </c>
      <c r="B1165" t="s">
        <v>212</v>
      </c>
      <c r="C1165" t="s">
        <v>69</v>
      </c>
      <c r="D1165" t="s">
        <v>213</v>
      </c>
      <c r="E1165" t="s">
        <v>57</v>
      </c>
      <c r="F1165">
        <v>845025.31200000003</v>
      </c>
    </row>
    <row r="1166" spans="1:7" x14ac:dyDescent="0.25">
      <c r="A1166">
        <v>2009</v>
      </c>
      <c r="B1166" t="s">
        <v>212</v>
      </c>
      <c r="C1166" t="s">
        <v>67</v>
      </c>
      <c r="D1166" t="s">
        <v>213</v>
      </c>
      <c r="E1166" t="s">
        <v>65</v>
      </c>
      <c r="F1166" t="s">
        <v>54</v>
      </c>
      <c r="G1166" t="s">
        <v>217</v>
      </c>
    </row>
    <row r="1167" spans="1:7" x14ac:dyDescent="0.25">
      <c r="A1167">
        <v>2009</v>
      </c>
      <c r="B1167" t="s">
        <v>212</v>
      </c>
      <c r="C1167" t="s">
        <v>67</v>
      </c>
      <c r="D1167" t="s">
        <v>213</v>
      </c>
      <c r="E1167" t="s">
        <v>63</v>
      </c>
      <c r="F1167">
        <v>43333.955000000002</v>
      </c>
    </row>
    <row r="1168" spans="1:7" x14ac:dyDescent="0.25">
      <c r="A1168">
        <v>2009</v>
      </c>
      <c r="B1168" t="s">
        <v>212</v>
      </c>
      <c r="C1168" t="s">
        <v>67</v>
      </c>
      <c r="D1168" t="s">
        <v>213</v>
      </c>
      <c r="E1168" t="s">
        <v>62</v>
      </c>
      <c r="F1168">
        <v>41466.722000000002</v>
      </c>
    </row>
    <row r="1169" spans="1:7" x14ac:dyDescent="0.25">
      <c r="A1169">
        <v>2009</v>
      </c>
      <c r="B1169" t="s">
        <v>212</v>
      </c>
      <c r="C1169" t="s">
        <v>67</v>
      </c>
      <c r="D1169" t="s">
        <v>213</v>
      </c>
      <c r="E1169" t="s">
        <v>61</v>
      </c>
      <c r="F1169">
        <v>1867.232</v>
      </c>
    </row>
    <row r="1170" spans="1:7" x14ac:dyDescent="0.25">
      <c r="A1170">
        <v>2009</v>
      </c>
      <c r="B1170" t="s">
        <v>212</v>
      </c>
      <c r="C1170" t="s">
        <v>67</v>
      </c>
      <c r="D1170" t="s">
        <v>213</v>
      </c>
      <c r="E1170" t="s">
        <v>236</v>
      </c>
      <c r="F1170">
        <v>43333.955000000002</v>
      </c>
    </row>
    <row r="1171" spans="1:7" x14ac:dyDescent="0.25">
      <c r="A1171">
        <v>2009</v>
      </c>
      <c r="B1171" t="s">
        <v>212</v>
      </c>
      <c r="C1171" t="s">
        <v>67</v>
      </c>
      <c r="D1171" t="s">
        <v>213</v>
      </c>
      <c r="E1171" t="s">
        <v>57</v>
      </c>
      <c r="F1171">
        <v>1867.232</v>
      </c>
    </row>
    <row r="1172" spans="1:7" x14ac:dyDescent="0.25">
      <c r="A1172">
        <v>2009</v>
      </c>
      <c r="B1172" t="s">
        <v>212</v>
      </c>
      <c r="C1172" t="s">
        <v>59</v>
      </c>
      <c r="D1172" t="s">
        <v>213</v>
      </c>
      <c r="E1172" t="s">
        <v>65</v>
      </c>
      <c r="F1172" s="187" t="s">
        <v>54</v>
      </c>
      <c r="G1172" t="s">
        <v>217</v>
      </c>
    </row>
    <row r="1173" spans="1:7" x14ac:dyDescent="0.25">
      <c r="A1173">
        <v>2009</v>
      </c>
      <c r="B1173" t="s">
        <v>212</v>
      </c>
      <c r="C1173" t="s">
        <v>59</v>
      </c>
      <c r="D1173" t="s">
        <v>213</v>
      </c>
      <c r="E1173" t="s">
        <v>63</v>
      </c>
      <c r="F1173" s="186">
        <v>604.048</v>
      </c>
    </row>
    <row r="1174" spans="1:7" x14ac:dyDescent="0.25">
      <c r="A1174">
        <v>2009</v>
      </c>
      <c r="B1174" t="s">
        <v>212</v>
      </c>
      <c r="C1174" t="s">
        <v>59</v>
      </c>
      <c r="D1174" t="s">
        <v>213</v>
      </c>
      <c r="E1174" t="s">
        <v>62</v>
      </c>
      <c r="F1174" s="186">
        <v>178.892</v>
      </c>
    </row>
    <row r="1175" spans="1:7" x14ac:dyDescent="0.25">
      <c r="A1175">
        <v>2009</v>
      </c>
      <c r="B1175" t="s">
        <v>212</v>
      </c>
      <c r="C1175" t="s">
        <v>59</v>
      </c>
      <c r="D1175" t="s">
        <v>213</v>
      </c>
      <c r="E1175" t="s">
        <v>61</v>
      </c>
      <c r="F1175" s="186">
        <v>425.15699999999998</v>
      </c>
    </row>
    <row r="1176" spans="1:7" x14ac:dyDescent="0.25">
      <c r="A1176">
        <v>2009</v>
      </c>
      <c r="B1176" t="s">
        <v>212</v>
      </c>
      <c r="C1176" t="s">
        <v>59</v>
      </c>
      <c r="D1176" t="s">
        <v>213</v>
      </c>
      <c r="E1176" t="s">
        <v>236</v>
      </c>
      <c r="F1176" s="186">
        <v>604.048</v>
      </c>
    </row>
    <row r="1177" spans="1:7" x14ac:dyDescent="0.25">
      <c r="A1177">
        <v>2009</v>
      </c>
      <c r="B1177" t="s">
        <v>212</v>
      </c>
      <c r="C1177" t="s">
        <v>59</v>
      </c>
      <c r="D1177" t="s">
        <v>213</v>
      </c>
      <c r="E1177" t="s">
        <v>57</v>
      </c>
      <c r="F1177">
        <v>425.15699999999998</v>
      </c>
    </row>
    <row r="1178" spans="1:7" x14ac:dyDescent="0.25">
      <c r="A1178">
        <v>2009</v>
      </c>
      <c r="B1178" t="s">
        <v>212</v>
      </c>
      <c r="C1178" t="s">
        <v>74</v>
      </c>
      <c r="D1178" t="s">
        <v>216</v>
      </c>
      <c r="E1178" t="s">
        <v>65</v>
      </c>
      <c r="F1178">
        <v>100.456</v>
      </c>
      <c r="G1178" t="s">
        <v>214</v>
      </c>
    </row>
    <row r="1179" spans="1:7" x14ac:dyDescent="0.25">
      <c r="A1179">
        <v>2009</v>
      </c>
      <c r="B1179" t="s">
        <v>212</v>
      </c>
      <c r="C1179" t="s">
        <v>74</v>
      </c>
      <c r="D1179" t="s">
        <v>216</v>
      </c>
      <c r="E1179" t="s">
        <v>63</v>
      </c>
      <c r="F1179">
        <v>99.704999999999998</v>
      </c>
    </row>
    <row r="1180" spans="1:7" x14ac:dyDescent="0.25">
      <c r="A1180">
        <v>2009</v>
      </c>
      <c r="B1180" t="s">
        <v>212</v>
      </c>
      <c r="C1180" t="s">
        <v>74</v>
      </c>
      <c r="D1180" t="s">
        <v>216</v>
      </c>
      <c r="E1180" t="s">
        <v>62</v>
      </c>
      <c r="F1180">
        <v>123.608</v>
      </c>
    </row>
    <row r="1181" spans="1:7" x14ac:dyDescent="0.25">
      <c r="A1181">
        <v>2009</v>
      </c>
      <c r="B1181" t="s">
        <v>212</v>
      </c>
      <c r="C1181" t="s">
        <v>74</v>
      </c>
      <c r="D1181" t="s">
        <v>216</v>
      </c>
      <c r="E1181" t="s">
        <v>61</v>
      </c>
      <c r="F1181">
        <v>98.733999999999995</v>
      </c>
      <c r="G1181" t="s">
        <v>214</v>
      </c>
    </row>
    <row r="1182" spans="1:7" x14ac:dyDescent="0.25">
      <c r="A1182">
        <v>2009</v>
      </c>
      <c r="B1182" t="s">
        <v>212</v>
      </c>
      <c r="C1182" t="s">
        <v>74</v>
      </c>
      <c r="D1182" t="s">
        <v>216</v>
      </c>
      <c r="E1182" t="s">
        <v>236</v>
      </c>
      <c r="F1182">
        <v>100.298</v>
      </c>
      <c r="G1182" t="s">
        <v>214</v>
      </c>
    </row>
    <row r="1183" spans="1:7" x14ac:dyDescent="0.25">
      <c r="A1183">
        <v>2009</v>
      </c>
      <c r="B1183" t="s">
        <v>212</v>
      </c>
      <c r="C1183" t="s">
        <v>74</v>
      </c>
      <c r="D1183" t="s">
        <v>216</v>
      </c>
      <c r="E1183" t="s">
        <v>57</v>
      </c>
      <c r="F1183">
        <v>89.552999999999997</v>
      </c>
    </row>
    <row r="1184" spans="1:7" x14ac:dyDescent="0.25">
      <c r="A1184">
        <v>2009</v>
      </c>
      <c r="B1184" t="s">
        <v>212</v>
      </c>
      <c r="C1184" t="s">
        <v>73</v>
      </c>
      <c r="D1184" t="s">
        <v>216</v>
      </c>
      <c r="E1184" t="s">
        <v>65</v>
      </c>
      <c r="F1184" t="s">
        <v>54</v>
      </c>
    </row>
    <row r="1185" spans="1:6" x14ac:dyDescent="0.25">
      <c r="A1185">
        <v>2009</v>
      </c>
      <c r="B1185" t="s">
        <v>212</v>
      </c>
      <c r="C1185" t="s">
        <v>73</v>
      </c>
      <c r="D1185" t="s">
        <v>216</v>
      </c>
      <c r="E1185" t="s">
        <v>63</v>
      </c>
      <c r="F1185" t="s">
        <v>54</v>
      </c>
    </row>
    <row r="1186" spans="1:6" x14ac:dyDescent="0.25">
      <c r="A1186">
        <v>2009</v>
      </c>
      <c r="B1186" t="s">
        <v>212</v>
      </c>
      <c r="C1186" t="s">
        <v>73</v>
      </c>
      <c r="D1186" t="s">
        <v>216</v>
      </c>
      <c r="E1186" t="s">
        <v>62</v>
      </c>
      <c r="F1186" t="s">
        <v>54</v>
      </c>
    </row>
    <row r="1187" spans="1:6" x14ac:dyDescent="0.25">
      <c r="A1187">
        <v>2009</v>
      </c>
      <c r="B1187" t="s">
        <v>212</v>
      </c>
      <c r="C1187" t="s">
        <v>73</v>
      </c>
      <c r="D1187" t="s">
        <v>216</v>
      </c>
      <c r="E1187" t="s">
        <v>61</v>
      </c>
      <c r="F1187" s="186" t="s">
        <v>54</v>
      </c>
    </row>
    <row r="1188" spans="1:6" x14ac:dyDescent="0.25">
      <c r="A1188">
        <v>2009</v>
      </c>
      <c r="B1188" t="s">
        <v>212</v>
      </c>
      <c r="C1188" t="s">
        <v>73</v>
      </c>
      <c r="D1188" t="s">
        <v>216</v>
      </c>
      <c r="E1188" t="s">
        <v>236</v>
      </c>
      <c r="F1188" s="186" t="s">
        <v>54</v>
      </c>
    </row>
    <row r="1189" spans="1:6" x14ac:dyDescent="0.25">
      <c r="A1189">
        <v>2009</v>
      </c>
      <c r="B1189" t="s">
        <v>212</v>
      </c>
      <c r="C1189" t="s">
        <v>73</v>
      </c>
      <c r="D1189" t="s">
        <v>216</v>
      </c>
      <c r="E1189" t="s">
        <v>57</v>
      </c>
      <c r="F1189" s="186" t="s">
        <v>54</v>
      </c>
    </row>
    <row r="1190" spans="1:6" x14ac:dyDescent="0.25">
      <c r="A1190">
        <v>2009</v>
      </c>
      <c r="B1190" t="s">
        <v>212</v>
      </c>
      <c r="C1190" t="s">
        <v>72</v>
      </c>
      <c r="D1190" t="s">
        <v>216</v>
      </c>
      <c r="E1190" t="s">
        <v>65</v>
      </c>
      <c r="F1190" s="186" t="s">
        <v>54</v>
      </c>
    </row>
    <row r="1191" spans="1:6" x14ac:dyDescent="0.25">
      <c r="A1191">
        <v>2009</v>
      </c>
      <c r="B1191" t="s">
        <v>212</v>
      </c>
      <c r="C1191" t="s">
        <v>72</v>
      </c>
      <c r="D1191" t="s">
        <v>216</v>
      </c>
      <c r="E1191" t="s">
        <v>63</v>
      </c>
      <c r="F1191" s="186" t="s">
        <v>54</v>
      </c>
    </row>
    <row r="1192" spans="1:6" x14ac:dyDescent="0.25">
      <c r="A1192">
        <v>2009</v>
      </c>
      <c r="B1192" t="s">
        <v>212</v>
      </c>
      <c r="C1192" t="s">
        <v>72</v>
      </c>
      <c r="D1192" t="s">
        <v>216</v>
      </c>
      <c r="E1192" t="s">
        <v>62</v>
      </c>
      <c r="F1192" t="s">
        <v>54</v>
      </c>
    </row>
    <row r="1193" spans="1:6" x14ac:dyDescent="0.25">
      <c r="A1193">
        <v>2009</v>
      </c>
      <c r="B1193" t="s">
        <v>212</v>
      </c>
      <c r="C1193" t="s">
        <v>72</v>
      </c>
      <c r="D1193" t="s">
        <v>216</v>
      </c>
      <c r="E1193" t="s">
        <v>61</v>
      </c>
      <c r="F1193" t="s">
        <v>54</v>
      </c>
    </row>
    <row r="1194" spans="1:6" x14ac:dyDescent="0.25">
      <c r="A1194">
        <v>2009</v>
      </c>
      <c r="B1194" t="s">
        <v>212</v>
      </c>
      <c r="C1194" t="s">
        <v>72</v>
      </c>
      <c r="D1194" t="s">
        <v>216</v>
      </c>
      <c r="E1194" t="s">
        <v>236</v>
      </c>
      <c r="F1194" t="s">
        <v>54</v>
      </c>
    </row>
    <row r="1195" spans="1:6" x14ac:dyDescent="0.25">
      <c r="A1195">
        <v>2009</v>
      </c>
      <c r="B1195" t="s">
        <v>212</v>
      </c>
      <c r="C1195" t="s">
        <v>72</v>
      </c>
      <c r="D1195" t="s">
        <v>216</v>
      </c>
      <c r="E1195" t="s">
        <v>57</v>
      </c>
      <c r="F1195" t="s">
        <v>54</v>
      </c>
    </row>
    <row r="1196" spans="1:6" x14ac:dyDescent="0.25">
      <c r="A1196">
        <v>2009</v>
      </c>
      <c r="B1196" t="s">
        <v>212</v>
      </c>
      <c r="C1196" t="s">
        <v>70</v>
      </c>
      <c r="D1196" t="s">
        <v>216</v>
      </c>
      <c r="E1196" t="s">
        <v>65</v>
      </c>
      <c r="F1196" t="s">
        <v>54</v>
      </c>
    </row>
    <row r="1197" spans="1:6" x14ac:dyDescent="0.25">
      <c r="A1197">
        <v>2009</v>
      </c>
      <c r="B1197" t="s">
        <v>212</v>
      </c>
      <c r="C1197" t="s">
        <v>70</v>
      </c>
      <c r="D1197" t="s">
        <v>216</v>
      </c>
      <c r="E1197" t="s">
        <v>63</v>
      </c>
      <c r="F1197" t="s">
        <v>54</v>
      </c>
    </row>
    <row r="1198" spans="1:6" x14ac:dyDescent="0.25">
      <c r="A1198">
        <v>2009</v>
      </c>
      <c r="B1198" t="s">
        <v>212</v>
      </c>
      <c r="C1198" t="s">
        <v>70</v>
      </c>
      <c r="D1198" t="s">
        <v>216</v>
      </c>
      <c r="E1198" t="s">
        <v>62</v>
      </c>
      <c r="F1198" t="s">
        <v>54</v>
      </c>
    </row>
    <row r="1199" spans="1:6" x14ac:dyDescent="0.25">
      <c r="A1199">
        <v>2009</v>
      </c>
      <c r="B1199" t="s">
        <v>212</v>
      </c>
      <c r="C1199" t="s">
        <v>70</v>
      </c>
      <c r="D1199" t="s">
        <v>216</v>
      </c>
      <c r="E1199" t="s">
        <v>61</v>
      </c>
      <c r="F1199" t="s">
        <v>54</v>
      </c>
    </row>
    <row r="1200" spans="1:6" x14ac:dyDescent="0.25">
      <c r="A1200">
        <v>2009</v>
      </c>
      <c r="B1200" t="s">
        <v>212</v>
      </c>
      <c r="C1200" t="s">
        <v>70</v>
      </c>
      <c r="D1200" t="s">
        <v>216</v>
      </c>
      <c r="E1200" t="s">
        <v>236</v>
      </c>
      <c r="F1200" t="s">
        <v>54</v>
      </c>
    </row>
    <row r="1201" spans="1:6" x14ac:dyDescent="0.25">
      <c r="A1201">
        <v>2009</v>
      </c>
      <c r="B1201" t="s">
        <v>212</v>
      </c>
      <c r="C1201" t="s">
        <v>70</v>
      </c>
      <c r="D1201" t="s">
        <v>216</v>
      </c>
      <c r="E1201" t="s">
        <v>57</v>
      </c>
      <c r="F1201" t="s">
        <v>54</v>
      </c>
    </row>
    <row r="1202" spans="1:6" x14ac:dyDescent="0.25">
      <c r="A1202">
        <v>2009</v>
      </c>
      <c r="B1202" t="s">
        <v>212</v>
      </c>
      <c r="C1202" t="s">
        <v>69</v>
      </c>
      <c r="D1202" t="s">
        <v>216</v>
      </c>
      <c r="E1202" t="s">
        <v>65</v>
      </c>
      <c r="F1202" s="187" t="s">
        <v>54</v>
      </c>
    </row>
    <row r="1203" spans="1:6" x14ac:dyDescent="0.25">
      <c r="A1203">
        <v>2009</v>
      </c>
      <c r="B1203" t="s">
        <v>212</v>
      </c>
      <c r="C1203" t="s">
        <v>69</v>
      </c>
      <c r="D1203" t="s">
        <v>216</v>
      </c>
      <c r="E1203" t="s">
        <v>63</v>
      </c>
      <c r="F1203" s="186" t="s">
        <v>54</v>
      </c>
    </row>
    <row r="1204" spans="1:6" x14ac:dyDescent="0.25">
      <c r="A1204">
        <v>2009</v>
      </c>
      <c r="B1204" t="s">
        <v>212</v>
      </c>
      <c r="C1204" t="s">
        <v>69</v>
      </c>
      <c r="D1204" t="s">
        <v>216</v>
      </c>
      <c r="E1204" t="s">
        <v>62</v>
      </c>
      <c r="F1204" s="186" t="s">
        <v>54</v>
      </c>
    </row>
    <row r="1205" spans="1:6" x14ac:dyDescent="0.25">
      <c r="A1205">
        <v>2009</v>
      </c>
      <c r="B1205" t="s">
        <v>212</v>
      </c>
      <c r="C1205" t="s">
        <v>69</v>
      </c>
      <c r="D1205" t="s">
        <v>216</v>
      </c>
      <c r="E1205" t="s">
        <v>61</v>
      </c>
      <c r="F1205" s="186" t="s">
        <v>54</v>
      </c>
    </row>
    <row r="1206" spans="1:6" x14ac:dyDescent="0.25">
      <c r="A1206">
        <v>2009</v>
      </c>
      <c r="B1206" t="s">
        <v>212</v>
      </c>
      <c r="C1206" t="s">
        <v>69</v>
      </c>
      <c r="D1206" t="s">
        <v>216</v>
      </c>
      <c r="E1206" t="s">
        <v>236</v>
      </c>
      <c r="F1206" s="186" t="s">
        <v>54</v>
      </c>
    </row>
    <row r="1207" spans="1:6" x14ac:dyDescent="0.25">
      <c r="A1207">
        <v>2009</v>
      </c>
      <c r="B1207" t="s">
        <v>212</v>
      </c>
      <c r="C1207" t="s">
        <v>69</v>
      </c>
      <c r="D1207" t="s">
        <v>216</v>
      </c>
      <c r="E1207" t="s">
        <v>57</v>
      </c>
      <c r="F1207" t="s">
        <v>54</v>
      </c>
    </row>
    <row r="1208" spans="1:6" x14ac:dyDescent="0.25">
      <c r="A1208">
        <v>2009</v>
      </c>
      <c r="B1208" t="s">
        <v>212</v>
      </c>
      <c r="C1208" t="s">
        <v>67</v>
      </c>
      <c r="D1208" t="s">
        <v>216</v>
      </c>
      <c r="E1208" t="s">
        <v>65</v>
      </c>
      <c r="F1208" t="s">
        <v>54</v>
      </c>
    </row>
    <row r="1209" spans="1:6" x14ac:dyDescent="0.25">
      <c r="A1209">
        <v>2009</v>
      </c>
      <c r="B1209" t="s">
        <v>212</v>
      </c>
      <c r="C1209" t="s">
        <v>67</v>
      </c>
      <c r="D1209" t="s">
        <v>216</v>
      </c>
      <c r="E1209" t="s">
        <v>63</v>
      </c>
      <c r="F1209" t="s">
        <v>54</v>
      </c>
    </row>
    <row r="1210" spans="1:6" x14ac:dyDescent="0.25">
      <c r="A1210">
        <v>2009</v>
      </c>
      <c r="B1210" t="s">
        <v>212</v>
      </c>
      <c r="C1210" t="s">
        <v>67</v>
      </c>
      <c r="D1210" t="s">
        <v>216</v>
      </c>
      <c r="E1210" t="s">
        <v>62</v>
      </c>
      <c r="F1210" t="s">
        <v>54</v>
      </c>
    </row>
    <row r="1211" spans="1:6" x14ac:dyDescent="0.25">
      <c r="A1211">
        <v>2009</v>
      </c>
      <c r="B1211" t="s">
        <v>212</v>
      </c>
      <c r="C1211" t="s">
        <v>67</v>
      </c>
      <c r="D1211" t="s">
        <v>216</v>
      </c>
      <c r="E1211" t="s">
        <v>61</v>
      </c>
      <c r="F1211" t="s">
        <v>54</v>
      </c>
    </row>
    <row r="1212" spans="1:6" x14ac:dyDescent="0.25">
      <c r="A1212">
        <v>2009</v>
      </c>
      <c r="B1212" t="s">
        <v>212</v>
      </c>
      <c r="C1212" t="s">
        <v>67</v>
      </c>
      <c r="D1212" t="s">
        <v>216</v>
      </c>
      <c r="E1212" t="s">
        <v>236</v>
      </c>
      <c r="F1212" t="s">
        <v>54</v>
      </c>
    </row>
    <row r="1213" spans="1:6" x14ac:dyDescent="0.25">
      <c r="A1213">
        <v>2009</v>
      </c>
      <c r="B1213" t="s">
        <v>212</v>
      </c>
      <c r="C1213" t="s">
        <v>67</v>
      </c>
      <c r="D1213" t="s">
        <v>216</v>
      </c>
      <c r="E1213" t="s">
        <v>57</v>
      </c>
      <c r="F1213" t="s">
        <v>54</v>
      </c>
    </row>
    <row r="1214" spans="1:6" x14ac:dyDescent="0.25">
      <c r="A1214">
        <v>2009</v>
      </c>
      <c r="B1214" t="s">
        <v>212</v>
      </c>
      <c r="C1214" t="s">
        <v>59</v>
      </c>
      <c r="D1214" t="s">
        <v>216</v>
      </c>
      <c r="E1214" t="s">
        <v>65</v>
      </c>
      <c r="F1214" t="s">
        <v>54</v>
      </c>
    </row>
    <row r="1215" spans="1:6" x14ac:dyDescent="0.25">
      <c r="A1215">
        <v>2009</v>
      </c>
      <c r="B1215" t="s">
        <v>212</v>
      </c>
      <c r="C1215" t="s">
        <v>59</v>
      </c>
      <c r="D1215" t="s">
        <v>216</v>
      </c>
      <c r="E1215" t="s">
        <v>63</v>
      </c>
      <c r="F1215" t="s">
        <v>54</v>
      </c>
    </row>
    <row r="1216" spans="1:6" x14ac:dyDescent="0.25">
      <c r="A1216">
        <v>2009</v>
      </c>
      <c r="B1216" t="s">
        <v>212</v>
      </c>
      <c r="C1216" t="s">
        <v>59</v>
      </c>
      <c r="D1216" t="s">
        <v>216</v>
      </c>
      <c r="E1216" t="s">
        <v>62</v>
      </c>
      <c r="F1216" t="s">
        <v>54</v>
      </c>
    </row>
    <row r="1217" spans="1:7" x14ac:dyDescent="0.25">
      <c r="A1217">
        <v>2009</v>
      </c>
      <c r="B1217" t="s">
        <v>212</v>
      </c>
      <c r="C1217" t="s">
        <v>59</v>
      </c>
      <c r="D1217" t="s">
        <v>216</v>
      </c>
      <c r="E1217" t="s">
        <v>61</v>
      </c>
      <c r="F1217" s="186" t="s">
        <v>54</v>
      </c>
    </row>
    <row r="1218" spans="1:7" x14ac:dyDescent="0.25">
      <c r="A1218">
        <v>2009</v>
      </c>
      <c r="B1218" t="s">
        <v>212</v>
      </c>
      <c r="C1218" t="s">
        <v>59</v>
      </c>
      <c r="D1218" t="s">
        <v>216</v>
      </c>
      <c r="E1218" t="s">
        <v>236</v>
      </c>
      <c r="F1218" s="186" t="s">
        <v>54</v>
      </c>
    </row>
    <row r="1219" spans="1:7" x14ac:dyDescent="0.25">
      <c r="A1219">
        <v>2009</v>
      </c>
      <c r="B1219" t="s">
        <v>212</v>
      </c>
      <c r="C1219" t="s">
        <v>59</v>
      </c>
      <c r="D1219" t="s">
        <v>216</v>
      </c>
      <c r="E1219" t="s">
        <v>57</v>
      </c>
      <c r="F1219" s="186" t="s">
        <v>54</v>
      </c>
    </row>
    <row r="1220" spans="1:7" x14ac:dyDescent="0.25">
      <c r="A1220">
        <v>2009</v>
      </c>
      <c r="B1220" t="s">
        <v>212</v>
      </c>
      <c r="C1220" t="s">
        <v>74</v>
      </c>
      <c r="D1220" t="s">
        <v>215</v>
      </c>
      <c r="E1220" t="s">
        <v>65</v>
      </c>
      <c r="F1220" s="186">
        <v>12.661</v>
      </c>
      <c r="G1220" t="s">
        <v>214</v>
      </c>
    </row>
    <row r="1221" spans="1:7" x14ac:dyDescent="0.25">
      <c r="A1221">
        <v>2009</v>
      </c>
      <c r="B1221" t="s">
        <v>212</v>
      </c>
      <c r="C1221" t="s">
        <v>74</v>
      </c>
      <c r="D1221" t="s">
        <v>215</v>
      </c>
      <c r="E1221" t="s">
        <v>63</v>
      </c>
      <c r="F1221" s="186">
        <v>3.36</v>
      </c>
    </row>
    <row r="1222" spans="1:7" x14ac:dyDescent="0.25">
      <c r="A1222">
        <v>2009</v>
      </c>
      <c r="B1222" t="s">
        <v>212</v>
      </c>
      <c r="C1222" t="s">
        <v>74</v>
      </c>
      <c r="D1222" t="s">
        <v>215</v>
      </c>
      <c r="E1222" t="s">
        <v>62</v>
      </c>
      <c r="F1222">
        <v>1.242</v>
      </c>
    </row>
    <row r="1223" spans="1:7" x14ac:dyDescent="0.25">
      <c r="A1223">
        <v>2009</v>
      </c>
      <c r="B1223" t="s">
        <v>212</v>
      </c>
      <c r="C1223" t="s">
        <v>74</v>
      </c>
      <c r="D1223" t="s">
        <v>215</v>
      </c>
      <c r="E1223" t="s">
        <v>61</v>
      </c>
      <c r="F1223">
        <v>14.779</v>
      </c>
      <c r="G1223" t="s">
        <v>214</v>
      </c>
    </row>
    <row r="1224" spans="1:7" x14ac:dyDescent="0.25">
      <c r="A1224">
        <v>2009</v>
      </c>
      <c r="B1224" t="s">
        <v>212</v>
      </c>
      <c r="C1224" t="s">
        <v>74</v>
      </c>
      <c r="D1224" t="s">
        <v>215</v>
      </c>
      <c r="E1224" t="s">
        <v>236</v>
      </c>
      <c r="F1224">
        <v>16.021000000000001</v>
      </c>
      <c r="G1224" t="s">
        <v>214</v>
      </c>
    </row>
    <row r="1225" spans="1:7" x14ac:dyDescent="0.25">
      <c r="A1225">
        <v>2009</v>
      </c>
      <c r="B1225" t="s">
        <v>212</v>
      </c>
      <c r="C1225" t="s">
        <v>74</v>
      </c>
      <c r="D1225" t="s">
        <v>215</v>
      </c>
      <c r="E1225" t="s">
        <v>57</v>
      </c>
      <c r="F1225">
        <v>2.1179999999999999</v>
      </c>
    </row>
    <row r="1226" spans="1:7" x14ac:dyDescent="0.25">
      <c r="A1226">
        <v>2009</v>
      </c>
      <c r="B1226" t="s">
        <v>212</v>
      </c>
      <c r="C1226" t="s">
        <v>73</v>
      </c>
      <c r="D1226" t="s">
        <v>215</v>
      </c>
      <c r="E1226" t="s">
        <v>65</v>
      </c>
      <c r="F1226">
        <v>3.282</v>
      </c>
    </row>
    <row r="1227" spans="1:7" x14ac:dyDescent="0.25">
      <c r="A1227">
        <v>2009</v>
      </c>
      <c r="B1227" t="s">
        <v>212</v>
      </c>
      <c r="C1227" t="s">
        <v>73</v>
      </c>
      <c r="D1227" t="s">
        <v>215</v>
      </c>
      <c r="E1227" t="s">
        <v>63</v>
      </c>
      <c r="F1227">
        <v>0.34599999999999997</v>
      </c>
    </row>
    <row r="1228" spans="1:7" x14ac:dyDescent="0.25">
      <c r="A1228">
        <v>2009</v>
      </c>
      <c r="B1228" t="s">
        <v>212</v>
      </c>
      <c r="C1228" t="s">
        <v>73</v>
      </c>
      <c r="D1228" t="s">
        <v>215</v>
      </c>
      <c r="E1228" t="s">
        <v>62</v>
      </c>
      <c r="F1228">
        <v>0.32800000000000001</v>
      </c>
    </row>
    <row r="1229" spans="1:7" x14ac:dyDescent="0.25">
      <c r="A1229">
        <v>2009</v>
      </c>
      <c r="B1229" t="s">
        <v>212</v>
      </c>
      <c r="C1229" t="s">
        <v>73</v>
      </c>
      <c r="D1229" t="s">
        <v>215</v>
      </c>
      <c r="E1229" t="s">
        <v>61</v>
      </c>
      <c r="F1229">
        <v>3.2989999999999999</v>
      </c>
    </row>
    <row r="1230" spans="1:7" x14ac:dyDescent="0.25">
      <c r="A1230">
        <v>2009</v>
      </c>
      <c r="B1230" t="s">
        <v>212</v>
      </c>
      <c r="C1230" t="s">
        <v>73</v>
      </c>
      <c r="D1230" t="s">
        <v>215</v>
      </c>
      <c r="E1230" t="s">
        <v>236</v>
      </c>
      <c r="F1230">
        <v>3.6280000000000001</v>
      </c>
    </row>
    <row r="1231" spans="1:7" x14ac:dyDescent="0.25">
      <c r="A1231">
        <v>2009</v>
      </c>
      <c r="B1231" t="s">
        <v>212</v>
      </c>
      <c r="C1231" t="s">
        <v>73</v>
      </c>
      <c r="D1231" t="s">
        <v>215</v>
      </c>
      <c r="E1231" t="s">
        <v>57</v>
      </c>
      <c r="F1231">
        <v>1.7999999999999999E-2</v>
      </c>
    </row>
    <row r="1232" spans="1:7" x14ac:dyDescent="0.25">
      <c r="A1232">
        <v>2009</v>
      </c>
      <c r="B1232" t="s">
        <v>212</v>
      </c>
      <c r="C1232" t="s">
        <v>72</v>
      </c>
      <c r="D1232" t="s">
        <v>215</v>
      </c>
      <c r="E1232" t="s">
        <v>65</v>
      </c>
      <c r="F1232">
        <v>0.31</v>
      </c>
      <c r="G1232" t="s">
        <v>214</v>
      </c>
    </row>
    <row r="1233" spans="1:7" x14ac:dyDescent="0.25">
      <c r="A1233">
        <v>2009</v>
      </c>
      <c r="B1233" t="s">
        <v>212</v>
      </c>
      <c r="C1233" t="s">
        <v>72</v>
      </c>
      <c r="D1233" t="s">
        <v>215</v>
      </c>
      <c r="E1233" t="s">
        <v>63</v>
      </c>
      <c r="F1233" s="186">
        <v>0.38100000000000001</v>
      </c>
    </row>
    <row r="1234" spans="1:7" x14ac:dyDescent="0.25">
      <c r="A1234">
        <v>2009</v>
      </c>
      <c r="B1234" t="s">
        <v>212</v>
      </c>
      <c r="C1234" t="s">
        <v>72</v>
      </c>
      <c r="D1234" t="s">
        <v>215</v>
      </c>
      <c r="E1234" t="s">
        <v>62</v>
      </c>
      <c r="F1234" s="186">
        <v>0.23799999999999999</v>
      </c>
    </row>
    <row r="1235" spans="1:7" x14ac:dyDescent="0.25">
      <c r="A1235">
        <v>2009</v>
      </c>
      <c r="B1235" t="s">
        <v>212</v>
      </c>
      <c r="C1235" t="s">
        <v>72</v>
      </c>
      <c r="D1235" t="s">
        <v>215</v>
      </c>
      <c r="E1235" t="s">
        <v>61</v>
      </c>
      <c r="F1235">
        <v>0.45300000000000001</v>
      </c>
      <c r="G1235" t="s">
        <v>214</v>
      </c>
    </row>
    <row r="1236" spans="1:7" x14ac:dyDescent="0.25">
      <c r="A1236">
        <v>2009</v>
      </c>
      <c r="B1236" t="s">
        <v>212</v>
      </c>
      <c r="C1236" t="s">
        <v>72</v>
      </c>
      <c r="D1236" t="s">
        <v>215</v>
      </c>
      <c r="E1236" t="s">
        <v>236</v>
      </c>
      <c r="F1236">
        <v>0.69099999999999995</v>
      </c>
      <c r="G1236" t="s">
        <v>214</v>
      </c>
    </row>
    <row r="1237" spans="1:7" x14ac:dyDescent="0.25">
      <c r="A1237">
        <v>2009</v>
      </c>
      <c r="B1237" t="s">
        <v>212</v>
      </c>
      <c r="C1237" t="s">
        <v>72</v>
      </c>
      <c r="D1237" t="s">
        <v>215</v>
      </c>
      <c r="E1237" t="s">
        <v>57</v>
      </c>
      <c r="F1237">
        <v>0.14299999999999999</v>
      </c>
    </row>
    <row r="1238" spans="1:7" x14ac:dyDescent="0.25">
      <c r="A1238">
        <v>2009</v>
      </c>
      <c r="B1238" t="s">
        <v>212</v>
      </c>
      <c r="C1238" t="s">
        <v>70</v>
      </c>
      <c r="D1238" t="s">
        <v>215</v>
      </c>
      <c r="E1238" t="s">
        <v>65</v>
      </c>
      <c r="F1238">
        <v>7.5049999999999999</v>
      </c>
    </row>
    <row r="1239" spans="1:7" x14ac:dyDescent="0.25">
      <c r="A1239">
        <v>2009</v>
      </c>
      <c r="B1239" t="s">
        <v>212</v>
      </c>
      <c r="C1239" t="s">
        <v>70</v>
      </c>
      <c r="D1239" t="s">
        <v>215</v>
      </c>
      <c r="E1239" t="s">
        <v>63</v>
      </c>
      <c r="F1239">
        <v>0.186</v>
      </c>
    </row>
    <row r="1240" spans="1:7" x14ac:dyDescent="0.25">
      <c r="A1240">
        <v>2009</v>
      </c>
      <c r="B1240" t="s">
        <v>212</v>
      </c>
      <c r="C1240" t="s">
        <v>70</v>
      </c>
      <c r="D1240" t="s">
        <v>215</v>
      </c>
      <c r="E1240" t="s">
        <v>62</v>
      </c>
      <c r="F1240">
        <v>0.153</v>
      </c>
    </row>
    <row r="1241" spans="1:7" x14ac:dyDescent="0.25">
      <c r="A1241">
        <v>2009</v>
      </c>
      <c r="B1241" t="s">
        <v>212</v>
      </c>
      <c r="C1241" t="s">
        <v>70</v>
      </c>
      <c r="D1241" t="s">
        <v>215</v>
      </c>
      <c r="E1241" t="s">
        <v>61</v>
      </c>
      <c r="F1241">
        <v>7.5380000000000003</v>
      </c>
    </row>
    <row r="1242" spans="1:7" x14ac:dyDescent="0.25">
      <c r="A1242">
        <v>2009</v>
      </c>
      <c r="B1242" t="s">
        <v>212</v>
      </c>
      <c r="C1242" t="s">
        <v>70</v>
      </c>
      <c r="D1242" t="s">
        <v>215</v>
      </c>
      <c r="E1242" t="s">
        <v>236</v>
      </c>
      <c r="F1242">
        <v>7.6909999999999998</v>
      </c>
    </row>
    <row r="1243" spans="1:7" x14ac:dyDescent="0.25">
      <c r="A1243">
        <v>2009</v>
      </c>
      <c r="B1243" t="s">
        <v>212</v>
      </c>
      <c r="C1243" t="s">
        <v>70</v>
      </c>
      <c r="D1243" t="s">
        <v>215</v>
      </c>
      <c r="E1243" t="s">
        <v>57</v>
      </c>
      <c r="F1243">
        <v>3.3000000000000002E-2</v>
      </c>
    </row>
    <row r="1244" spans="1:7" x14ac:dyDescent="0.25">
      <c r="A1244">
        <v>2009</v>
      </c>
      <c r="B1244" t="s">
        <v>212</v>
      </c>
      <c r="C1244" t="s">
        <v>69</v>
      </c>
      <c r="D1244" t="s">
        <v>215</v>
      </c>
      <c r="E1244" t="s">
        <v>65</v>
      </c>
      <c r="F1244">
        <v>1.5640000000000001</v>
      </c>
    </row>
    <row r="1245" spans="1:7" x14ac:dyDescent="0.25">
      <c r="A1245">
        <v>2009</v>
      </c>
      <c r="B1245" t="s">
        <v>212</v>
      </c>
      <c r="C1245" t="s">
        <v>69</v>
      </c>
      <c r="D1245" t="s">
        <v>215</v>
      </c>
      <c r="E1245" t="s">
        <v>63</v>
      </c>
      <c r="F1245">
        <v>2.3460000000000001</v>
      </c>
    </row>
    <row r="1246" spans="1:7" x14ac:dyDescent="0.25">
      <c r="A1246">
        <v>2009</v>
      </c>
      <c r="B1246" t="s">
        <v>212</v>
      </c>
      <c r="C1246" t="s">
        <v>69</v>
      </c>
      <c r="D1246" t="s">
        <v>215</v>
      </c>
      <c r="E1246" t="s">
        <v>62</v>
      </c>
      <c r="F1246">
        <v>0.42799999999999999</v>
      </c>
    </row>
    <row r="1247" spans="1:7" x14ac:dyDescent="0.25">
      <c r="A1247">
        <v>2009</v>
      </c>
      <c r="B1247" t="s">
        <v>212</v>
      </c>
      <c r="C1247" t="s">
        <v>69</v>
      </c>
      <c r="D1247" t="s">
        <v>215</v>
      </c>
      <c r="E1247" t="s">
        <v>61</v>
      </c>
      <c r="F1247">
        <v>3.4830000000000001</v>
      </c>
    </row>
    <row r="1248" spans="1:7" x14ac:dyDescent="0.25">
      <c r="A1248">
        <v>2009</v>
      </c>
      <c r="B1248" t="s">
        <v>212</v>
      </c>
      <c r="C1248" t="s">
        <v>69</v>
      </c>
      <c r="D1248" t="s">
        <v>215</v>
      </c>
      <c r="E1248" t="s">
        <v>236</v>
      </c>
      <c r="F1248">
        <v>3.911</v>
      </c>
    </row>
    <row r="1249" spans="1:7" x14ac:dyDescent="0.25">
      <c r="A1249">
        <v>2009</v>
      </c>
      <c r="B1249" t="s">
        <v>212</v>
      </c>
      <c r="C1249" t="s">
        <v>69</v>
      </c>
      <c r="D1249" t="s">
        <v>215</v>
      </c>
      <c r="E1249" t="s">
        <v>57</v>
      </c>
      <c r="F1249">
        <v>1.919</v>
      </c>
    </row>
    <row r="1250" spans="1:7" x14ac:dyDescent="0.25">
      <c r="A1250">
        <v>2009</v>
      </c>
      <c r="B1250" t="s">
        <v>212</v>
      </c>
      <c r="C1250" t="s">
        <v>67</v>
      </c>
      <c r="D1250" t="s">
        <v>215</v>
      </c>
      <c r="E1250" t="s">
        <v>65</v>
      </c>
      <c r="F1250" t="s">
        <v>54</v>
      </c>
      <c r="G1250" t="s">
        <v>217</v>
      </c>
    </row>
    <row r="1251" spans="1:7" x14ac:dyDescent="0.25">
      <c r="A1251">
        <v>2009</v>
      </c>
      <c r="B1251" t="s">
        <v>212</v>
      </c>
      <c r="C1251" t="s">
        <v>67</v>
      </c>
      <c r="D1251" t="s">
        <v>215</v>
      </c>
      <c r="E1251" t="s">
        <v>63</v>
      </c>
      <c r="F1251">
        <v>9.8000000000000004E-2</v>
      </c>
    </row>
    <row r="1252" spans="1:7" x14ac:dyDescent="0.25">
      <c r="A1252">
        <v>2009</v>
      </c>
      <c r="B1252" t="s">
        <v>212</v>
      </c>
      <c r="C1252" t="s">
        <v>67</v>
      </c>
      <c r="D1252" t="s">
        <v>215</v>
      </c>
      <c r="E1252" t="s">
        <v>62</v>
      </c>
      <c r="F1252">
        <v>9.4E-2</v>
      </c>
    </row>
    <row r="1253" spans="1:7" x14ac:dyDescent="0.25">
      <c r="A1253">
        <v>2009</v>
      </c>
      <c r="B1253" t="s">
        <v>212</v>
      </c>
      <c r="C1253" t="s">
        <v>67</v>
      </c>
      <c r="D1253" t="s">
        <v>215</v>
      </c>
      <c r="E1253" t="s">
        <v>61</v>
      </c>
      <c r="F1253">
        <v>4.0000000000000001E-3</v>
      </c>
    </row>
    <row r="1254" spans="1:7" x14ac:dyDescent="0.25">
      <c r="A1254">
        <v>2009</v>
      </c>
      <c r="B1254" t="s">
        <v>212</v>
      </c>
      <c r="C1254" t="s">
        <v>67</v>
      </c>
      <c r="D1254" t="s">
        <v>215</v>
      </c>
      <c r="E1254" t="s">
        <v>236</v>
      </c>
      <c r="F1254">
        <v>9.8000000000000004E-2</v>
      </c>
    </row>
    <row r="1255" spans="1:7" x14ac:dyDescent="0.25">
      <c r="A1255">
        <v>2009</v>
      </c>
      <c r="B1255" t="s">
        <v>212</v>
      </c>
      <c r="C1255" t="s">
        <v>67</v>
      </c>
      <c r="D1255" t="s">
        <v>215</v>
      </c>
      <c r="E1255" t="s">
        <v>57</v>
      </c>
      <c r="F1255">
        <v>4.0000000000000001E-3</v>
      </c>
    </row>
    <row r="1256" spans="1:7" x14ac:dyDescent="0.25">
      <c r="A1256">
        <v>2009</v>
      </c>
      <c r="B1256" t="s">
        <v>212</v>
      </c>
      <c r="C1256" t="s">
        <v>59</v>
      </c>
      <c r="D1256" t="s">
        <v>215</v>
      </c>
      <c r="E1256" t="s">
        <v>65</v>
      </c>
      <c r="F1256" t="s">
        <v>54</v>
      </c>
      <c r="G1256" t="s">
        <v>217</v>
      </c>
    </row>
    <row r="1257" spans="1:7" x14ac:dyDescent="0.25">
      <c r="A1257">
        <v>2009</v>
      </c>
      <c r="B1257" t="s">
        <v>212</v>
      </c>
      <c r="C1257" t="s">
        <v>59</v>
      </c>
      <c r="D1257" t="s">
        <v>215</v>
      </c>
      <c r="E1257" t="s">
        <v>63</v>
      </c>
      <c r="F1257">
        <v>1E-3</v>
      </c>
    </row>
    <row r="1258" spans="1:7" x14ac:dyDescent="0.25">
      <c r="A1258">
        <v>2009</v>
      </c>
      <c r="B1258" t="s">
        <v>212</v>
      </c>
      <c r="C1258" t="s">
        <v>59</v>
      </c>
      <c r="D1258" t="s">
        <v>215</v>
      </c>
      <c r="E1258" t="s">
        <v>62</v>
      </c>
      <c r="F1258">
        <v>0</v>
      </c>
    </row>
    <row r="1259" spans="1:7" x14ac:dyDescent="0.25">
      <c r="A1259">
        <v>2009</v>
      </c>
      <c r="B1259" t="s">
        <v>212</v>
      </c>
      <c r="C1259" t="s">
        <v>59</v>
      </c>
      <c r="D1259" t="s">
        <v>215</v>
      </c>
      <c r="E1259" t="s">
        <v>61</v>
      </c>
      <c r="F1259">
        <v>1E-3</v>
      </c>
    </row>
    <row r="1260" spans="1:7" x14ac:dyDescent="0.25">
      <c r="A1260">
        <v>2009</v>
      </c>
      <c r="B1260" t="s">
        <v>212</v>
      </c>
      <c r="C1260" t="s">
        <v>59</v>
      </c>
      <c r="D1260" t="s">
        <v>215</v>
      </c>
      <c r="E1260" t="s">
        <v>236</v>
      </c>
      <c r="F1260">
        <v>1E-3</v>
      </c>
    </row>
    <row r="1261" spans="1:7" x14ac:dyDescent="0.25">
      <c r="A1261">
        <v>2009</v>
      </c>
      <c r="B1261" t="s">
        <v>212</v>
      </c>
      <c r="C1261" t="s">
        <v>59</v>
      </c>
      <c r="D1261" t="s">
        <v>215</v>
      </c>
      <c r="E1261" t="s">
        <v>57</v>
      </c>
      <c r="F1261">
        <v>1E-3</v>
      </c>
    </row>
    <row r="1262" spans="1:7" x14ac:dyDescent="0.25">
      <c r="A1262">
        <v>2010</v>
      </c>
      <c r="B1262" t="s">
        <v>212</v>
      </c>
      <c r="C1262" t="s">
        <v>74</v>
      </c>
      <c r="D1262" t="s">
        <v>213</v>
      </c>
      <c r="E1262" t="s">
        <v>65</v>
      </c>
      <c r="F1262" s="186">
        <v>5328828.6689999998</v>
      </c>
      <c r="G1262" t="s">
        <v>214</v>
      </c>
    </row>
    <row r="1263" spans="1:7" x14ac:dyDescent="0.25">
      <c r="A1263">
        <v>2010</v>
      </c>
      <c r="B1263" t="s">
        <v>212</v>
      </c>
      <c r="C1263" t="s">
        <v>74</v>
      </c>
      <c r="D1263" t="s">
        <v>213</v>
      </c>
      <c r="E1263" t="s">
        <v>63</v>
      </c>
      <c r="F1263" s="186">
        <v>1589116.1910000001</v>
      </c>
    </row>
    <row r="1264" spans="1:7" x14ac:dyDescent="0.25">
      <c r="A1264">
        <v>2010</v>
      </c>
      <c r="B1264" t="s">
        <v>212</v>
      </c>
      <c r="C1264" t="s">
        <v>74</v>
      </c>
      <c r="D1264" t="s">
        <v>213</v>
      </c>
      <c r="E1264" t="s">
        <v>62</v>
      </c>
      <c r="F1264" s="186">
        <v>604251.40599999996</v>
      </c>
    </row>
    <row r="1265" spans="1:7" x14ac:dyDescent="0.25">
      <c r="A1265">
        <v>2010</v>
      </c>
      <c r="B1265" t="s">
        <v>212</v>
      </c>
      <c r="C1265" t="s">
        <v>74</v>
      </c>
      <c r="D1265" t="s">
        <v>213</v>
      </c>
      <c r="E1265" t="s">
        <v>61</v>
      </c>
      <c r="F1265" s="186">
        <v>6313693.4539999999</v>
      </c>
      <c r="G1265" t="s">
        <v>214</v>
      </c>
    </row>
    <row r="1266" spans="1:7" x14ac:dyDescent="0.25">
      <c r="A1266">
        <v>2010</v>
      </c>
      <c r="B1266" t="s">
        <v>212</v>
      </c>
      <c r="C1266" t="s">
        <v>74</v>
      </c>
      <c r="D1266" t="s">
        <v>213</v>
      </c>
      <c r="E1266" t="s">
        <v>236</v>
      </c>
      <c r="F1266" s="186">
        <v>6917944.8600000003</v>
      </c>
      <c r="G1266" t="s">
        <v>214</v>
      </c>
    </row>
    <row r="1267" spans="1:7" x14ac:dyDescent="0.25">
      <c r="A1267">
        <v>2010</v>
      </c>
      <c r="B1267" t="s">
        <v>212</v>
      </c>
      <c r="C1267" t="s">
        <v>74</v>
      </c>
      <c r="D1267" t="s">
        <v>213</v>
      </c>
      <c r="E1267" t="s">
        <v>57</v>
      </c>
      <c r="F1267">
        <v>984864.78500000003</v>
      </c>
    </row>
    <row r="1268" spans="1:7" x14ac:dyDescent="0.25">
      <c r="A1268">
        <v>2010</v>
      </c>
      <c r="B1268" t="s">
        <v>212</v>
      </c>
      <c r="C1268" t="s">
        <v>73</v>
      </c>
      <c r="D1268" t="s">
        <v>213</v>
      </c>
      <c r="E1268" t="s">
        <v>65</v>
      </c>
      <c r="F1268">
        <v>1411797.2320000001</v>
      </c>
    </row>
    <row r="1269" spans="1:7" x14ac:dyDescent="0.25">
      <c r="A1269">
        <v>2010</v>
      </c>
      <c r="B1269" t="s">
        <v>212</v>
      </c>
      <c r="C1269" t="s">
        <v>73</v>
      </c>
      <c r="D1269" t="s">
        <v>213</v>
      </c>
      <c r="E1269" t="s">
        <v>63</v>
      </c>
      <c r="F1269">
        <v>160900.56299999999</v>
      </c>
    </row>
    <row r="1270" spans="1:7" x14ac:dyDescent="0.25">
      <c r="A1270">
        <v>2010</v>
      </c>
      <c r="B1270" t="s">
        <v>212</v>
      </c>
      <c r="C1270" t="s">
        <v>73</v>
      </c>
      <c r="D1270" t="s">
        <v>213</v>
      </c>
      <c r="E1270" t="s">
        <v>62</v>
      </c>
      <c r="F1270">
        <v>160273.609</v>
      </c>
    </row>
    <row r="1271" spans="1:7" x14ac:dyDescent="0.25">
      <c r="A1271">
        <v>2010</v>
      </c>
      <c r="B1271" t="s">
        <v>212</v>
      </c>
      <c r="C1271" t="s">
        <v>73</v>
      </c>
      <c r="D1271" t="s">
        <v>213</v>
      </c>
      <c r="E1271" t="s">
        <v>61</v>
      </c>
      <c r="F1271">
        <v>1412424.186</v>
      </c>
    </row>
    <row r="1272" spans="1:7" x14ac:dyDescent="0.25">
      <c r="A1272">
        <v>2010</v>
      </c>
      <c r="B1272" t="s">
        <v>212</v>
      </c>
      <c r="C1272" t="s">
        <v>73</v>
      </c>
      <c r="D1272" t="s">
        <v>213</v>
      </c>
      <c r="E1272" t="s">
        <v>236</v>
      </c>
      <c r="F1272">
        <v>1572697.7949999999</v>
      </c>
    </row>
    <row r="1273" spans="1:7" x14ac:dyDescent="0.25">
      <c r="A1273">
        <v>2010</v>
      </c>
      <c r="B1273" t="s">
        <v>212</v>
      </c>
      <c r="C1273" t="s">
        <v>73</v>
      </c>
      <c r="D1273" t="s">
        <v>213</v>
      </c>
      <c r="E1273" t="s">
        <v>57</v>
      </c>
      <c r="F1273">
        <v>626.95399999999995</v>
      </c>
    </row>
    <row r="1274" spans="1:7" x14ac:dyDescent="0.25">
      <c r="A1274">
        <v>2010</v>
      </c>
      <c r="B1274" t="s">
        <v>212</v>
      </c>
      <c r="C1274" t="s">
        <v>72</v>
      </c>
      <c r="D1274" t="s">
        <v>213</v>
      </c>
      <c r="E1274" t="s">
        <v>65</v>
      </c>
      <c r="F1274">
        <v>163922.16200000001</v>
      </c>
      <c r="G1274" t="s">
        <v>214</v>
      </c>
    </row>
    <row r="1275" spans="1:7" x14ac:dyDescent="0.25">
      <c r="A1275">
        <v>2010</v>
      </c>
      <c r="B1275" t="s">
        <v>212</v>
      </c>
      <c r="C1275" t="s">
        <v>72</v>
      </c>
      <c r="D1275" t="s">
        <v>213</v>
      </c>
      <c r="E1275" t="s">
        <v>63</v>
      </c>
      <c r="F1275">
        <v>228036.24100000001</v>
      </c>
    </row>
    <row r="1276" spans="1:7" x14ac:dyDescent="0.25">
      <c r="A1276">
        <v>2010</v>
      </c>
      <c r="B1276" t="s">
        <v>212</v>
      </c>
      <c r="C1276" t="s">
        <v>72</v>
      </c>
      <c r="D1276" t="s">
        <v>213</v>
      </c>
      <c r="E1276" t="s">
        <v>62</v>
      </c>
      <c r="F1276">
        <v>119889.249</v>
      </c>
    </row>
    <row r="1277" spans="1:7" x14ac:dyDescent="0.25">
      <c r="A1277">
        <v>2010</v>
      </c>
      <c r="B1277" t="s">
        <v>212</v>
      </c>
      <c r="C1277" t="s">
        <v>72</v>
      </c>
      <c r="D1277" t="s">
        <v>213</v>
      </c>
      <c r="E1277" t="s">
        <v>61</v>
      </c>
      <c r="F1277" s="186">
        <v>272069.15500000003</v>
      </c>
      <c r="G1277" t="s">
        <v>214</v>
      </c>
    </row>
    <row r="1278" spans="1:7" x14ac:dyDescent="0.25">
      <c r="A1278">
        <v>2010</v>
      </c>
      <c r="B1278" t="s">
        <v>212</v>
      </c>
      <c r="C1278" t="s">
        <v>72</v>
      </c>
      <c r="D1278" t="s">
        <v>213</v>
      </c>
      <c r="E1278" t="s">
        <v>236</v>
      </c>
      <c r="F1278" s="186">
        <v>391958.40299999999</v>
      </c>
      <c r="G1278" t="s">
        <v>214</v>
      </c>
    </row>
    <row r="1279" spans="1:7" x14ac:dyDescent="0.25">
      <c r="A1279">
        <v>2010</v>
      </c>
      <c r="B1279" t="s">
        <v>212</v>
      </c>
      <c r="C1279" t="s">
        <v>72</v>
      </c>
      <c r="D1279" t="s">
        <v>213</v>
      </c>
      <c r="E1279" t="s">
        <v>57</v>
      </c>
      <c r="F1279" s="186">
        <v>108146.992</v>
      </c>
    </row>
    <row r="1280" spans="1:7" x14ac:dyDescent="0.25">
      <c r="A1280">
        <v>2010</v>
      </c>
      <c r="B1280" t="s">
        <v>212</v>
      </c>
      <c r="C1280" t="s">
        <v>70</v>
      </c>
      <c r="D1280" t="s">
        <v>213</v>
      </c>
      <c r="E1280" t="s">
        <v>65</v>
      </c>
      <c r="F1280" s="186">
        <v>3068037.162</v>
      </c>
    </row>
    <row r="1281" spans="1:7" x14ac:dyDescent="0.25">
      <c r="A1281">
        <v>2010</v>
      </c>
      <c r="B1281" t="s">
        <v>212</v>
      </c>
      <c r="C1281" t="s">
        <v>70</v>
      </c>
      <c r="D1281" t="s">
        <v>213</v>
      </c>
      <c r="E1281" t="s">
        <v>63</v>
      </c>
      <c r="F1281" s="186">
        <v>95234.462</v>
      </c>
    </row>
    <row r="1282" spans="1:7" x14ac:dyDescent="0.25">
      <c r="A1282">
        <v>2010</v>
      </c>
      <c r="B1282" t="s">
        <v>212</v>
      </c>
      <c r="C1282" t="s">
        <v>70</v>
      </c>
      <c r="D1282" t="s">
        <v>213</v>
      </c>
      <c r="E1282" t="s">
        <v>62</v>
      </c>
      <c r="F1282">
        <v>79047.165999999997</v>
      </c>
    </row>
    <row r="1283" spans="1:7" x14ac:dyDescent="0.25">
      <c r="A1283">
        <v>2010</v>
      </c>
      <c r="B1283" t="s">
        <v>212</v>
      </c>
      <c r="C1283" t="s">
        <v>70</v>
      </c>
      <c r="D1283" t="s">
        <v>213</v>
      </c>
      <c r="E1283" t="s">
        <v>61</v>
      </c>
      <c r="F1283">
        <v>3084224.4580000001</v>
      </c>
    </row>
    <row r="1284" spans="1:7" x14ac:dyDescent="0.25">
      <c r="A1284">
        <v>2010</v>
      </c>
      <c r="B1284" t="s">
        <v>212</v>
      </c>
      <c r="C1284" t="s">
        <v>70</v>
      </c>
      <c r="D1284" t="s">
        <v>213</v>
      </c>
      <c r="E1284" t="s">
        <v>236</v>
      </c>
      <c r="F1284">
        <v>3163271.6239999998</v>
      </c>
    </row>
    <row r="1285" spans="1:7" x14ac:dyDescent="0.25">
      <c r="A1285">
        <v>2010</v>
      </c>
      <c r="B1285" t="s">
        <v>212</v>
      </c>
      <c r="C1285" t="s">
        <v>70</v>
      </c>
      <c r="D1285" t="s">
        <v>213</v>
      </c>
      <c r="E1285" t="s">
        <v>57</v>
      </c>
      <c r="F1285">
        <v>16187.296</v>
      </c>
    </row>
    <row r="1286" spans="1:7" x14ac:dyDescent="0.25">
      <c r="A1286">
        <v>2010</v>
      </c>
      <c r="B1286" t="s">
        <v>212</v>
      </c>
      <c r="C1286" t="s">
        <v>69</v>
      </c>
      <c r="D1286" t="s">
        <v>213</v>
      </c>
      <c r="E1286" t="s">
        <v>65</v>
      </c>
      <c r="F1286">
        <v>685072.11199999996</v>
      </c>
    </row>
    <row r="1287" spans="1:7" x14ac:dyDescent="0.25">
      <c r="A1287">
        <v>2010</v>
      </c>
      <c r="B1287" t="s">
        <v>212</v>
      </c>
      <c r="C1287" t="s">
        <v>69</v>
      </c>
      <c r="D1287" t="s">
        <v>213</v>
      </c>
      <c r="E1287" t="s">
        <v>63</v>
      </c>
      <c r="F1287">
        <v>1055928.338</v>
      </c>
    </row>
    <row r="1288" spans="1:7" x14ac:dyDescent="0.25">
      <c r="A1288">
        <v>2010</v>
      </c>
      <c r="B1288" t="s">
        <v>212</v>
      </c>
      <c r="C1288" t="s">
        <v>69</v>
      </c>
      <c r="D1288" t="s">
        <v>213</v>
      </c>
      <c r="E1288" t="s">
        <v>62</v>
      </c>
      <c r="F1288">
        <v>197166.16</v>
      </c>
    </row>
    <row r="1289" spans="1:7" x14ac:dyDescent="0.25">
      <c r="A1289">
        <v>2010</v>
      </c>
      <c r="B1289" t="s">
        <v>212</v>
      </c>
      <c r="C1289" t="s">
        <v>69</v>
      </c>
      <c r="D1289" t="s">
        <v>213</v>
      </c>
      <c r="E1289" t="s">
        <v>61</v>
      </c>
      <c r="F1289">
        <v>1543834.29</v>
      </c>
    </row>
    <row r="1290" spans="1:7" x14ac:dyDescent="0.25">
      <c r="A1290">
        <v>2010</v>
      </c>
      <c r="B1290" t="s">
        <v>212</v>
      </c>
      <c r="C1290" t="s">
        <v>69</v>
      </c>
      <c r="D1290" t="s">
        <v>213</v>
      </c>
      <c r="E1290" t="s">
        <v>236</v>
      </c>
      <c r="F1290">
        <v>1741000.45</v>
      </c>
    </row>
    <row r="1291" spans="1:7" x14ac:dyDescent="0.25">
      <c r="A1291">
        <v>2010</v>
      </c>
      <c r="B1291" t="s">
        <v>212</v>
      </c>
      <c r="C1291" t="s">
        <v>69</v>
      </c>
      <c r="D1291" t="s">
        <v>213</v>
      </c>
      <c r="E1291" t="s">
        <v>57</v>
      </c>
      <c r="F1291">
        <v>858762.17799999996</v>
      </c>
    </row>
    <row r="1292" spans="1:7" x14ac:dyDescent="0.25">
      <c r="A1292">
        <v>2010</v>
      </c>
      <c r="B1292" t="s">
        <v>212</v>
      </c>
      <c r="C1292" t="s">
        <v>67</v>
      </c>
      <c r="D1292" t="s">
        <v>213</v>
      </c>
      <c r="E1292" t="s">
        <v>65</v>
      </c>
      <c r="F1292" s="186" t="s">
        <v>54</v>
      </c>
      <c r="G1292" t="s">
        <v>217</v>
      </c>
    </row>
    <row r="1293" spans="1:7" x14ac:dyDescent="0.25">
      <c r="A1293">
        <v>2010</v>
      </c>
      <c r="B1293" t="s">
        <v>212</v>
      </c>
      <c r="C1293" t="s">
        <v>67</v>
      </c>
      <c r="D1293" t="s">
        <v>213</v>
      </c>
      <c r="E1293" t="s">
        <v>63</v>
      </c>
      <c r="F1293" s="186">
        <v>48233.315999999999</v>
      </c>
    </row>
    <row r="1294" spans="1:7" x14ac:dyDescent="0.25">
      <c r="A1294">
        <v>2010</v>
      </c>
      <c r="B1294" t="s">
        <v>212</v>
      </c>
      <c r="C1294" t="s">
        <v>67</v>
      </c>
      <c r="D1294" t="s">
        <v>213</v>
      </c>
      <c r="E1294" t="s">
        <v>62</v>
      </c>
      <c r="F1294" s="186">
        <v>47438.951000000001</v>
      </c>
    </row>
    <row r="1295" spans="1:7" x14ac:dyDescent="0.25">
      <c r="A1295">
        <v>2010</v>
      </c>
      <c r="B1295" t="s">
        <v>212</v>
      </c>
      <c r="C1295" t="s">
        <v>67</v>
      </c>
      <c r="D1295" t="s">
        <v>213</v>
      </c>
      <c r="E1295" t="s">
        <v>61</v>
      </c>
      <c r="F1295" s="186">
        <v>794.36500000000001</v>
      </c>
    </row>
    <row r="1296" spans="1:7" x14ac:dyDescent="0.25">
      <c r="A1296">
        <v>2010</v>
      </c>
      <c r="B1296" t="s">
        <v>212</v>
      </c>
      <c r="C1296" t="s">
        <v>67</v>
      </c>
      <c r="D1296" t="s">
        <v>213</v>
      </c>
      <c r="E1296" t="s">
        <v>236</v>
      </c>
      <c r="F1296" s="186">
        <v>48233.315999999999</v>
      </c>
    </row>
    <row r="1297" spans="1:7" x14ac:dyDescent="0.25">
      <c r="A1297">
        <v>2010</v>
      </c>
      <c r="B1297" t="s">
        <v>212</v>
      </c>
      <c r="C1297" t="s">
        <v>67</v>
      </c>
      <c r="D1297" t="s">
        <v>213</v>
      </c>
      <c r="E1297" t="s">
        <v>57</v>
      </c>
      <c r="F1297">
        <v>794.36500000000001</v>
      </c>
    </row>
    <row r="1298" spans="1:7" x14ac:dyDescent="0.25">
      <c r="A1298">
        <v>2010</v>
      </c>
      <c r="B1298" t="s">
        <v>212</v>
      </c>
      <c r="C1298" t="s">
        <v>59</v>
      </c>
      <c r="D1298" t="s">
        <v>213</v>
      </c>
      <c r="E1298" t="s">
        <v>65</v>
      </c>
      <c r="F1298" t="s">
        <v>54</v>
      </c>
      <c r="G1298" t="s">
        <v>217</v>
      </c>
    </row>
    <row r="1299" spans="1:7" x14ac:dyDescent="0.25">
      <c r="A1299">
        <v>2010</v>
      </c>
      <c r="B1299" t="s">
        <v>212</v>
      </c>
      <c r="C1299" t="s">
        <v>59</v>
      </c>
      <c r="D1299" t="s">
        <v>213</v>
      </c>
      <c r="E1299" t="s">
        <v>63</v>
      </c>
      <c r="F1299">
        <v>783.27099999999996</v>
      </c>
    </row>
    <row r="1300" spans="1:7" x14ac:dyDescent="0.25">
      <c r="A1300">
        <v>2010</v>
      </c>
      <c r="B1300" t="s">
        <v>212</v>
      </c>
      <c r="C1300" t="s">
        <v>59</v>
      </c>
      <c r="D1300" t="s">
        <v>213</v>
      </c>
      <c r="E1300" t="s">
        <v>62</v>
      </c>
      <c r="F1300">
        <v>436.27100000000002</v>
      </c>
    </row>
    <row r="1301" spans="1:7" x14ac:dyDescent="0.25">
      <c r="A1301">
        <v>2010</v>
      </c>
      <c r="B1301" t="s">
        <v>212</v>
      </c>
      <c r="C1301" t="s">
        <v>59</v>
      </c>
      <c r="D1301" t="s">
        <v>213</v>
      </c>
      <c r="E1301" t="s">
        <v>61</v>
      </c>
      <c r="F1301">
        <v>347</v>
      </c>
    </row>
    <row r="1302" spans="1:7" x14ac:dyDescent="0.25">
      <c r="A1302">
        <v>2010</v>
      </c>
      <c r="B1302" t="s">
        <v>212</v>
      </c>
      <c r="C1302" t="s">
        <v>59</v>
      </c>
      <c r="D1302" t="s">
        <v>213</v>
      </c>
      <c r="E1302" t="s">
        <v>236</v>
      </c>
      <c r="F1302">
        <v>783.27099999999996</v>
      </c>
    </row>
    <row r="1303" spans="1:7" x14ac:dyDescent="0.25">
      <c r="A1303">
        <v>2010</v>
      </c>
      <c r="B1303" t="s">
        <v>212</v>
      </c>
      <c r="C1303" t="s">
        <v>59</v>
      </c>
      <c r="D1303" t="s">
        <v>213</v>
      </c>
      <c r="E1303" t="s">
        <v>57</v>
      </c>
      <c r="F1303">
        <v>347</v>
      </c>
    </row>
    <row r="1304" spans="1:7" x14ac:dyDescent="0.25">
      <c r="A1304">
        <v>2010</v>
      </c>
      <c r="B1304" t="s">
        <v>212</v>
      </c>
      <c r="C1304" t="s">
        <v>74</v>
      </c>
      <c r="D1304" t="s">
        <v>216</v>
      </c>
      <c r="E1304" t="s">
        <v>65</v>
      </c>
      <c r="F1304">
        <v>96.001000000000005</v>
      </c>
      <c r="G1304" t="s">
        <v>214</v>
      </c>
    </row>
    <row r="1305" spans="1:7" x14ac:dyDescent="0.25">
      <c r="A1305">
        <v>2010</v>
      </c>
      <c r="B1305" t="s">
        <v>212</v>
      </c>
      <c r="C1305" t="s">
        <v>74</v>
      </c>
      <c r="D1305" t="s">
        <v>216</v>
      </c>
      <c r="E1305" t="s">
        <v>63</v>
      </c>
      <c r="F1305">
        <v>107.074</v>
      </c>
    </row>
    <row r="1306" spans="1:7" x14ac:dyDescent="0.25">
      <c r="A1306">
        <v>2010</v>
      </c>
      <c r="B1306" t="s">
        <v>212</v>
      </c>
      <c r="C1306" t="s">
        <v>74</v>
      </c>
      <c r="D1306" t="s">
        <v>216</v>
      </c>
      <c r="E1306" t="s">
        <v>62</v>
      </c>
      <c r="F1306">
        <v>136.578</v>
      </c>
    </row>
    <row r="1307" spans="1:7" x14ac:dyDescent="0.25">
      <c r="A1307">
        <v>2010</v>
      </c>
      <c r="B1307" t="s">
        <v>212</v>
      </c>
      <c r="C1307" t="s">
        <v>74</v>
      </c>
      <c r="D1307" t="s">
        <v>216</v>
      </c>
      <c r="E1307" t="s">
        <v>61</v>
      </c>
      <c r="F1307" s="186">
        <v>95.77</v>
      </c>
      <c r="G1307" t="s">
        <v>214</v>
      </c>
    </row>
    <row r="1308" spans="1:7" x14ac:dyDescent="0.25">
      <c r="A1308">
        <v>2010</v>
      </c>
      <c r="B1308" t="s">
        <v>212</v>
      </c>
      <c r="C1308" t="s">
        <v>74</v>
      </c>
      <c r="D1308" t="s">
        <v>216</v>
      </c>
      <c r="E1308" t="s">
        <v>236</v>
      </c>
      <c r="F1308" s="186">
        <v>98.337000000000003</v>
      </c>
      <c r="G1308" t="s">
        <v>214</v>
      </c>
    </row>
    <row r="1309" spans="1:7" x14ac:dyDescent="0.25">
      <c r="A1309">
        <v>2010</v>
      </c>
      <c r="B1309" t="s">
        <v>212</v>
      </c>
      <c r="C1309" t="s">
        <v>74</v>
      </c>
      <c r="D1309" t="s">
        <v>216</v>
      </c>
      <c r="E1309" t="s">
        <v>57</v>
      </c>
      <c r="F1309" s="186">
        <v>94.543999999999997</v>
      </c>
    </row>
    <row r="1310" spans="1:7" x14ac:dyDescent="0.25">
      <c r="A1310">
        <v>2010</v>
      </c>
      <c r="B1310" t="s">
        <v>212</v>
      </c>
      <c r="C1310" t="s">
        <v>73</v>
      </c>
      <c r="D1310" t="s">
        <v>216</v>
      </c>
      <c r="E1310" t="s">
        <v>65</v>
      </c>
      <c r="F1310" s="186" t="s">
        <v>54</v>
      </c>
    </row>
    <row r="1311" spans="1:7" x14ac:dyDescent="0.25">
      <c r="A1311">
        <v>2010</v>
      </c>
      <c r="B1311" t="s">
        <v>212</v>
      </c>
      <c r="C1311" t="s">
        <v>73</v>
      </c>
      <c r="D1311" t="s">
        <v>216</v>
      </c>
      <c r="E1311" t="s">
        <v>63</v>
      </c>
      <c r="F1311" s="186" t="s">
        <v>54</v>
      </c>
    </row>
    <row r="1312" spans="1:7" x14ac:dyDescent="0.25">
      <c r="A1312">
        <v>2010</v>
      </c>
      <c r="B1312" t="s">
        <v>212</v>
      </c>
      <c r="C1312" t="s">
        <v>73</v>
      </c>
      <c r="D1312" t="s">
        <v>216</v>
      </c>
      <c r="E1312" t="s">
        <v>62</v>
      </c>
      <c r="F1312" t="s">
        <v>54</v>
      </c>
    </row>
    <row r="1313" spans="1:6" x14ac:dyDescent="0.25">
      <c r="A1313">
        <v>2010</v>
      </c>
      <c r="B1313" t="s">
        <v>212</v>
      </c>
      <c r="C1313" t="s">
        <v>73</v>
      </c>
      <c r="D1313" t="s">
        <v>216</v>
      </c>
      <c r="E1313" t="s">
        <v>61</v>
      </c>
      <c r="F1313" t="s">
        <v>54</v>
      </c>
    </row>
    <row r="1314" spans="1:6" x14ac:dyDescent="0.25">
      <c r="A1314">
        <v>2010</v>
      </c>
      <c r="B1314" t="s">
        <v>212</v>
      </c>
      <c r="C1314" t="s">
        <v>73</v>
      </c>
      <c r="D1314" t="s">
        <v>216</v>
      </c>
      <c r="E1314" t="s">
        <v>236</v>
      </c>
      <c r="F1314" t="s">
        <v>54</v>
      </c>
    </row>
    <row r="1315" spans="1:6" x14ac:dyDescent="0.25">
      <c r="A1315">
        <v>2010</v>
      </c>
      <c r="B1315" t="s">
        <v>212</v>
      </c>
      <c r="C1315" t="s">
        <v>73</v>
      </c>
      <c r="D1315" t="s">
        <v>216</v>
      </c>
      <c r="E1315" t="s">
        <v>57</v>
      </c>
      <c r="F1315" t="s">
        <v>54</v>
      </c>
    </row>
    <row r="1316" spans="1:6" x14ac:dyDescent="0.25">
      <c r="A1316">
        <v>2010</v>
      </c>
      <c r="B1316" t="s">
        <v>212</v>
      </c>
      <c r="C1316" t="s">
        <v>72</v>
      </c>
      <c r="D1316" t="s">
        <v>216</v>
      </c>
      <c r="E1316" t="s">
        <v>65</v>
      </c>
      <c r="F1316" t="s">
        <v>54</v>
      </c>
    </row>
    <row r="1317" spans="1:6" x14ac:dyDescent="0.25">
      <c r="A1317">
        <v>2010</v>
      </c>
      <c r="B1317" t="s">
        <v>212</v>
      </c>
      <c r="C1317" t="s">
        <v>72</v>
      </c>
      <c r="D1317" t="s">
        <v>216</v>
      </c>
      <c r="E1317" t="s">
        <v>63</v>
      </c>
      <c r="F1317" t="s">
        <v>54</v>
      </c>
    </row>
    <row r="1318" spans="1:6" x14ac:dyDescent="0.25">
      <c r="A1318">
        <v>2010</v>
      </c>
      <c r="B1318" t="s">
        <v>212</v>
      </c>
      <c r="C1318" t="s">
        <v>72</v>
      </c>
      <c r="D1318" t="s">
        <v>216</v>
      </c>
      <c r="E1318" t="s">
        <v>62</v>
      </c>
      <c r="F1318" t="s">
        <v>54</v>
      </c>
    </row>
    <row r="1319" spans="1:6" x14ac:dyDescent="0.25">
      <c r="A1319">
        <v>2010</v>
      </c>
      <c r="B1319" t="s">
        <v>212</v>
      </c>
      <c r="C1319" t="s">
        <v>72</v>
      </c>
      <c r="D1319" t="s">
        <v>216</v>
      </c>
      <c r="E1319" t="s">
        <v>61</v>
      </c>
      <c r="F1319" t="s">
        <v>54</v>
      </c>
    </row>
    <row r="1320" spans="1:6" x14ac:dyDescent="0.25">
      <c r="A1320">
        <v>2010</v>
      </c>
      <c r="B1320" t="s">
        <v>212</v>
      </c>
      <c r="C1320" t="s">
        <v>72</v>
      </c>
      <c r="D1320" t="s">
        <v>216</v>
      </c>
      <c r="E1320" t="s">
        <v>236</v>
      </c>
      <c r="F1320" t="s">
        <v>54</v>
      </c>
    </row>
    <row r="1321" spans="1:6" x14ac:dyDescent="0.25">
      <c r="A1321">
        <v>2010</v>
      </c>
      <c r="B1321" t="s">
        <v>212</v>
      </c>
      <c r="C1321" t="s">
        <v>72</v>
      </c>
      <c r="D1321" t="s">
        <v>216</v>
      </c>
      <c r="E1321" t="s">
        <v>57</v>
      </c>
      <c r="F1321" t="s">
        <v>54</v>
      </c>
    </row>
    <row r="1322" spans="1:6" x14ac:dyDescent="0.25">
      <c r="A1322">
        <v>2010</v>
      </c>
      <c r="B1322" t="s">
        <v>212</v>
      </c>
      <c r="C1322" t="s">
        <v>70</v>
      </c>
      <c r="D1322" t="s">
        <v>216</v>
      </c>
      <c r="E1322" t="s">
        <v>65</v>
      </c>
      <c r="F1322" s="187" t="s">
        <v>54</v>
      </c>
    </row>
    <row r="1323" spans="1:6" x14ac:dyDescent="0.25">
      <c r="A1323">
        <v>2010</v>
      </c>
      <c r="B1323" t="s">
        <v>212</v>
      </c>
      <c r="C1323" t="s">
        <v>70</v>
      </c>
      <c r="D1323" t="s">
        <v>216</v>
      </c>
      <c r="E1323" t="s">
        <v>63</v>
      </c>
      <c r="F1323" s="186" t="s">
        <v>54</v>
      </c>
    </row>
    <row r="1324" spans="1:6" x14ac:dyDescent="0.25">
      <c r="A1324">
        <v>2010</v>
      </c>
      <c r="B1324" t="s">
        <v>212</v>
      </c>
      <c r="C1324" t="s">
        <v>70</v>
      </c>
      <c r="D1324" t="s">
        <v>216</v>
      </c>
      <c r="E1324" t="s">
        <v>62</v>
      </c>
      <c r="F1324" s="186" t="s">
        <v>54</v>
      </c>
    </row>
    <row r="1325" spans="1:6" x14ac:dyDescent="0.25">
      <c r="A1325">
        <v>2010</v>
      </c>
      <c r="B1325" t="s">
        <v>212</v>
      </c>
      <c r="C1325" t="s">
        <v>70</v>
      </c>
      <c r="D1325" t="s">
        <v>216</v>
      </c>
      <c r="E1325" t="s">
        <v>61</v>
      </c>
      <c r="F1325" s="186" t="s">
        <v>54</v>
      </c>
    </row>
    <row r="1326" spans="1:6" x14ac:dyDescent="0.25">
      <c r="A1326">
        <v>2010</v>
      </c>
      <c r="B1326" t="s">
        <v>212</v>
      </c>
      <c r="C1326" t="s">
        <v>70</v>
      </c>
      <c r="D1326" t="s">
        <v>216</v>
      </c>
      <c r="E1326" t="s">
        <v>236</v>
      </c>
      <c r="F1326" s="186" t="s">
        <v>54</v>
      </c>
    </row>
    <row r="1327" spans="1:6" x14ac:dyDescent="0.25">
      <c r="A1327">
        <v>2010</v>
      </c>
      <c r="B1327" t="s">
        <v>212</v>
      </c>
      <c r="C1327" t="s">
        <v>70</v>
      </c>
      <c r="D1327" t="s">
        <v>216</v>
      </c>
      <c r="E1327" t="s">
        <v>57</v>
      </c>
      <c r="F1327" t="s">
        <v>54</v>
      </c>
    </row>
    <row r="1328" spans="1:6" x14ac:dyDescent="0.25">
      <c r="A1328">
        <v>2010</v>
      </c>
      <c r="B1328" t="s">
        <v>212</v>
      </c>
      <c r="C1328" t="s">
        <v>69</v>
      </c>
      <c r="D1328" t="s">
        <v>216</v>
      </c>
      <c r="E1328" t="s">
        <v>65</v>
      </c>
      <c r="F1328" t="s">
        <v>54</v>
      </c>
    </row>
    <row r="1329" spans="1:6" x14ac:dyDescent="0.25">
      <c r="A1329">
        <v>2010</v>
      </c>
      <c r="B1329" t="s">
        <v>212</v>
      </c>
      <c r="C1329" t="s">
        <v>69</v>
      </c>
      <c r="D1329" t="s">
        <v>216</v>
      </c>
      <c r="E1329" t="s">
        <v>63</v>
      </c>
      <c r="F1329" t="s">
        <v>54</v>
      </c>
    </row>
    <row r="1330" spans="1:6" x14ac:dyDescent="0.25">
      <c r="A1330">
        <v>2010</v>
      </c>
      <c r="B1330" t="s">
        <v>212</v>
      </c>
      <c r="C1330" t="s">
        <v>69</v>
      </c>
      <c r="D1330" t="s">
        <v>216</v>
      </c>
      <c r="E1330" t="s">
        <v>62</v>
      </c>
      <c r="F1330" t="s">
        <v>54</v>
      </c>
    </row>
    <row r="1331" spans="1:6" x14ac:dyDescent="0.25">
      <c r="A1331">
        <v>2010</v>
      </c>
      <c r="B1331" t="s">
        <v>212</v>
      </c>
      <c r="C1331" t="s">
        <v>69</v>
      </c>
      <c r="D1331" t="s">
        <v>216</v>
      </c>
      <c r="E1331" t="s">
        <v>61</v>
      </c>
      <c r="F1331" t="s">
        <v>54</v>
      </c>
    </row>
    <row r="1332" spans="1:6" x14ac:dyDescent="0.25">
      <c r="A1332">
        <v>2010</v>
      </c>
      <c r="B1332" t="s">
        <v>212</v>
      </c>
      <c r="C1332" t="s">
        <v>69</v>
      </c>
      <c r="D1332" t="s">
        <v>216</v>
      </c>
      <c r="E1332" t="s">
        <v>236</v>
      </c>
      <c r="F1332" t="s">
        <v>54</v>
      </c>
    </row>
    <row r="1333" spans="1:6" x14ac:dyDescent="0.25">
      <c r="A1333">
        <v>2010</v>
      </c>
      <c r="B1333" t="s">
        <v>212</v>
      </c>
      <c r="C1333" t="s">
        <v>69</v>
      </c>
      <c r="D1333" t="s">
        <v>216</v>
      </c>
      <c r="E1333" t="s">
        <v>57</v>
      </c>
      <c r="F1333" t="s">
        <v>54</v>
      </c>
    </row>
    <row r="1334" spans="1:6" x14ac:dyDescent="0.25">
      <c r="A1334">
        <v>2010</v>
      </c>
      <c r="B1334" t="s">
        <v>212</v>
      </c>
      <c r="C1334" t="s">
        <v>67</v>
      </c>
      <c r="D1334" t="s">
        <v>216</v>
      </c>
      <c r="E1334" t="s">
        <v>65</v>
      </c>
      <c r="F1334" t="s">
        <v>54</v>
      </c>
    </row>
    <row r="1335" spans="1:6" x14ac:dyDescent="0.25">
      <c r="A1335">
        <v>2010</v>
      </c>
      <c r="B1335" t="s">
        <v>212</v>
      </c>
      <c r="C1335" t="s">
        <v>67</v>
      </c>
      <c r="D1335" t="s">
        <v>216</v>
      </c>
      <c r="E1335" t="s">
        <v>63</v>
      </c>
      <c r="F1335" t="s">
        <v>54</v>
      </c>
    </row>
    <row r="1336" spans="1:6" x14ac:dyDescent="0.25">
      <c r="A1336">
        <v>2010</v>
      </c>
      <c r="B1336" t="s">
        <v>212</v>
      </c>
      <c r="C1336" t="s">
        <v>67</v>
      </c>
      <c r="D1336" t="s">
        <v>216</v>
      </c>
      <c r="E1336" t="s">
        <v>62</v>
      </c>
      <c r="F1336" t="s">
        <v>54</v>
      </c>
    </row>
    <row r="1337" spans="1:6" x14ac:dyDescent="0.25">
      <c r="A1337">
        <v>2010</v>
      </c>
      <c r="B1337" t="s">
        <v>212</v>
      </c>
      <c r="C1337" t="s">
        <v>67</v>
      </c>
      <c r="D1337" t="s">
        <v>216</v>
      </c>
      <c r="E1337" t="s">
        <v>61</v>
      </c>
      <c r="F1337" t="s">
        <v>54</v>
      </c>
    </row>
    <row r="1338" spans="1:6" x14ac:dyDescent="0.25">
      <c r="A1338">
        <v>2010</v>
      </c>
      <c r="B1338" t="s">
        <v>212</v>
      </c>
      <c r="C1338" t="s">
        <v>67</v>
      </c>
      <c r="D1338" t="s">
        <v>216</v>
      </c>
      <c r="E1338" t="s">
        <v>236</v>
      </c>
      <c r="F1338" s="186" t="s">
        <v>54</v>
      </c>
    </row>
    <row r="1339" spans="1:6" x14ac:dyDescent="0.25">
      <c r="A1339">
        <v>2010</v>
      </c>
      <c r="B1339" t="s">
        <v>212</v>
      </c>
      <c r="C1339" t="s">
        <v>67</v>
      </c>
      <c r="D1339" t="s">
        <v>216</v>
      </c>
      <c r="E1339" t="s">
        <v>57</v>
      </c>
      <c r="F1339" s="186" t="s">
        <v>54</v>
      </c>
    </row>
    <row r="1340" spans="1:6" x14ac:dyDescent="0.25">
      <c r="A1340">
        <v>2010</v>
      </c>
      <c r="B1340" t="s">
        <v>212</v>
      </c>
      <c r="C1340" t="s">
        <v>59</v>
      </c>
      <c r="D1340" t="s">
        <v>216</v>
      </c>
      <c r="E1340" t="s">
        <v>65</v>
      </c>
      <c r="F1340" s="186" t="s">
        <v>54</v>
      </c>
    </row>
    <row r="1341" spans="1:6" x14ac:dyDescent="0.25">
      <c r="A1341">
        <v>2010</v>
      </c>
      <c r="B1341" t="s">
        <v>212</v>
      </c>
      <c r="C1341" t="s">
        <v>59</v>
      </c>
      <c r="D1341" t="s">
        <v>216</v>
      </c>
      <c r="E1341" t="s">
        <v>63</v>
      </c>
      <c r="F1341" s="186" t="s">
        <v>54</v>
      </c>
    </row>
    <row r="1342" spans="1:6" x14ac:dyDescent="0.25">
      <c r="A1342">
        <v>2010</v>
      </c>
      <c r="B1342" t="s">
        <v>212</v>
      </c>
      <c r="C1342" t="s">
        <v>59</v>
      </c>
      <c r="D1342" t="s">
        <v>216</v>
      </c>
      <c r="E1342" t="s">
        <v>62</v>
      </c>
      <c r="F1342" t="s">
        <v>54</v>
      </c>
    </row>
    <row r="1343" spans="1:6" x14ac:dyDescent="0.25">
      <c r="A1343">
        <v>2010</v>
      </c>
      <c r="B1343" t="s">
        <v>212</v>
      </c>
      <c r="C1343" t="s">
        <v>59</v>
      </c>
      <c r="D1343" t="s">
        <v>216</v>
      </c>
      <c r="E1343" t="s">
        <v>61</v>
      </c>
      <c r="F1343" t="s">
        <v>54</v>
      </c>
    </row>
    <row r="1344" spans="1:6" x14ac:dyDescent="0.25">
      <c r="A1344">
        <v>2010</v>
      </c>
      <c r="B1344" t="s">
        <v>212</v>
      </c>
      <c r="C1344" t="s">
        <v>59</v>
      </c>
      <c r="D1344" t="s">
        <v>216</v>
      </c>
      <c r="E1344" t="s">
        <v>236</v>
      </c>
      <c r="F1344" t="s">
        <v>54</v>
      </c>
    </row>
    <row r="1345" spans="1:7" x14ac:dyDescent="0.25">
      <c r="A1345">
        <v>2010</v>
      </c>
      <c r="B1345" t="s">
        <v>212</v>
      </c>
      <c r="C1345" t="s">
        <v>59</v>
      </c>
      <c r="D1345" t="s">
        <v>216</v>
      </c>
      <c r="E1345" t="s">
        <v>57</v>
      </c>
      <c r="F1345" t="s">
        <v>54</v>
      </c>
    </row>
    <row r="1346" spans="1:7" x14ac:dyDescent="0.25">
      <c r="A1346">
        <v>2010</v>
      </c>
      <c r="B1346" t="s">
        <v>212</v>
      </c>
      <c r="C1346" t="s">
        <v>74</v>
      </c>
      <c r="D1346" t="s">
        <v>215</v>
      </c>
      <c r="E1346" t="s">
        <v>65</v>
      </c>
      <c r="F1346">
        <v>12.082000000000001</v>
      </c>
      <c r="G1346" t="s">
        <v>214</v>
      </c>
    </row>
    <row r="1347" spans="1:7" x14ac:dyDescent="0.25">
      <c r="A1347">
        <v>2010</v>
      </c>
      <c r="B1347" t="s">
        <v>212</v>
      </c>
      <c r="C1347" t="s">
        <v>74</v>
      </c>
      <c r="D1347" t="s">
        <v>215</v>
      </c>
      <c r="E1347" t="s">
        <v>63</v>
      </c>
      <c r="F1347">
        <v>3.6030000000000002</v>
      </c>
    </row>
    <row r="1348" spans="1:7" x14ac:dyDescent="0.25">
      <c r="A1348">
        <v>2010</v>
      </c>
      <c r="B1348" t="s">
        <v>212</v>
      </c>
      <c r="C1348" t="s">
        <v>74</v>
      </c>
      <c r="D1348" t="s">
        <v>215</v>
      </c>
      <c r="E1348" t="s">
        <v>62</v>
      </c>
      <c r="F1348">
        <v>1.37</v>
      </c>
    </row>
    <row r="1349" spans="1:7" x14ac:dyDescent="0.25">
      <c r="A1349">
        <v>2010</v>
      </c>
      <c r="B1349" t="s">
        <v>212</v>
      </c>
      <c r="C1349" t="s">
        <v>74</v>
      </c>
      <c r="D1349" t="s">
        <v>215</v>
      </c>
      <c r="E1349" t="s">
        <v>61</v>
      </c>
      <c r="F1349">
        <v>14.315</v>
      </c>
      <c r="G1349" t="s">
        <v>214</v>
      </c>
    </row>
    <row r="1350" spans="1:7" x14ac:dyDescent="0.25">
      <c r="A1350">
        <v>2010</v>
      </c>
      <c r="B1350" t="s">
        <v>212</v>
      </c>
      <c r="C1350" t="s">
        <v>74</v>
      </c>
      <c r="D1350" t="s">
        <v>215</v>
      </c>
      <c r="E1350" t="s">
        <v>236</v>
      </c>
      <c r="F1350">
        <v>15.685</v>
      </c>
      <c r="G1350" t="s">
        <v>214</v>
      </c>
    </row>
    <row r="1351" spans="1:7" x14ac:dyDescent="0.25">
      <c r="A1351">
        <v>2010</v>
      </c>
      <c r="B1351" t="s">
        <v>212</v>
      </c>
      <c r="C1351" t="s">
        <v>74</v>
      </c>
      <c r="D1351" t="s">
        <v>215</v>
      </c>
      <c r="E1351" t="s">
        <v>57</v>
      </c>
      <c r="F1351">
        <v>2.2330000000000001</v>
      </c>
    </row>
    <row r="1352" spans="1:7" x14ac:dyDescent="0.25">
      <c r="A1352">
        <v>2010</v>
      </c>
      <c r="B1352" t="s">
        <v>212</v>
      </c>
      <c r="C1352" t="s">
        <v>73</v>
      </c>
      <c r="D1352" t="s">
        <v>215</v>
      </c>
      <c r="E1352" t="s">
        <v>65</v>
      </c>
      <c r="F1352">
        <v>3.2010000000000001</v>
      </c>
    </row>
    <row r="1353" spans="1:7" x14ac:dyDescent="0.25">
      <c r="A1353">
        <v>2010</v>
      </c>
      <c r="B1353" t="s">
        <v>212</v>
      </c>
      <c r="C1353" t="s">
        <v>73</v>
      </c>
      <c r="D1353" t="s">
        <v>215</v>
      </c>
      <c r="E1353" t="s">
        <v>63</v>
      </c>
      <c r="F1353">
        <v>0.36499999999999999</v>
      </c>
    </row>
    <row r="1354" spans="1:7" x14ac:dyDescent="0.25">
      <c r="A1354">
        <v>2010</v>
      </c>
      <c r="B1354" t="s">
        <v>212</v>
      </c>
      <c r="C1354" t="s">
        <v>73</v>
      </c>
      <c r="D1354" t="s">
        <v>215</v>
      </c>
      <c r="E1354" t="s">
        <v>62</v>
      </c>
      <c r="F1354">
        <v>0.36299999999999999</v>
      </c>
    </row>
    <row r="1355" spans="1:7" x14ac:dyDescent="0.25">
      <c r="A1355">
        <v>2010</v>
      </c>
      <c r="B1355" t="s">
        <v>212</v>
      </c>
      <c r="C1355" t="s">
        <v>73</v>
      </c>
      <c r="D1355" t="s">
        <v>215</v>
      </c>
      <c r="E1355" t="s">
        <v>61</v>
      </c>
      <c r="F1355">
        <v>3.202</v>
      </c>
    </row>
    <row r="1356" spans="1:7" x14ac:dyDescent="0.25">
      <c r="A1356">
        <v>2010</v>
      </c>
      <c r="B1356" t="s">
        <v>212</v>
      </c>
      <c r="C1356" t="s">
        <v>73</v>
      </c>
      <c r="D1356" t="s">
        <v>215</v>
      </c>
      <c r="E1356" t="s">
        <v>236</v>
      </c>
      <c r="F1356">
        <v>3.5659999999999998</v>
      </c>
    </row>
    <row r="1357" spans="1:7" x14ac:dyDescent="0.25">
      <c r="A1357">
        <v>2010</v>
      </c>
      <c r="B1357" t="s">
        <v>212</v>
      </c>
      <c r="C1357" t="s">
        <v>73</v>
      </c>
      <c r="D1357" t="s">
        <v>215</v>
      </c>
      <c r="E1357" t="s">
        <v>57</v>
      </c>
      <c r="F1357">
        <v>1E-3</v>
      </c>
    </row>
    <row r="1358" spans="1:7" x14ac:dyDescent="0.25">
      <c r="A1358">
        <v>2010</v>
      </c>
      <c r="B1358" t="s">
        <v>212</v>
      </c>
      <c r="C1358" t="s">
        <v>72</v>
      </c>
      <c r="D1358" t="s">
        <v>215</v>
      </c>
      <c r="E1358" t="s">
        <v>65</v>
      </c>
      <c r="F1358">
        <v>0.372</v>
      </c>
      <c r="G1358" t="s">
        <v>214</v>
      </c>
    </row>
    <row r="1359" spans="1:7" x14ac:dyDescent="0.25">
      <c r="A1359">
        <v>2010</v>
      </c>
      <c r="B1359" t="s">
        <v>212</v>
      </c>
      <c r="C1359" t="s">
        <v>72</v>
      </c>
      <c r="D1359" t="s">
        <v>215</v>
      </c>
      <c r="E1359" t="s">
        <v>63</v>
      </c>
      <c r="F1359">
        <v>0.51700000000000002</v>
      </c>
    </row>
    <row r="1360" spans="1:7" x14ac:dyDescent="0.25">
      <c r="A1360">
        <v>2010</v>
      </c>
      <c r="B1360" t="s">
        <v>212</v>
      </c>
      <c r="C1360" t="s">
        <v>72</v>
      </c>
      <c r="D1360" t="s">
        <v>215</v>
      </c>
      <c r="E1360" t="s">
        <v>62</v>
      </c>
      <c r="F1360">
        <v>0.27200000000000002</v>
      </c>
    </row>
    <row r="1361" spans="1:7" x14ac:dyDescent="0.25">
      <c r="A1361">
        <v>2010</v>
      </c>
      <c r="B1361" t="s">
        <v>212</v>
      </c>
      <c r="C1361" t="s">
        <v>72</v>
      </c>
      <c r="D1361" t="s">
        <v>215</v>
      </c>
      <c r="E1361" t="s">
        <v>61</v>
      </c>
      <c r="F1361">
        <v>0.61699999999999999</v>
      </c>
      <c r="G1361" t="s">
        <v>214</v>
      </c>
    </row>
    <row r="1362" spans="1:7" x14ac:dyDescent="0.25">
      <c r="A1362">
        <v>2010</v>
      </c>
      <c r="B1362" t="s">
        <v>212</v>
      </c>
      <c r="C1362" t="s">
        <v>72</v>
      </c>
      <c r="D1362" t="s">
        <v>215</v>
      </c>
      <c r="E1362" t="s">
        <v>236</v>
      </c>
      <c r="F1362">
        <v>0.88900000000000001</v>
      </c>
      <c r="G1362" t="s">
        <v>214</v>
      </c>
    </row>
    <row r="1363" spans="1:7" x14ac:dyDescent="0.25">
      <c r="A1363">
        <v>2010</v>
      </c>
      <c r="B1363" t="s">
        <v>212</v>
      </c>
      <c r="C1363" t="s">
        <v>72</v>
      </c>
      <c r="D1363" t="s">
        <v>215</v>
      </c>
      <c r="E1363" t="s">
        <v>57</v>
      </c>
      <c r="F1363">
        <v>0.245</v>
      </c>
    </row>
    <row r="1364" spans="1:7" x14ac:dyDescent="0.25">
      <c r="A1364">
        <v>2010</v>
      </c>
      <c r="B1364" t="s">
        <v>212</v>
      </c>
      <c r="C1364" t="s">
        <v>70</v>
      </c>
      <c r="D1364" t="s">
        <v>215</v>
      </c>
      <c r="E1364" t="s">
        <v>65</v>
      </c>
      <c r="F1364">
        <v>6.9560000000000004</v>
      </c>
    </row>
    <row r="1365" spans="1:7" x14ac:dyDescent="0.25">
      <c r="A1365">
        <v>2010</v>
      </c>
      <c r="B1365" t="s">
        <v>212</v>
      </c>
      <c r="C1365" t="s">
        <v>70</v>
      </c>
      <c r="D1365" t="s">
        <v>215</v>
      </c>
      <c r="E1365" t="s">
        <v>63</v>
      </c>
      <c r="F1365">
        <v>0.216</v>
      </c>
    </row>
    <row r="1366" spans="1:7" x14ac:dyDescent="0.25">
      <c r="A1366">
        <v>2010</v>
      </c>
      <c r="B1366" t="s">
        <v>212</v>
      </c>
      <c r="C1366" t="s">
        <v>70</v>
      </c>
      <c r="D1366" t="s">
        <v>215</v>
      </c>
      <c r="E1366" t="s">
        <v>62</v>
      </c>
      <c r="F1366">
        <v>0.17899999999999999</v>
      </c>
    </row>
    <row r="1367" spans="1:7" x14ac:dyDescent="0.25">
      <c r="A1367">
        <v>2010</v>
      </c>
      <c r="B1367" t="s">
        <v>212</v>
      </c>
      <c r="C1367" t="s">
        <v>70</v>
      </c>
      <c r="D1367" t="s">
        <v>215</v>
      </c>
      <c r="E1367" t="s">
        <v>61</v>
      </c>
      <c r="F1367" s="186">
        <v>6.9930000000000003</v>
      </c>
    </row>
    <row r="1368" spans="1:7" x14ac:dyDescent="0.25">
      <c r="A1368">
        <v>2010</v>
      </c>
      <c r="B1368" t="s">
        <v>212</v>
      </c>
      <c r="C1368" t="s">
        <v>70</v>
      </c>
      <c r="D1368" t="s">
        <v>215</v>
      </c>
      <c r="E1368" t="s">
        <v>236</v>
      </c>
      <c r="F1368" s="186">
        <v>7.1719999999999997</v>
      </c>
    </row>
    <row r="1369" spans="1:7" x14ac:dyDescent="0.25">
      <c r="A1369">
        <v>2010</v>
      </c>
      <c r="B1369" t="s">
        <v>212</v>
      </c>
      <c r="C1369" t="s">
        <v>70</v>
      </c>
      <c r="D1369" t="s">
        <v>215</v>
      </c>
      <c r="E1369" t="s">
        <v>57</v>
      </c>
      <c r="F1369" s="186">
        <v>3.6999999999999998E-2</v>
      </c>
    </row>
    <row r="1370" spans="1:7" x14ac:dyDescent="0.25">
      <c r="A1370">
        <v>2010</v>
      </c>
      <c r="B1370" t="s">
        <v>212</v>
      </c>
      <c r="C1370" t="s">
        <v>69</v>
      </c>
      <c r="D1370" t="s">
        <v>215</v>
      </c>
      <c r="E1370" t="s">
        <v>65</v>
      </c>
      <c r="F1370" s="186">
        <v>1.5529999999999999</v>
      </c>
    </row>
    <row r="1371" spans="1:7" x14ac:dyDescent="0.25">
      <c r="A1371">
        <v>2010</v>
      </c>
      <c r="B1371" t="s">
        <v>212</v>
      </c>
      <c r="C1371" t="s">
        <v>69</v>
      </c>
      <c r="D1371" t="s">
        <v>215</v>
      </c>
      <c r="E1371" t="s">
        <v>63</v>
      </c>
      <c r="F1371" s="186">
        <v>2.3940000000000001</v>
      </c>
    </row>
    <row r="1372" spans="1:7" x14ac:dyDescent="0.25">
      <c r="A1372">
        <v>2010</v>
      </c>
      <c r="B1372" t="s">
        <v>212</v>
      </c>
      <c r="C1372" t="s">
        <v>69</v>
      </c>
      <c r="D1372" t="s">
        <v>215</v>
      </c>
      <c r="E1372" t="s">
        <v>62</v>
      </c>
      <c r="F1372">
        <v>0.44700000000000001</v>
      </c>
    </row>
    <row r="1373" spans="1:7" x14ac:dyDescent="0.25">
      <c r="A1373">
        <v>2010</v>
      </c>
      <c r="B1373" t="s">
        <v>212</v>
      </c>
      <c r="C1373" t="s">
        <v>69</v>
      </c>
      <c r="D1373" t="s">
        <v>215</v>
      </c>
      <c r="E1373" t="s">
        <v>61</v>
      </c>
      <c r="F1373">
        <v>3.5</v>
      </c>
    </row>
    <row r="1374" spans="1:7" x14ac:dyDescent="0.25">
      <c r="A1374">
        <v>2010</v>
      </c>
      <c r="B1374" t="s">
        <v>212</v>
      </c>
      <c r="C1374" t="s">
        <v>69</v>
      </c>
      <c r="D1374" t="s">
        <v>215</v>
      </c>
      <c r="E1374" t="s">
        <v>236</v>
      </c>
      <c r="F1374">
        <v>3.9470000000000001</v>
      </c>
    </row>
    <row r="1375" spans="1:7" x14ac:dyDescent="0.25">
      <c r="A1375">
        <v>2010</v>
      </c>
      <c r="B1375" t="s">
        <v>212</v>
      </c>
      <c r="C1375" t="s">
        <v>69</v>
      </c>
      <c r="D1375" t="s">
        <v>215</v>
      </c>
      <c r="E1375" t="s">
        <v>57</v>
      </c>
      <c r="F1375">
        <v>1.9470000000000001</v>
      </c>
    </row>
    <row r="1376" spans="1:7" x14ac:dyDescent="0.25">
      <c r="A1376">
        <v>2010</v>
      </c>
      <c r="B1376" t="s">
        <v>212</v>
      </c>
      <c r="C1376" t="s">
        <v>67</v>
      </c>
      <c r="D1376" t="s">
        <v>215</v>
      </c>
      <c r="E1376" t="s">
        <v>65</v>
      </c>
      <c r="F1376" t="s">
        <v>54</v>
      </c>
      <c r="G1376" t="s">
        <v>217</v>
      </c>
    </row>
    <row r="1377" spans="1:7" x14ac:dyDescent="0.25">
      <c r="A1377">
        <v>2010</v>
      </c>
      <c r="B1377" t="s">
        <v>212</v>
      </c>
      <c r="C1377" t="s">
        <v>67</v>
      </c>
      <c r="D1377" t="s">
        <v>215</v>
      </c>
      <c r="E1377" t="s">
        <v>63</v>
      </c>
      <c r="F1377">
        <v>0.109</v>
      </c>
    </row>
    <row r="1378" spans="1:7" x14ac:dyDescent="0.25">
      <c r="A1378">
        <v>2010</v>
      </c>
      <c r="B1378" t="s">
        <v>212</v>
      </c>
      <c r="C1378" t="s">
        <v>67</v>
      </c>
      <c r="D1378" t="s">
        <v>215</v>
      </c>
      <c r="E1378" t="s">
        <v>62</v>
      </c>
      <c r="F1378">
        <v>0.108</v>
      </c>
    </row>
    <row r="1379" spans="1:7" x14ac:dyDescent="0.25">
      <c r="A1379">
        <v>2010</v>
      </c>
      <c r="B1379" t="s">
        <v>212</v>
      </c>
      <c r="C1379" t="s">
        <v>67</v>
      </c>
      <c r="D1379" t="s">
        <v>215</v>
      </c>
      <c r="E1379" t="s">
        <v>61</v>
      </c>
      <c r="F1379">
        <v>2E-3</v>
      </c>
    </row>
    <row r="1380" spans="1:7" x14ac:dyDescent="0.25">
      <c r="A1380">
        <v>2010</v>
      </c>
      <c r="B1380" t="s">
        <v>212</v>
      </c>
      <c r="C1380" t="s">
        <v>67</v>
      </c>
      <c r="D1380" t="s">
        <v>215</v>
      </c>
      <c r="E1380" t="s">
        <v>236</v>
      </c>
      <c r="F1380">
        <v>0.109</v>
      </c>
    </row>
    <row r="1381" spans="1:7" x14ac:dyDescent="0.25">
      <c r="A1381">
        <v>2010</v>
      </c>
      <c r="B1381" t="s">
        <v>212</v>
      </c>
      <c r="C1381" t="s">
        <v>67</v>
      </c>
      <c r="D1381" t="s">
        <v>215</v>
      </c>
      <c r="E1381" t="s">
        <v>57</v>
      </c>
      <c r="F1381">
        <v>2E-3</v>
      </c>
    </row>
    <row r="1382" spans="1:7" x14ac:dyDescent="0.25">
      <c r="A1382">
        <v>2010</v>
      </c>
      <c r="B1382" t="s">
        <v>212</v>
      </c>
      <c r="C1382" t="s">
        <v>59</v>
      </c>
      <c r="D1382" t="s">
        <v>215</v>
      </c>
      <c r="E1382" t="s">
        <v>65</v>
      </c>
      <c r="F1382" s="186" t="s">
        <v>54</v>
      </c>
      <c r="G1382" t="s">
        <v>217</v>
      </c>
    </row>
    <row r="1383" spans="1:7" x14ac:dyDescent="0.25">
      <c r="A1383">
        <v>2010</v>
      </c>
      <c r="B1383" t="s">
        <v>212</v>
      </c>
      <c r="C1383" t="s">
        <v>59</v>
      </c>
      <c r="D1383" t="s">
        <v>215</v>
      </c>
      <c r="E1383" t="s">
        <v>63</v>
      </c>
      <c r="F1383" s="186">
        <v>2E-3</v>
      </c>
    </row>
    <row r="1384" spans="1:7" x14ac:dyDescent="0.25">
      <c r="A1384">
        <v>2010</v>
      </c>
      <c r="B1384" t="s">
        <v>212</v>
      </c>
      <c r="C1384" t="s">
        <v>59</v>
      </c>
      <c r="D1384" t="s">
        <v>215</v>
      </c>
      <c r="E1384" t="s">
        <v>62</v>
      </c>
      <c r="F1384" s="186">
        <v>1E-3</v>
      </c>
    </row>
    <row r="1385" spans="1:7" x14ac:dyDescent="0.25">
      <c r="A1385">
        <v>2010</v>
      </c>
      <c r="B1385" t="s">
        <v>212</v>
      </c>
      <c r="C1385" t="s">
        <v>59</v>
      </c>
      <c r="D1385" t="s">
        <v>215</v>
      </c>
      <c r="E1385" t="s">
        <v>61</v>
      </c>
      <c r="F1385" s="186">
        <v>1E-3</v>
      </c>
    </row>
    <row r="1386" spans="1:7" x14ac:dyDescent="0.25">
      <c r="A1386">
        <v>2010</v>
      </c>
      <c r="B1386" t="s">
        <v>212</v>
      </c>
      <c r="C1386" t="s">
        <v>59</v>
      </c>
      <c r="D1386" t="s">
        <v>215</v>
      </c>
      <c r="E1386" t="s">
        <v>236</v>
      </c>
      <c r="F1386" s="186">
        <v>2E-3</v>
      </c>
    </row>
    <row r="1387" spans="1:7" x14ac:dyDescent="0.25">
      <c r="A1387">
        <v>2010</v>
      </c>
      <c r="B1387" t="s">
        <v>212</v>
      </c>
      <c r="C1387" t="s">
        <v>59</v>
      </c>
      <c r="D1387" t="s">
        <v>215</v>
      </c>
      <c r="E1387" t="s">
        <v>57</v>
      </c>
      <c r="F1387">
        <v>1E-3</v>
      </c>
    </row>
    <row r="1388" spans="1:7" x14ac:dyDescent="0.25">
      <c r="A1388">
        <v>2011</v>
      </c>
      <c r="B1388" t="s">
        <v>212</v>
      </c>
      <c r="C1388" t="s">
        <v>74</v>
      </c>
      <c r="D1388" t="s">
        <v>213</v>
      </c>
      <c r="E1388" t="s">
        <v>65</v>
      </c>
      <c r="F1388">
        <v>5655521.8470000001</v>
      </c>
      <c r="G1388" t="s">
        <v>214</v>
      </c>
    </row>
    <row r="1389" spans="1:7" x14ac:dyDescent="0.25">
      <c r="A1389">
        <v>2011</v>
      </c>
      <c r="B1389" t="s">
        <v>212</v>
      </c>
      <c r="C1389" t="s">
        <v>74</v>
      </c>
      <c r="D1389" t="s">
        <v>213</v>
      </c>
      <c r="E1389" t="s">
        <v>63</v>
      </c>
      <c r="F1389">
        <v>1615363.1089999999</v>
      </c>
    </row>
    <row r="1390" spans="1:7" x14ac:dyDescent="0.25">
      <c r="A1390">
        <v>2011</v>
      </c>
      <c r="B1390" t="s">
        <v>212</v>
      </c>
      <c r="C1390" t="s">
        <v>74</v>
      </c>
      <c r="D1390" t="s">
        <v>213</v>
      </c>
      <c r="E1390" t="s">
        <v>62</v>
      </c>
      <c r="F1390">
        <v>624715.42200000002</v>
      </c>
    </row>
    <row r="1391" spans="1:7" x14ac:dyDescent="0.25">
      <c r="A1391">
        <v>2011</v>
      </c>
      <c r="B1391" t="s">
        <v>212</v>
      </c>
      <c r="C1391" t="s">
        <v>74</v>
      </c>
      <c r="D1391" t="s">
        <v>213</v>
      </c>
      <c r="E1391" t="s">
        <v>61</v>
      </c>
      <c r="F1391">
        <v>6646169.534</v>
      </c>
      <c r="G1391" t="s">
        <v>214</v>
      </c>
    </row>
    <row r="1392" spans="1:7" x14ac:dyDescent="0.25">
      <c r="A1392">
        <v>2011</v>
      </c>
      <c r="B1392" t="s">
        <v>212</v>
      </c>
      <c r="C1392" t="s">
        <v>74</v>
      </c>
      <c r="D1392" t="s">
        <v>213</v>
      </c>
      <c r="E1392" t="s">
        <v>236</v>
      </c>
      <c r="F1392">
        <v>7270884.9560000002</v>
      </c>
      <c r="G1392" t="s">
        <v>214</v>
      </c>
    </row>
    <row r="1393" spans="1:7" x14ac:dyDescent="0.25">
      <c r="A1393">
        <v>2011</v>
      </c>
      <c r="B1393" t="s">
        <v>212</v>
      </c>
      <c r="C1393" t="s">
        <v>74</v>
      </c>
      <c r="D1393" t="s">
        <v>213</v>
      </c>
      <c r="E1393" t="s">
        <v>57</v>
      </c>
      <c r="F1393">
        <v>990647.68599999999</v>
      </c>
    </row>
    <row r="1394" spans="1:7" x14ac:dyDescent="0.25">
      <c r="A1394">
        <v>2011</v>
      </c>
      <c r="B1394" t="s">
        <v>212</v>
      </c>
      <c r="C1394" t="s">
        <v>73</v>
      </c>
      <c r="D1394" t="s">
        <v>213</v>
      </c>
      <c r="E1394" t="s">
        <v>65</v>
      </c>
      <c r="F1394">
        <v>1476585.513</v>
      </c>
    </row>
    <row r="1395" spans="1:7" x14ac:dyDescent="0.25">
      <c r="A1395">
        <v>2011</v>
      </c>
      <c r="B1395" t="s">
        <v>212</v>
      </c>
      <c r="C1395" t="s">
        <v>73</v>
      </c>
      <c r="D1395" t="s">
        <v>213</v>
      </c>
      <c r="E1395" t="s">
        <v>63</v>
      </c>
      <c r="F1395">
        <v>168496.09299999999</v>
      </c>
    </row>
    <row r="1396" spans="1:7" x14ac:dyDescent="0.25">
      <c r="A1396">
        <v>2011</v>
      </c>
      <c r="B1396" t="s">
        <v>212</v>
      </c>
      <c r="C1396" t="s">
        <v>73</v>
      </c>
      <c r="D1396" t="s">
        <v>213</v>
      </c>
      <c r="E1396" t="s">
        <v>62</v>
      </c>
      <c r="F1396">
        <v>161582.595</v>
      </c>
    </row>
    <row r="1397" spans="1:7" x14ac:dyDescent="0.25">
      <c r="A1397">
        <v>2011</v>
      </c>
      <c r="B1397" t="s">
        <v>212</v>
      </c>
      <c r="C1397" t="s">
        <v>73</v>
      </c>
      <c r="D1397" t="s">
        <v>213</v>
      </c>
      <c r="E1397" t="s">
        <v>61</v>
      </c>
      <c r="F1397" s="186">
        <v>1483499.0109999999</v>
      </c>
    </row>
    <row r="1398" spans="1:7" x14ac:dyDescent="0.25">
      <c r="A1398">
        <v>2011</v>
      </c>
      <c r="B1398" t="s">
        <v>212</v>
      </c>
      <c r="C1398" t="s">
        <v>73</v>
      </c>
      <c r="D1398" t="s">
        <v>213</v>
      </c>
      <c r="E1398" t="s">
        <v>236</v>
      </c>
      <c r="F1398" s="186">
        <v>1645081.6070000001</v>
      </c>
    </row>
    <row r="1399" spans="1:7" x14ac:dyDescent="0.25">
      <c r="A1399">
        <v>2011</v>
      </c>
      <c r="B1399" t="s">
        <v>212</v>
      </c>
      <c r="C1399" t="s">
        <v>73</v>
      </c>
      <c r="D1399" t="s">
        <v>213</v>
      </c>
      <c r="E1399" t="s">
        <v>57</v>
      </c>
      <c r="F1399" s="186">
        <v>6913.4979999999996</v>
      </c>
    </row>
    <row r="1400" spans="1:7" x14ac:dyDescent="0.25">
      <c r="A1400">
        <v>2011</v>
      </c>
      <c r="B1400" t="s">
        <v>212</v>
      </c>
      <c r="C1400" t="s">
        <v>72</v>
      </c>
      <c r="D1400" t="s">
        <v>213</v>
      </c>
      <c r="E1400" t="s">
        <v>65</v>
      </c>
      <c r="F1400" s="186">
        <v>170654.26199999999</v>
      </c>
      <c r="G1400" t="s">
        <v>214</v>
      </c>
    </row>
    <row r="1401" spans="1:7" x14ac:dyDescent="0.25">
      <c r="A1401">
        <v>2011</v>
      </c>
      <c r="B1401" t="s">
        <v>212</v>
      </c>
      <c r="C1401" t="s">
        <v>72</v>
      </c>
      <c r="D1401" t="s">
        <v>213</v>
      </c>
      <c r="E1401" t="s">
        <v>63</v>
      </c>
      <c r="F1401" s="186">
        <v>239713.17499999999</v>
      </c>
    </row>
    <row r="1402" spans="1:7" x14ac:dyDescent="0.25">
      <c r="A1402">
        <v>2011</v>
      </c>
      <c r="B1402" t="s">
        <v>212</v>
      </c>
      <c r="C1402" t="s">
        <v>72</v>
      </c>
      <c r="D1402" t="s">
        <v>213</v>
      </c>
      <c r="E1402" t="s">
        <v>62</v>
      </c>
      <c r="F1402">
        <v>133381.09</v>
      </c>
    </row>
    <row r="1403" spans="1:7" x14ac:dyDescent="0.25">
      <c r="A1403">
        <v>2011</v>
      </c>
      <c r="B1403" t="s">
        <v>212</v>
      </c>
      <c r="C1403" t="s">
        <v>72</v>
      </c>
      <c r="D1403" t="s">
        <v>213</v>
      </c>
      <c r="E1403" t="s">
        <v>61</v>
      </c>
      <c r="F1403">
        <v>276986.34700000001</v>
      </c>
      <c r="G1403" t="s">
        <v>214</v>
      </c>
    </row>
    <row r="1404" spans="1:7" x14ac:dyDescent="0.25">
      <c r="A1404">
        <v>2011</v>
      </c>
      <c r="B1404" t="s">
        <v>212</v>
      </c>
      <c r="C1404" t="s">
        <v>72</v>
      </c>
      <c r="D1404" t="s">
        <v>213</v>
      </c>
      <c r="E1404" t="s">
        <v>236</v>
      </c>
      <c r="F1404">
        <v>410367.43699999998</v>
      </c>
      <c r="G1404" t="s">
        <v>214</v>
      </c>
    </row>
    <row r="1405" spans="1:7" x14ac:dyDescent="0.25">
      <c r="A1405">
        <v>2011</v>
      </c>
      <c r="B1405" t="s">
        <v>212</v>
      </c>
      <c r="C1405" t="s">
        <v>72</v>
      </c>
      <c r="D1405" t="s">
        <v>213</v>
      </c>
      <c r="E1405" t="s">
        <v>57</v>
      </c>
      <c r="F1405">
        <v>106332.08500000001</v>
      </c>
    </row>
    <row r="1406" spans="1:7" x14ac:dyDescent="0.25">
      <c r="A1406">
        <v>2011</v>
      </c>
      <c r="B1406" t="s">
        <v>212</v>
      </c>
      <c r="C1406" t="s">
        <v>70</v>
      </c>
      <c r="D1406" t="s">
        <v>213</v>
      </c>
      <c r="E1406" t="s">
        <v>65</v>
      </c>
      <c r="F1406">
        <v>3304761.8259999999</v>
      </c>
    </row>
    <row r="1407" spans="1:7" x14ac:dyDescent="0.25">
      <c r="A1407">
        <v>2011</v>
      </c>
      <c r="B1407" t="s">
        <v>212</v>
      </c>
      <c r="C1407" t="s">
        <v>70</v>
      </c>
      <c r="D1407" t="s">
        <v>213</v>
      </c>
      <c r="E1407" t="s">
        <v>63</v>
      </c>
      <c r="F1407">
        <v>100131.91499999999</v>
      </c>
    </row>
    <row r="1408" spans="1:7" x14ac:dyDescent="0.25">
      <c r="A1408">
        <v>2011</v>
      </c>
      <c r="B1408" t="s">
        <v>212</v>
      </c>
      <c r="C1408" t="s">
        <v>70</v>
      </c>
      <c r="D1408" t="s">
        <v>213</v>
      </c>
      <c r="E1408" t="s">
        <v>62</v>
      </c>
      <c r="F1408">
        <v>80694.357999999993</v>
      </c>
    </row>
    <row r="1409" spans="1:7" x14ac:dyDescent="0.25">
      <c r="A1409">
        <v>2011</v>
      </c>
      <c r="B1409" t="s">
        <v>212</v>
      </c>
      <c r="C1409" t="s">
        <v>70</v>
      </c>
      <c r="D1409" t="s">
        <v>213</v>
      </c>
      <c r="E1409" t="s">
        <v>61</v>
      </c>
      <c r="F1409">
        <v>3324199.3840000001</v>
      </c>
    </row>
    <row r="1410" spans="1:7" x14ac:dyDescent="0.25">
      <c r="A1410">
        <v>2011</v>
      </c>
      <c r="B1410" t="s">
        <v>212</v>
      </c>
      <c r="C1410" t="s">
        <v>70</v>
      </c>
      <c r="D1410" t="s">
        <v>213</v>
      </c>
      <c r="E1410" t="s">
        <v>236</v>
      </c>
      <c r="F1410">
        <v>3404893.7420000001</v>
      </c>
    </row>
    <row r="1411" spans="1:7" x14ac:dyDescent="0.25">
      <c r="A1411">
        <v>2011</v>
      </c>
      <c r="B1411" t="s">
        <v>212</v>
      </c>
      <c r="C1411" t="s">
        <v>70</v>
      </c>
      <c r="D1411" t="s">
        <v>213</v>
      </c>
      <c r="E1411" t="s">
        <v>57</v>
      </c>
      <c r="F1411">
        <v>19437.557000000001</v>
      </c>
    </row>
    <row r="1412" spans="1:7" x14ac:dyDescent="0.25">
      <c r="A1412">
        <v>2011</v>
      </c>
      <c r="B1412" t="s">
        <v>212</v>
      </c>
      <c r="C1412" t="s">
        <v>69</v>
      </c>
      <c r="D1412" t="s">
        <v>213</v>
      </c>
      <c r="E1412" t="s">
        <v>65</v>
      </c>
      <c r="F1412" s="186">
        <v>703520.24600000004</v>
      </c>
    </row>
    <row r="1413" spans="1:7" x14ac:dyDescent="0.25">
      <c r="A1413">
        <v>2011</v>
      </c>
      <c r="B1413" t="s">
        <v>212</v>
      </c>
      <c r="C1413" t="s">
        <v>69</v>
      </c>
      <c r="D1413" t="s">
        <v>213</v>
      </c>
      <c r="E1413" t="s">
        <v>63</v>
      </c>
      <c r="F1413" s="186">
        <v>1056690.1969999999</v>
      </c>
    </row>
    <row r="1414" spans="1:7" x14ac:dyDescent="0.25">
      <c r="A1414">
        <v>2011</v>
      </c>
      <c r="B1414" t="s">
        <v>212</v>
      </c>
      <c r="C1414" t="s">
        <v>69</v>
      </c>
      <c r="D1414" t="s">
        <v>213</v>
      </c>
      <c r="E1414" t="s">
        <v>62</v>
      </c>
      <c r="F1414" s="186">
        <v>199553.095</v>
      </c>
    </row>
    <row r="1415" spans="1:7" x14ac:dyDescent="0.25">
      <c r="A1415">
        <v>2011</v>
      </c>
      <c r="B1415" t="s">
        <v>212</v>
      </c>
      <c r="C1415" t="s">
        <v>69</v>
      </c>
      <c r="D1415" t="s">
        <v>213</v>
      </c>
      <c r="E1415" t="s">
        <v>61</v>
      </c>
      <c r="F1415" s="186">
        <v>1560657.348</v>
      </c>
    </row>
    <row r="1416" spans="1:7" x14ac:dyDescent="0.25">
      <c r="A1416">
        <v>2011</v>
      </c>
      <c r="B1416" t="s">
        <v>212</v>
      </c>
      <c r="C1416" t="s">
        <v>69</v>
      </c>
      <c r="D1416" t="s">
        <v>213</v>
      </c>
      <c r="E1416" t="s">
        <v>236</v>
      </c>
      <c r="F1416" s="186">
        <v>1760210.443</v>
      </c>
    </row>
    <row r="1417" spans="1:7" x14ac:dyDescent="0.25">
      <c r="A1417">
        <v>2011</v>
      </c>
      <c r="B1417" t="s">
        <v>212</v>
      </c>
      <c r="C1417" t="s">
        <v>69</v>
      </c>
      <c r="D1417" t="s">
        <v>213</v>
      </c>
      <c r="E1417" t="s">
        <v>57</v>
      </c>
      <c r="F1417">
        <v>857137.10199999996</v>
      </c>
    </row>
    <row r="1418" spans="1:7" x14ac:dyDescent="0.25">
      <c r="A1418">
        <v>2011</v>
      </c>
      <c r="B1418" t="s">
        <v>212</v>
      </c>
      <c r="C1418" t="s">
        <v>67</v>
      </c>
      <c r="D1418" t="s">
        <v>213</v>
      </c>
      <c r="E1418" t="s">
        <v>65</v>
      </c>
      <c r="F1418" t="s">
        <v>54</v>
      </c>
      <c r="G1418" t="s">
        <v>217</v>
      </c>
    </row>
    <row r="1419" spans="1:7" x14ac:dyDescent="0.25">
      <c r="A1419">
        <v>2011</v>
      </c>
      <c r="B1419" t="s">
        <v>212</v>
      </c>
      <c r="C1419" t="s">
        <v>67</v>
      </c>
      <c r="D1419" t="s">
        <v>213</v>
      </c>
      <c r="E1419" t="s">
        <v>63</v>
      </c>
      <c r="F1419">
        <v>49542.993999999999</v>
      </c>
    </row>
    <row r="1420" spans="1:7" x14ac:dyDescent="0.25">
      <c r="A1420">
        <v>2011</v>
      </c>
      <c r="B1420" t="s">
        <v>212</v>
      </c>
      <c r="C1420" t="s">
        <v>67</v>
      </c>
      <c r="D1420" t="s">
        <v>213</v>
      </c>
      <c r="E1420" t="s">
        <v>62</v>
      </c>
      <c r="F1420">
        <v>48916.874000000003</v>
      </c>
    </row>
    <row r="1421" spans="1:7" x14ac:dyDescent="0.25">
      <c r="A1421">
        <v>2011</v>
      </c>
      <c r="B1421" t="s">
        <v>212</v>
      </c>
      <c r="C1421" t="s">
        <v>67</v>
      </c>
      <c r="D1421" t="s">
        <v>213</v>
      </c>
      <c r="E1421" t="s">
        <v>61</v>
      </c>
      <c r="F1421">
        <v>626.12</v>
      </c>
    </row>
    <row r="1422" spans="1:7" x14ac:dyDescent="0.25">
      <c r="A1422">
        <v>2011</v>
      </c>
      <c r="B1422" t="s">
        <v>212</v>
      </c>
      <c r="C1422" t="s">
        <v>67</v>
      </c>
      <c r="D1422" t="s">
        <v>213</v>
      </c>
      <c r="E1422" t="s">
        <v>236</v>
      </c>
      <c r="F1422">
        <v>49542.993999999999</v>
      </c>
    </row>
    <row r="1423" spans="1:7" x14ac:dyDescent="0.25">
      <c r="A1423">
        <v>2011</v>
      </c>
      <c r="B1423" t="s">
        <v>212</v>
      </c>
      <c r="C1423" t="s">
        <v>67</v>
      </c>
      <c r="D1423" t="s">
        <v>213</v>
      </c>
      <c r="E1423" t="s">
        <v>57</v>
      </c>
      <c r="F1423">
        <v>626.12</v>
      </c>
    </row>
    <row r="1424" spans="1:7" x14ac:dyDescent="0.25">
      <c r="A1424">
        <v>2011</v>
      </c>
      <c r="B1424" t="s">
        <v>212</v>
      </c>
      <c r="C1424" t="s">
        <v>59</v>
      </c>
      <c r="D1424" t="s">
        <v>213</v>
      </c>
      <c r="E1424" t="s">
        <v>65</v>
      </c>
      <c r="F1424" t="s">
        <v>54</v>
      </c>
      <c r="G1424" t="s">
        <v>217</v>
      </c>
    </row>
    <row r="1425" spans="1:7" x14ac:dyDescent="0.25">
      <c r="A1425">
        <v>2011</v>
      </c>
      <c r="B1425" t="s">
        <v>212</v>
      </c>
      <c r="C1425" t="s">
        <v>59</v>
      </c>
      <c r="D1425" t="s">
        <v>213</v>
      </c>
      <c r="E1425" t="s">
        <v>63</v>
      </c>
      <c r="F1425">
        <v>788.73400000000004</v>
      </c>
    </row>
    <row r="1426" spans="1:7" x14ac:dyDescent="0.25">
      <c r="A1426">
        <v>2011</v>
      </c>
      <c r="B1426" t="s">
        <v>212</v>
      </c>
      <c r="C1426" t="s">
        <v>59</v>
      </c>
      <c r="D1426" t="s">
        <v>213</v>
      </c>
      <c r="E1426" t="s">
        <v>62</v>
      </c>
      <c r="F1426">
        <v>587.41099999999994</v>
      </c>
    </row>
    <row r="1427" spans="1:7" x14ac:dyDescent="0.25">
      <c r="A1427">
        <v>2011</v>
      </c>
      <c r="B1427" t="s">
        <v>212</v>
      </c>
      <c r="C1427" t="s">
        <v>59</v>
      </c>
      <c r="D1427" t="s">
        <v>213</v>
      </c>
      <c r="E1427" t="s">
        <v>61</v>
      </c>
      <c r="F1427" s="186">
        <v>201.32300000000001</v>
      </c>
    </row>
    <row r="1428" spans="1:7" x14ac:dyDescent="0.25">
      <c r="A1428">
        <v>2011</v>
      </c>
      <c r="B1428" t="s">
        <v>212</v>
      </c>
      <c r="C1428" t="s">
        <v>59</v>
      </c>
      <c r="D1428" t="s">
        <v>213</v>
      </c>
      <c r="E1428" t="s">
        <v>236</v>
      </c>
      <c r="F1428" s="186">
        <v>788.73400000000004</v>
      </c>
    </row>
    <row r="1429" spans="1:7" x14ac:dyDescent="0.25">
      <c r="A1429">
        <v>2011</v>
      </c>
      <c r="B1429" t="s">
        <v>212</v>
      </c>
      <c r="C1429" t="s">
        <v>59</v>
      </c>
      <c r="D1429" t="s">
        <v>213</v>
      </c>
      <c r="E1429" t="s">
        <v>57</v>
      </c>
      <c r="F1429" s="186">
        <v>201.32300000000001</v>
      </c>
    </row>
    <row r="1430" spans="1:7" x14ac:dyDescent="0.25">
      <c r="A1430">
        <v>2011</v>
      </c>
      <c r="B1430" t="s">
        <v>212</v>
      </c>
      <c r="C1430" t="s">
        <v>74</v>
      </c>
      <c r="D1430" t="s">
        <v>216</v>
      </c>
      <c r="E1430" t="s">
        <v>65</v>
      </c>
      <c r="F1430" s="186">
        <v>101.886</v>
      </c>
      <c r="G1430" t="s">
        <v>214</v>
      </c>
    </row>
    <row r="1431" spans="1:7" x14ac:dyDescent="0.25">
      <c r="A1431">
        <v>2011</v>
      </c>
      <c r="B1431" t="s">
        <v>212</v>
      </c>
      <c r="C1431" t="s">
        <v>74</v>
      </c>
      <c r="D1431" t="s">
        <v>216</v>
      </c>
      <c r="E1431" t="s">
        <v>63</v>
      </c>
      <c r="F1431" s="186">
        <v>108.843</v>
      </c>
    </row>
    <row r="1432" spans="1:7" x14ac:dyDescent="0.25">
      <c r="A1432">
        <v>2011</v>
      </c>
      <c r="B1432" t="s">
        <v>212</v>
      </c>
      <c r="C1432" t="s">
        <v>74</v>
      </c>
      <c r="D1432" t="s">
        <v>216</v>
      </c>
      <c r="E1432" t="s">
        <v>62</v>
      </c>
      <c r="F1432">
        <v>141.203</v>
      </c>
    </row>
    <row r="1433" spans="1:7" x14ac:dyDescent="0.25">
      <c r="A1433">
        <v>2011</v>
      </c>
      <c r="B1433" t="s">
        <v>212</v>
      </c>
      <c r="C1433" t="s">
        <v>74</v>
      </c>
      <c r="D1433" t="s">
        <v>216</v>
      </c>
      <c r="E1433" t="s">
        <v>61</v>
      </c>
      <c r="F1433">
        <v>100.81399999999999</v>
      </c>
      <c r="G1433" t="s">
        <v>214</v>
      </c>
    </row>
    <row r="1434" spans="1:7" x14ac:dyDescent="0.25">
      <c r="A1434">
        <v>2011</v>
      </c>
      <c r="B1434" t="s">
        <v>212</v>
      </c>
      <c r="C1434" t="s">
        <v>74</v>
      </c>
      <c r="D1434" t="s">
        <v>216</v>
      </c>
      <c r="E1434" t="s">
        <v>236</v>
      </c>
      <c r="F1434">
        <v>103.354</v>
      </c>
      <c r="G1434" t="s">
        <v>214</v>
      </c>
    </row>
    <row r="1435" spans="1:7" x14ac:dyDescent="0.25">
      <c r="A1435">
        <v>2011</v>
      </c>
      <c r="B1435" t="s">
        <v>212</v>
      </c>
      <c r="C1435" t="s">
        <v>74</v>
      </c>
      <c r="D1435" t="s">
        <v>216</v>
      </c>
      <c r="E1435" t="s">
        <v>57</v>
      </c>
      <c r="F1435">
        <v>95.099000000000004</v>
      </c>
    </row>
    <row r="1436" spans="1:7" x14ac:dyDescent="0.25">
      <c r="A1436">
        <v>2011</v>
      </c>
      <c r="B1436" t="s">
        <v>212</v>
      </c>
      <c r="C1436" t="s">
        <v>73</v>
      </c>
      <c r="D1436" t="s">
        <v>216</v>
      </c>
      <c r="E1436" t="s">
        <v>65</v>
      </c>
      <c r="F1436" t="s">
        <v>54</v>
      </c>
    </row>
    <row r="1437" spans="1:7" x14ac:dyDescent="0.25">
      <c r="A1437">
        <v>2011</v>
      </c>
      <c r="B1437" t="s">
        <v>212</v>
      </c>
      <c r="C1437" t="s">
        <v>73</v>
      </c>
      <c r="D1437" t="s">
        <v>216</v>
      </c>
      <c r="E1437" t="s">
        <v>63</v>
      </c>
      <c r="F1437" t="s">
        <v>54</v>
      </c>
    </row>
    <row r="1438" spans="1:7" x14ac:dyDescent="0.25">
      <c r="A1438">
        <v>2011</v>
      </c>
      <c r="B1438" t="s">
        <v>212</v>
      </c>
      <c r="C1438" t="s">
        <v>73</v>
      </c>
      <c r="D1438" t="s">
        <v>216</v>
      </c>
      <c r="E1438" t="s">
        <v>62</v>
      </c>
      <c r="F1438" t="s">
        <v>54</v>
      </c>
    </row>
    <row r="1439" spans="1:7" x14ac:dyDescent="0.25">
      <c r="A1439">
        <v>2011</v>
      </c>
      <c r="B1439" t="s">
        <v>212</v>
      </c>
      <c r="C1439" t="s">
        <v>73</v>
      </c>
      <c r="D1439" t="s">
        <v>216</v>
      </c>
      <c r="E1439" t="s">
        <v>61</v>
      </c>
      <c r="F1439" t="s">
        <v>54</v>
      </c>
    </row>
    <row r="1440" spans="1:7" x14ac:dyDescent="0.25">
      <c r="A1440">
        <v>2011</v>
      </c>
      <c r="B1440" t="s">
        <v>212</v>
      </c>
      <c r="C1440" t="s">
        <v>73</v>
      </c>
      <c r="D1440" t="s">
        <v>216</v>
      </c>
      <c r="E1440" t="s">
        <v>236</v>
      </c>
      <c r="F1440" t="s">
        <v>54</v>
      </c>
    </row>
    <row r="1441" spans="1:6" x14ac:dyDescent="0.25">
      <c r="A1441">
        <v>2011</v>
      </c>
      <c r="B1441" t="s">
        <v>212</v>
      </c>
      <c r="C1441" t="s">
        <v>73</v>
      </c>
      <c r="D1441" t="s">
        <v>216</v>
      </c>
      <c r="E1441" t="s">
        <v>57</v>
      </c>
      <c r="F1441" t="s">
        <v>54</v>
      </c>
    </row>
    <row r="1442" spans="1:6" x14ac:dyDescent="0.25">
      <c r="A1442">
        <v>2011</v>
      </c>
      <c r="B1442" t="s">
        <v>212</v>
      </c>
      <c r="C1442" t="s">
        <v>72</v>
      </c>
      <c r="D1442" t="s">
        <v>216</v>
      </c>
      <c r="E1442" t="s">
        <v>65</v>
      </c>
      <c r="F1442" t="s">
        <v>54</v>
      </c>
    </row>
    <row r="1443" spans="1:6" x14ac:dyDescent="0.25">
      <c r="A1443">
        <v>2011</v>
      </c>
      <c r="B1443" t="s">
        <v>212</v>
      </c>
      <c r="C1443" t="s">
        <v>72</v>
      </c>
      <c r="D1443" t="s">
        <v>216</v>
      </c>
      <c r="E1443" t="s">
        <v>63</v>
      </c>
      <c r="F1443" s="186" t="s">
        <v>54</v>
      </c>
    </row>
    <row r="1444" spans="1:6" x14ac:dyDescent="0.25">
      <c r="A1444">
        <v>2011</v>
      </c>
      <c r="B1444" t="s">
        <v>212</v>
      </c>
      <c r="C1444" t="s">
        <v>72</v>
      </c>
      <c r="D1444" t="s">
        <v>216</v>
      </c>
      <c r="E1444" t="s">
        <v>62</v>
      </c>
      <c r="F1444" s="186" t="s">
        <v>54</v>
      </c>
    </row>
    <row r="1445" spans="1:6" x14ac:dyDescent="0.25">
      <c r="A1445">
        <v>2011</v>
      </c>
      <c r="B1445" t="s">
        <v>212</v>
      </c>
      <c r="C1445" t="s">
        <v>72</v>
      </c>
      <c r="D1445" t="s">
        <v>216</v>
      </c>
      <c r="E1445" t="s">
        <v>61</v>
      </c>
      <c r="F1445" t="s">
        <v>54</v>
      </c>
    </row>
    <row r="1446" spans="1:6" x14ac:dyDescent="0.25">
      <c r="A1446">
        <v>2011</v>
      </c>
      <c r="B1446" t="s">
        <v>212</v>
      </c>
      <c r="C1446" t="s">
        <v>72</v>
      </c>
      <c r="D1446" t="s">
        <v>216</v>
      </c>
      <c r="E1446" t="s">
        <v>236</v>
      </c>
      <c r="F1446" t="s">
        <v>54</v>
      </c>
    </row>
    <row r="1447" spans="1:6" x14ac:dyDescent="0.25">
      <c r="A1447">
        <v>2011</v>
      </c>
      <c r="B1447" t="s">
        <v>212</v>
      </c>
      <c r="C1447" t="s">
        <v>72</v>
      </c>
      <c r="D1447" t="s">
        <v>216</v>
      </c>
      <c r="E1447" t="s">
        <v>57</v>
      </c>
      <c r="F1447" t="s">
        <v>54</v>
      </c>
    </row>
    <row r="1448" spans="1:6" x14ac:dyDescent="0.25">
      <c r="A1448">
        <v>2011</v>
      </c>
      <c r="B1448" t="s">
        <v>212</v>
      </c>
      <c r="C1448" t="s">
        <v>70</v>
      </c>
      <c r="D1448" t="s">
        <v>216</v>
      </c>
      <c r="E1448" t="s">
        <v>65</v>
      </c>
      <c r="F1448" t="s">
        <v>54</v>
      </c>
    </row>
    <row r="1449" spans="1:6" x14ac:dyDescent="0.25">
      <c r="A1449">
        <v>2011</v>
      </c>
      <c r="B1449" t="s">
        <v>212</v>
      </c>
      <c r="C1449" t="s">
        <v>70</v>
      </c>
      <c r="D1449" t="s">
        <v>216</v>
      </c>
      <c r="E1449" t="s">
        <v>63</v>
      </c>
      <c r="F1449" t="s">
        <v>54</v>
      </c>
    </row>
    <row r="1450" spans="1:6" x14ac:dyDescent="0.25">
      <c r="A1450">
        <v>2011</v>
      </c>
      <c r="B1450" t="s">
        <v>212</v>
      </c>
      <c r="C1450" t="s">
        <v>70</v>
      </c>
      <c r="D1450" t="s">
        <v>216</v>
      </c>
      <c r="E1450" t="s">
        <v>62</v>
      </c>
      <c r="F1450" t="s">
        <v>54</v>
      </c>
    </row>
    <row r="1451" spans="1:6" x14ac:dyDescent="0.25">
      <c r="A1451">
        <v>2011</v>
      </c>
      <c r="B1451" t="s">
        <v>212</v>
      </c>
      <c r="C1451" t="s">
        <v>70</v>
      </c>
      <c r="D1451" t="s">
        <v>216</v>
      </c>
      <c r="E1451" t="s">
        <v>61</v>
      </c>
      <c r="F1451" t="s">
        <v>54</v>
      </c>
    </row>
    <row r="1452" spans="1:6" x14ac:dyDescent="0.25">
      <c r="A1452">
        <v>2011</v>
      </c>
      <c r="B1452" t="s">
        <v>212</v>
      </c>
      <c r="C1452" t="s">
        <v>70</v>
      </c>
      <c r="D1452" t="s">
        <v>216</v>
      </c>
      <c r="E1452" t="s">
        <v>236</v>
      </c>
      <c r="F1452" t="s">
        <v>54</v>
      </c>
    </row>
    <row r="1453" spans="1:6" x14ac:dyDescent="0.25">
      <c r="A1453">
        <v>2011</v>
      </c>
      <c r="B1453" t="s">
        <v>212</v>
      </c>
      <c r="C1453" t="s">
        <v>70</v>
      </c>
      <c r="D1453" t="s">
        <v>216</v>
      </c>
      <c r="E1453" t="s">
        <v>57</v>
      </c>
      <c r="F1453" t="s">
        <v>54</v>
      </c>
    </row>
    <row r="1454" spans="1:6" x14ac:dyDescent="0.25">
      <c r="A1454">
        <v>2011</v>
      </c>
      <c r="B1454" t="s">
        <v>212</v>
      </c>
      <c r="C1454" t="s">
        <v>69</v>
      </c>
      <c r="D1454" t="s">
        <v>216</v>
      </c>
      <c r="E1454" t="s">
        <v>65</v>
      </c>
      <c r="F1454" t="s">
        <v>54</v>
      </c>
    </row>
    <row r="1455" spans="1:6" x14ac:dyDescent="0.25">
      <c r="A1455">
        <v>2011</v>
      </c>
      <c r="B1455" t="s">
        <v>212</v>
      </c>
      <c r="C1455" t="s">
        <v>69</v>
      </c>
      <c r="D1455" t="s">
        <v>216</v>
      </c>
      <c r="E1455" t="s">
        <v>63</v>
      </c>
      <c r="F1455" t="s">
        <v>54</v>
      </c>
    </row>
    <row r="1456" spans="1:6" x14ac:dyDescent="0.25">
      <c r="A1456">
        <v>2011</v>
      </c>
      <c r="B1456" t="s">
        <v>212</v>
      </c>
      <c r="C1456" t="s">
        <v>69</v>
      </c>
      <c r="D1456" t="s">
        <v>216</v>
      </c>
      <c r="E1456" t="s">
        <v>62</v>
      </c>
      <c r="F1456" t="s">
        <v>54</v>
      </c>
    </row>
    <row r="1457" spans="1:7" x14ac:dyDescent="0.25">
      <c r="A1457">
        <v>2011</v>
      </c>
      <c r="B1457" t="s">
        <v>212</v>
      </c>
      <c r="C1457" t="s">
        <v>69</v>
      </c>
      <c r="D1457" t="s">
        <v>216</v>
      </c>
      <c r="E1457" t="s">
        <v>61</v>
      </c>
      <c r="F1457" t="s">
        <v>54</v>
      </c>
    </row>
    <row r="1458" spans="1:7" x14ac:dyDescent="0.25">
      <c r="A1458">
        <v>2011</v>
      </c>
      <c r="B1458" t="s">
        <v>212</v>
      </c>
      <c r="C1458" t="s">
        <v>69</v>
      </c>
      <c r="D1458" t="s">
        <v>216</v>
      </c>
      <c r="E1458" t="s">
        <v>236</v>
      </c>
      <c r="F1458" t="s">
        <v>54</v>
      </c>
    </row>
    <row r="1459" spans="1:7" x14ac:dyDescent="0.25">
      <c r="A1459">
        <v>2011</v>
      </c>
      <c r="B1459" t="s">
        <v>212</v>
      </c>
      <c r="C1459" t="s">
        <v>69</v>
      </c>
      <c r="D1459" t="s">
        <v>216</v>
      </c>
      <c r="E1459" t="s">
        <v>57</v>
      </c>
      <c r="F1459" t="s">
        <v>54</v>
      </c>
    </row>
    <row r="1460" spans="1:7" x14ac:dyDescent="0.25">
      <c r="A1460">
        <v>2011</v>
      </c>
      <c r="B1460" t="s">
        <v>212</v>
      </c>
      <c r="C1460" t="s">
        <v>67</v>
      </c>
      <c r="D1460" t="s">
        <v>216</v>
      </c>
      <c r="E1460" t="s">
        <v>65</v>
      </c>
      <c r="F1460" t="s">
        <v>54</v>
      </c>
    </row>
    <row r="1461" spans="1:7" x14ac:dyDescent="0.25">
      <c r="A1461">
        <v>2011</v>
      </c>
      <c r="B1461" t="s">
        <v>212</v>
      </c>
      <c r="C1461" t="s">
        <v>67</v>
      </c>
      <c r="D1461" t="s">
        <v>216</v>
      </c>
      <c r="E1461" t="s">
        <v>63</v>
      </c>
      <c r="F1461" t="s">
        <v>54</v>
      </c>
    </row>
    <row r="1462" spans="1:7" x14ac:dyDescent="0.25">
      <c r="A1462">
        <v>2011</v>
      </c>
      <c r="B1462" t="s">
        <v>212</v>
      </c>
      <c r="C1462" t="s">
        <v>67</v>
      </c>
      <c r="D1462" t="s">
        <v>216</v>
      </c>
      <c r="E1462" t="s">
        <v>62</v>
      </c>
      <c r="F1462" t="s">
        <v>54</v>
      </c>
    </row>
    <row r="1463" spans="1:7" x14ac:dyDescent="0.25">
      <c r="A1463">
        <v>2011</v>
      </c>
      <c r="B1463" t="s">
        <v>212</v>
      </c>
      <c r="C1463" t="s">
        <v>67</v>
      </c>
      <c r="D1463" t="s">
        <v>216</v>
      </c>
      <c r="E1463" t="s">
        <v>61</v>
      </c>
      <c r="F1463" t="s">
        <v>54</v>
      </c>
    </row>
    <row r="1464" spans="1:7" x14ac:dyDescent="0.25">
      <c r="A1464">
        <v>2011</v>
      </c>
      <c r="B1464" t="s">
        <v>212</v>
      </c>
      <c r="C1464" t="s">
        <v>67</v>
      </c>
      <c r="D1464" t="s">
        <v>216</v>
      </c>
      <c r="E1464" t="s">
        <v>236</v>
      </c>
      <c r="F1464" t="s">
        <v>54</v>
      </c>
    </row>
    <row r="1465" spans="1:7" x14ac:dyDescent="0.25">
      <c r="A1465">
        <v>2011</v>
      </c>
      <c r="B1465" t="s">
        <v>212</v>
      </c>
      <c r="C1465" t="s">
        <v>67</v>
      </c>
      <c r="D1465" t="s">
        <v>216</v>
      </c>
      <c r="E1465" t="s">
        <v>57</v>
      </c>
      <c r="F1465" t="s">
        <v>54</v>
      </c>
    </row>
    <row r="1466" spans="1:7" x14ac:dyDescent="0.25">
      <c r="A1466">
        <v>2011</v>
      </c>
      <c r="B1466" t="s">
        <v>212</v>
      </c>
      <c r="C1466" t="s">
        <v>59</v>
      </c>
      <c r="D1466" t="s">
        <v>216</v>
      </c>
      <c r="E1466" t="s">
        <v>65</v>
      </c>
      <c r="F1466" t="s">
        <v>54</v>
      </c>
    </row>
    <row r="1467" spans="1:7" x14ac:dyDescent="0.25">
      <c r="A1467">
        <v>2011</v>
      </c>
      <c r="B1467" t="s">
        <v>212</v>
      </c>
      <c r="C1467" t="s">
        <v>59</v>
      </c>
      <c r="D1467" t="s">
        <v>216</v>
      </c>
      <c r="E1467" t="s">
        <v>63</v>
      </c>
      <c r="F1467" t="s">
        <v>54</v>
      </c>
    </row>
    <row r="1468" spans="1:7" x14ac:dyDescent="0.25">
      <c r="A1468">
        <v>2011</v>
      </c>
      <c r="B1468" t="s">
        <v>212</v>
      </c>
      <c r="C1468" t="s">
        <v>59</v>
      </c>
      <c r="D1468" t="s">
        <v>216</v>
      </c>
      <c r="E1468" t="s">
        <v>62</v>
      </c>
      <c r="F1468" t="s">
        <v>54</v>
      </c>
    </row>
    <row r="1469" spans="1:7" x14ac:dyDescent="0.25">
      <c r="A1469">
        <v>2011</v>
      </c>
      <c r="B1469" t="s">
        <v>212</v>
      </c>
      <c r="C1469" t="s">
        <v>59</v>
      </c>
      <c r="D1469" t="s">
        <v>216</v>
      </c>
      <c r="E1469" t="s">
        <v>61</v>
      </c>
      <c r="F1469" t="s">
        <v>54</v>
      </c>
    </row>
    <row r="1470" spans="1:7" x14ac:dyDescent="0.25">
      <c r="A1470">
        <v>2011</v>
      </c>
      <c r="B1470" t="s">
        <v>212</v>
      </c>
      <c r="C1470" t="s">
        <v>59</v>
      </c>
      <c r="D1470" t="s">
        <v>216</v>
      </c>
      <c r="E1470" t="s">
        <v>236</v>
      </c>
      <c r="F1470" t="s">
        <v>54</v>
      </c>
    </row>
    <row r="1471" spans="1:7" x14ac:dyDescent="0.25">
      <c r="A1471">
        <v>2011</v>
      </c>
      <c r="B1471" t="s">
        <v>212</v>
      </c>
      <c r="C1471" t="s">
        <v>59</v>
      </c>
      <c r="D1471" t="s">
        <v>216</v>
      </c>
      <c r="E1471" t="s">
        <v>57</v>
      </c>
      <c r="F1471" t="s">
        <v>54</v>
      </c>
    </row>
    <row r="1472" spans="1:7" x14ac:dyDescent="0.25">
      <c r="A1472">
        <v>2011</v>
      </c>
      <c r="B1472" t="s">
        <v>212</v>
      </c>
      <c r="C1472" t="s">
        <v>74</v>
      </c>
      <c r="D1472" t="s">
        <v>215</v>
      </c>
      <c r="E1472" t="s">
        <v>65</v>
      </c>
      <c r="F1472" s="186">
        <v>12.846</v>
      </c>
      <c r="G1472" t="s">
        <v>214</v>
      </c>
    </row>
    <row r="1473" spans="1:7" x14ac:dyDescent="0.25">
      <c r="A1473">
        <v>2011</v>
      </c>
      <c r="B1473" t="s">
        <v>212</v>
      </c>
      <c r="C1473" t="s">
        <v>74</v>
      </c>
      <c r="D1473" t="s">
        <v>215</v>
      </c>
      <c r="E1473" t="s">
        <v>63</v>
      </c>
      <c r="F1473" s="186">
        <v>3.669</v>
      </c>
    </row>
    <row r="1474" spans="1:7" x14ac:dyDescent="0.25">
      <c r="A1474">
        <v>2011</v>
      </c>
      <c r="B1474" t="s">
        <v>212</v>
      </c>
      <c r="C1474" t="s">
        <v>74</v>
      </c>
      <c r="D1474" t="s">
        <v>215</v>
      </c>
      <c r="E1474" t="s">
        <v>62</v>
      </c>
      <c r="F1474" s="186">
        <v>1.419</v>
      </c>
    </row>
    <row r="1475" spans="1:7" x14ac:dyDescent="0.25">
      <c r="A1475">
        <v>2011</v>
      </c>
      <c r="B1475" t="s">
        <v>212</v>
      </c>
      <c r="C1475" t="s">
        <v>74</v>
      </c>
      <c r="D1475" t="s">
        <v>215</v>
      </c>
      <c r="E1475" t="s">
        <v>61</v>
      </c>
      <c r="F1475" s="186">
        <v>15.096</v>
      </c>
      <c r="G1475" t="s">
        <v>214</v>
      </c>
    </row>
    <row r="1476" spans="1:7" x14ac:dyDescent="0.25">
      <c r="A1476">
        <v>2011</v>
      </c>
      <c r="B1476" t="s">
        <v>212</v>
      </c>
      <c r="C1476" t="s">
        <v>74</v>
      </c>
      <c r="D1476" t="s">
        <v>215</v>
      </c>
      <c r="E1476" t="s">
        <v>236</v>
      </c>
      <c r="F1476" s="186">
        <v>16.515000000000001</v>
      </c>
      <c r="G1476" t="s">
        <v>214</v>
      </c>
    </row>
    <row r="1477" spans="1:7" x14ac:dyDescent="0.25">
      <c r="A1477">
        <v>2011</v>
      </c>
      <c r="B1477" t="s">
        <v>212</v>
      </c>
      <c r="C1477" t="s">
        <v>74</v>
      </c>
      <c r="D1477" t="s">
        <v>215</v>
      </c>
      <c r="E1477" t="s">
        <v>57</v>
      </c>
      <c r="F1477">
        <v>2.25</v>
      </c>
    </row>
    <row r="1478" spans="1:7" x14ac:dyDescent="0.25">
      <c r="A1478">
        <v>2011</v>
      </c>
      <c r="B1478" t="s">
        <v>212</v>
      </c>
      <c r="C1478" t="s">
        <v>73</v>
      </c>
      <c r="D1478" t="s">
        <v>215</v>
      </c>
      <c r="E1478" t="s">
        <v>65</v>
      </c>
      <c r="F1478">
        <v>3.3540000000000001</v>
      </c>
    </row>
    <row r="1479" spans="1:7" x14ac:dyDescent="0.25">
      <c r="A1479">
        <v>2011</v>
      </c>
      <c r="B1479" t="s">
        <v>212</v>
      </c>
      <c r="C1479" t="s">
        <v>73</v>
      </c>
      <c r="D1479" t="s">
        <v>215</v>
      </c>
      <c r="E1479" t="s">
        <v>63</v>
      </c>
      <c r="F1479">
        <v>0.38300000000000001</v>
      </c>
    </row>
    <row r="1480" spans="1:7" x14ac:dyDescent="0.25">
      <c r="A1480">
        <v>2011</v>
      </c>
      <c r="B1480" t="s">
        <v>212</v>
      </c>
      <c r="C1480" t="s">
        <v>73</v>
      </c>
      <c r="D1480" t="s">
        <v>215</v>
      </c>
      <c r="E1480" t="s">
        <v>62</v>
      </c>
      <c r="F1480">
        <v>0.36699999999999999</v>
      </c>
    </row>
    <row r="1481" spans="1:7" x14ac:dyDescent="0.25">
      <c r="A1481">
        <v>2011</v>
      </c>
      <c r="B1481" t="s">
        <v>212</v>
      </c>
      <c r="C1481" t="s">
        <v>73</v>
      </c>
      <c r="D1481" t="s">
        <v>215</v>
      </c>
      <c r="E1481" t="s">
        <v>61</v>
      </c>
      <c r="F1481">
        <v>3.37</v>
      </c>
    </row>
    <row r="1482" spans="1:7" x14ac:dyDescent="0.25">
      <c r="A1482">
        <v>2011</v>
      </c>
      <c r="B1482" t="s">
        <v>212</v>
      </c>
      <c r="C1482" t="s">
        <v>73</v>
      </c>
      <c r="D1482" t="s">
        <v>215</v>
      </c>
      <c r="E1482" t="s">
        <v>236</v>
      </c>
      <c r="F1482">
        <v>3.7370000000000001</v>
      </c>
    </row>
    <row r="1483" spans="1:7" x14ac:dyDescent="0.25">
      <c r="A1483">
        <v>2011</v>
      </c>
      <c r="B1483" t="s">
        <v>212</v>
      </c>
      <c r="C1483" t="s">
        <v>73</v>
      </c>
      <c r="D1483" t="s">
        <v>215</v>
      </c>
      <c r="E1483" t="s">
        <v>57</v>
      </c>
      <c r="F1483">
        <v>1.6E-2</v>
      </c>
    </row>
    <row r="1484" spans="1:7" x14ac:dyDescent="0.25">
      <c r="A1484">
        <v>2011</v>
      </c>
      <c r="B1484" t="s">
        <v>212</v>
      </c>
      <c r="C1484" t="s">
        <v>72</v>
      </c>
      <c r="D1484" t="s">
        <v>215</v>
      </c>
      <c r="E1484" t="s">
        <v>65</v>
      </c>
      <c r="F1484">
        <v>0.38800000000000001</v>
      </c>
      <c r="G1484" t="s">
        <v>214</v>
      </c>
    </row>
    <row r="1485" spans="1:7" x14ac:dyDescent="0.25">
      <c r="A1485">
        <v>2011</v>
      </c>
      <c r="B1485" t="s">
        <v>212</v>
      </c>
      <c r="C1485" t="s">
        <v>72</v>
      </c>
      <c r="D1485" t="s">
        <v>215</v>
      </c>
      <c r="E1485" t="s">
        <v>63</v>
      </c>
      <c r="F1485">
        <v>0.54400000000000004</v>
      </c>
    </row>
    <row r="1486" spans="1:7" x14ac:dyDescent="0.25">
      <c r="A1486">
        <v>2011</v>
      </c>
      <c r="B1486" t="s">
        <v>212</v>
      </c>
      <c r="C1486" t="s">
        <v>72</v>
      </c>
      <c r="D1486" t="s">
        <v>215</v>
      </c>
      <c r="E1486" t="s">
        <v>62</v>
      </c>
      <c r="F1486">
        <v>0.30299999999999999</v>
      </c>
    </row>
    <row r="1487" spans="1:7" x14ac:dyDescent="0.25">
      <c r="A1487">
        <v>2011</v>
      </c>
      <c r="B1487" t="s">
        <v>212</v>
      </c>
      <c r="C1487" t="s">
        <v>72</v>
      </c>
      <c r="D1487" t="s">
        <v>215</v>
      </c>
      <c r="E1487" t="s">
        <v>61</v>
      </c>
      <c r="F1487" s="186">
        <v>0.629</v>
      </c>
      <c r="G1487" t="s">
        <v>214</v>
      </c>
    </row>
    <row r="1488" spans="1:7" x14ac:dyDescent="0.25">
      <c r="A1488">
        <v>2011</v>
      </c>
      <c r="B1488" t="s">
        <v>212</v>
      </c>
      <c r="C1488" t="s">
        <v>72</v>
      </c>
      <c r="D1488" t="s">
        <v>215</v>
      </c>
      <c r="E1488" t="s">
        <v>236</v>
      </c>
      <c r="F1488" s="186">
        <v>0.93200000000000005</v>
      </c>
      <c r="G1488" t="s">
        <v>214</v>
      </c>
    </row>
    <row r="1489" spans="1:7" x14ac:dyDescent="0.25">
      <c r="A1489">
        <v>2011</v>
      </c>
      <c r="B1489" t="s">
        <v>212</v>
      </c>
      <c r="C1489" t="s">
        <v>72</v>
      </c>
      <c r="D1489" t="s">
        <v>215</v>
      </c>
      <c r="E1489" t="s">
        <v>57</v>
      </c>
      <c r="F1489" s="186">
        <v>0.24199999999999999</v>
      </c>
    </row>
    <row r="1490" spans="1:7" x14ac:dyDescent="0.25">
      <c r="A1490">
        <v>2011</v>
      </c>
      <c r="B1490" t="s">
        <v>212</v>
      </c>
      <c r="C1490" t="s">
        <v>70</v>
      </c>
      <c r="D1490" t="s">
        <v>215</v>
      </c>
      <c r="E1490" t="s">
        <v>65</v>
      </c>
      <c r="F1490" s="186">
        <v>7.5060000000000002</v>
      </c>
    </row>
    <row r="1491" spans="1:7" x14ac:dyDescent="0.25">
      <c r="A1491">
        <v>2011</v>
      </c>
      <c r="B1491" t="s">
        <v>212</v>
      </c>
      <c r="C1491" t="s">
        <v>70</v>
      </c>
      <c r="D1491" t="s">
        <v>215</v>
      </c>
      <c r="E1491" t="s">
        <v>63</v>
      </c>
      <c r="F1491" s="186">
        <v>0.22700000000000001</v>
      </c>
    </row>
    <row r="1492" spans="1:7" x14ac:dyDescent="0.25">
      <c r="A1492">
        <v>2011</v>
      </c>
      <c r="B1492" t="s">
        <v>212</v>
      </c>
      <c r="C1492" t="s">
        <v>70</v>
      </c>
      <c r="D1492" t="s">
        <v>215</v>
      </c>
      <c r="E1492" t="s">
        <v>62</v>
      </c>
      <c r="F1492">
        <v>0.183</v>
      </c>
    </row>
    <row r="1493" spans="1:7" x14ac:dyDescent="0.25">
      <c r="A1493">
        <v>2011</v>
      </c>
      <c r="B1493" t="s">
        <v>212</v>
      </c>
      <c r="C1493" t="s">
        <v>70</v>
      </c>
      <c r="D1493" t="s">
        <v>215</v>
      </c>
      <c r="E1493" t="s">
        <v>61</v>
      </c>
      <c r="F1493">
        <v>7.5510000000000002</v>
      </c>
    </row>
    <row r="1494" spans="1:7" x14ac:dyDescent="0.25">
      <c r="A1494">
        <v>2011</v>
      </c>
      <c r="B1494" t="s">
        <v>212</v>
      </c>
      <c r="C1494" t="s">
        <v>70</v>
      </c>
      <c r="D1494" t="s">
        <v>215</v>
      </c>
      <c r="E1494" t="s">
        <v>236</v>
      </c>
      <c r="F1494">
        <v>7.734</v>
      </c>
    </row>
    <row r="1495" spans="1:7" x14ac:dyDescent="0.25">
      <c r="A1495">
        <v>2011</v>
      </c>
      <c r="B1495" t="s">
        <v>212</v>
      </c>
      <c r="C1495" t="s">
        <v>70</v>
      </c>
      <c r="D1495" t="s">
        <v>215</v>
      </c>
      <c r="E1495" t="s">
        <v>57</v>
      </c>
      <c r="F1495">
        <v>4.3999999999999997E-2</v>
      </c>
    </row>
    <row r="1496" spans="1:7" x14ac:dyDescent="0.25">
      <c r="A1496">
        <v>2011</v>
      </c>
      <c r="B1496" t="s">
        <v>212</v>
      </c>
      <c r="C1496" t="s">
        <v>69</v>
      </c>
      <c r="D1496" t="s">
        <v>215</v>
      </c>
      <c r="E1496" t="s">
        <v>65</v>
      </c>
      <c r="F1496">
        <v>1.5980000000000001</v>
      </c>
    </row>
    <row r="1497" spans="1:7" x14ac:dyDescent="0.25">
      <c r="A1497">
        <v>2011</v>
      </c>
      <c r="B1497" t="s">
        <v>212</v>
      </c>
      <c r="C1497" t="s">
        <v>69</v>
      </c>
      <c r="D1497" t="s">
        <v>215</v>
      </c>
      <c r="E1497" t="s">
        <v>63</v>
      </c>
      <c r="F1497">
        <v>2.4</v>
      </c>
    </row>
    <row r="1498" spans="1:7" x14ac:dyDescent="0.25">
      <c r="A1498">
        <v>2011</v>
      </c>
      <c r="B1498" t="s">
        <v>212</v>
      </c>
      <c r="C1498" t="s">
        <v>69</v>
      </c>
      <c r="D1498" t="s">
        <v>215</v>
      </c>
      <c r="E1498" t="s">
        <v>62</v>
      </c>
      <c r="F1498">
        <v>0.45300000000000001</v>
      </c>
    </row>
    <row r="1499" spans="1:7" x14ac:dyDescent="0.25">
      <c r="A1499">
        <v>2011</v>
      </c>
      <c r="B1499" t="s">
        <v>212</v>
      </c>
      <c r="C1499" t="s">
        <v>69</v>
      </c>
      <c r="D1499" t="s">
        <v>215</v>
      </c>
      <c r="E1499" t="s">
        <v>61</v>
      </c>
      <c r="F1499">
        <v>3.5449999999999999</v>
      </c>
    </row>
    <row r="1500" spans="1:7" x14ac:dyDescent="0.25">
      <c r="A1500">
        <v>2011</v>
      </c>
      <c r="B1500" t="s">
        <v>212</v>
      </c>
      <c r="C1500" t="s">
        <v>69</v>
      </c>
      <c r="D1500" t="s">
        <v>215</v>
      </c>
      <c r="E1500" t="s">
        <v>236</v>
      </c>
      <c r="F1500">
        <v>3.9980000000000002</v>
      </c>
    </row>
    <row r="1501" spans="1:7" x14ac:dyDescent="0.25">
      <c r="A1501">
        <v>2011</v>
      </c>
      <c r="B1501" t="s">
        <v>212</v>
      </c>
      <c r="C1501" t="s">
        <v>69</v>
      </c>
      <c r="D1501" t="s">
        <v>215</v>
      </c>
      <c r="E1501" t="s">
        <v>57</v>
      </c>
      <c r="F1501">
        <v>1.9470000000000001</v>
      </c>
    </row>
    <row r="1502" spans="1:7" x14ac:dyDescent="0.25">
      <c r="A1502">
        <v>2011</v>
      </c>
      <c r="B1502" t="s">
        <v>212</v>
      </c>
      <c r="C1502" t="s">
        <v>67</v>
      </c>
      <c r="D1502" t="s">
        <v>215</v>
      </c>
      <c r="E1502" t="s">
        <v>65</v>
      </c>
      <c r="F1502" s="186" t="s">
        <v>54</v>
      </c>
      <c r="G1502" t="s">
        <v>217</v>
      </c>
    </row>
    <row r="1503" spans="1:7" x14ac:dyDescent="0.25">
      <c r="A1503">
        <v>2011</v>
      </c>
      <c r="B1503" t="s">
        <v>212</v>
      </c>
      <c r="C1503" t="s">
        <v>67</v>
      </c>
      <c r="D1503" t="s">
        <v>215</v>
      </c>
      <c r="E1503" t="s">
        <v>63</v>
      </c>
      <c r="F1503" s="186">
        <v>0.113</v>
      </c>
    </row>
    <row r="1504" spans="1:7" x14ac:dyDescent="0.25">
      <c r="A1504">
        <v>2011</v>
      </c>
      <c r="B1504" t="s">
        <v>212</v>
      </c>
      <c r="C1504" t="s">
        <v>67</v>
      </c>
      <c r="D1504" t="s">
        <v>215</v>
      </c>
      <c r="E1504" t="s">
        <v>62</v>
      </c>
      <c r="F1504" s="186">
        <v>0.111</v>
      </c>
    </row>
    <row r="1505" spans="1:7" x14ac:dyDescent="0.25">
      <c r="A1505">
        <v>2011</v>
      </c>
      <c r="B1505" t="s">
        <v>212</v>
      </c>
      <c r="C1505" t="s">
        <v>67</v>
      </c>
      <c r="D1505" t="s">
        <v>215</v>
      </c>
      <c r="E1505" t="s">
        <v>61</v>
      </c>
      <c r="F1505" s="186">
        <v>1E-3</v>
      </c>
    </row>
    <row r="1506" spans="1:7" x14ac:dyDescent="0.25">
      <c r="A1506">
        <v>2011</v>
      </c>
      <c r="B1506" t="s">
        <v>212</v>
      </c>
      <c r="C1506" t="s">
        <v>67</v>
      </c>
      <c r="D1506" t="s">
        <v>215</v>
      </c>
      <c r="E1506" t="s">
        <v>236</v>
      </c>
      <c r="F1506" s="186">
        <v>0.113</v>
      </c>
    </row>
    <row r="1507" spans="1:7" x14ac:dyDescent="0.25">
      <c r="A1507">
        <v>2011</v>
      </c>
      <c r="B1507" t="s">
        <v>212</v>
      </c>
      <c r="C1507" t="s">
        <v>67</v>
      </c>
      <c r="D1507" t="s">
        <v>215</v>
      </c>
      <c r="E1507" t="s">
        <v>57</v>
      </c>
      <c r="F1507">
        <v>1E-3</v>
      </c>
    </row>
    <row r="1508" spans="1:7" x14ac:dyDescent="0.25">
      <c r="A1508">
        <v>2011</v>
      </c>
      <c r="B1508" t="s">
        <v>212</v>
      </c>
      <c r="C1508" t="s">
        <v>59</v>
      </c>
      <c r="D1508" t="s">
        <v>215</v>
      </c>
      <c r="E1508" t="s">
        <v>65</v>
      </c>
      <c r="F1508" t="s">
        <v>54</v>
      </c>
      <c r="G1508" t="s">
        <v>217</v>
      </c>
    </row>
    <row r="1509" spans="1:7" x14ac:dyDescent="0.25">
      <c r="A1509">
        <v>2011</v>
      </c>
      <c r="B1509" t="s">
        <v>212</v>
      </c>
      <c r="C1509" t="s">
        <v>59</v>
      </c>
      <c r="D1509" t="s">
        <v>215</v>
      </c>
      <c r="E1509" t="s">
        <v>63</v>
      </c>
      <c r="F1509">
        <v>2E-3</v>
      </c>
    </row>
    <row r="1510" spans="1:7" x14ac:dyDescent="0.25">
      <c r="A1510">
        <v>2011</v>
      </c>
      <c r="B1510" t="s">
        <v>212</v>
      </c>
      <c r="C1510" t="s">
        <v>59</v>
      </c>
      <c r="D1510" t="s">
        <v>215</v>
      </c>
      <c r="E1510" t="s">
        <v>62</v>
      </c>
      <c r="F1510">
        <v>1E-3</v>
      </c>
    </row>
    <row r="1511" spans="1:7" x14ac:dyDescent="0.25">
      <c r="A1511">
        <v>2011</v>
      </c>
      <c r="B1511" t="s">
        <v>212</v>
      </c>
      <c r="C1511" t="s">
        <v>59</v>
      </c>
      <c r="D1511" t="s">
        <v>215</v>
      </c>
      <c r="E1511" t="s">
        <v>61</v>
      </c>
      <c r="F1511">
        <v>0</v>
      </c>
    </row>
    <row r="1512" spans="1:7" x14ac:dyDescent="0.25">
      <c r="A1512">
        <v>2011</v>
      </c>
      <c r="B1512" t="s">
        <v>212</v>
      </c>
      <c r="C1512" t="s">
        <v>59</v>
      </c>
      <c r="D1512" t="s">
        <v>215</v>
      </c>
      <c r="E1512" t="s">
        <v>236</v>
      </c>
      <c r="F1512">
        <v>2E-3</v>
      </c>
    </row>
    <row r="1513" spans="1:7" x14ac:dyDescent="0.25">
      <c r="A1513">
        <v>2011</v>
      </c>
      <c r="B1513" t="s">
        <v>212</v>
      </c>
      <c r="C1513" t="s">
        <v>59</v>
      </c>
      <c r="D1513" t="s">
        <v>215</v>
      </c>
      <c r="E1513" t="s">
        <v>57</v>
      </c>
      <c r="F1513">
        <v>0</v>
      </c>
    </row>
    <row r="1514" spans="1:7" x14ac:dyDescent="0.25">
      <c r="A1514">
        <v>2012</v>
      </c>
      <c r="B1514" t="s">
        <v>212</v>
      </c>
      <c r="C1514" t="s">
        <v>74</v>
      </c>
      <c r="D1514" t="s">
        <v>213</v>
      </c>
      <c r="E1514" t="s">
        <v>65</v>
      </c>
      <c r="F1514">
        <v>5230848.7750000004</v>
      </c>
      <c r="G1514" t="s">
        <v>214</v>
      </c>
    </row>
    <row r="1515" spans="1:7" x14ac:dyDescent="0.25">
      <c r="A1515">
        <v>2012</v>
      </c>
      <c r="B1515" t="s">
        <v>212</v>
      </c>
      <c r="C1515" t="s">
        <v>74</v>
      </c>
      <c r="D1515" t="s">
        <v>213</v>
      </c>
      <c r="E1515" t="s">
        <v>63</v>
      </c>
      <c r="F1515">
        <v>1564667.726</v>
      </c>
    </row>
    <row r="1516" spans="1:7" x14ac:dyDescent="0.25">
      <c r="A1516">
        <v>2012</v>
      </c>
      <c r="B1516" t="s">
        <v>212</v>
      </c>
      <c r="C1516" t="s">
        <v>74</v>
      </c>
      <c r="D1516" t="s">
        <v>213</v>
      </c>
      <c r="E1516" t="s">
        <v>62</v>
      </c>
      <c r="F1516">
        <v>669893.34699999995</v>
      </c>
    </row>
    <row r="1517" spans="1:7" x14ac:dyDescent="0.25">
      <c r="A1517">
        <v>2012</v>
      </c>
      <c r="B1517" t="s">
        <v>212</v>
      </c>
      <c r="C1517" t="s">
        <v>74</v>
      </c>
      <c r="D1517" t="s">
        <v>213</v>
      </c>
      <c r="E1517" t="s">
        <v>61</v>
      </c>
      <c r="F1517" s="186">
        <v>6125623.1540000001</v>
      </c>
      <c r="G1517" t="s">
        <v>214</v>
      </c>
    </row>
    <row r="1518" spans="1:7" x14ac:dyDescent="0.25">
      <c r="A1518">
        <v>2012</v>
      </c>
      <c r="B1518" t="s">
        <v>212</v>
      </c>
      <c r="C1518" t="s">
        <v>74</v>
      </c>
      <c r="D1518" t="s">
        <v>213</v>
      </c>
      <c r="E1518" t="s">
        <v>236</v>
      </c>
      <c r="F1518" s="186">
        <v>6795516.5010000002</v>
      </c>
      <c r="G1518" t="s">
        <v>214</v>
      </c>
    </row>
    <row r="1519" spans="1:7" x14ac:dyDescent="0.25">
      <c r="A1519">
        <v>2012</v>
      </c>
      <c r="B1519" t="s">
        <v>212</v>
      </c>
      <c r="C1519" t="s">
        <v>74</v>
      </c>
      <c r="D1519" t="s">
        <v>213</v>
      </c>
      <c r="E1519" t="s">
        <v>57</v>
      </c>
      <c r="F1519" s="186">
        <v>894774.37899999996</v>
      </c>
    </row>
    <row r="1520" spans="1:7" x14ac:dyDescent="0.25">
      <c r="A1520">
        <v>2012</v>
      </c>
      <c r="B1520" t="s">
        <v>212</v>
      </c>
      <c r="C1520" t="s">
        <v>73</v>
      </c>
      <c r="D1520" t="s">
        <v>213</v>
      </c>
      <c r="E1520" t="s">
        <v>65</v>
      </c>
      <c r="F1520" s="186">
        <v>1410939.86</v>
      </c>
    </row>
    <row r="1521" spans="1:7" x14ac:dyDescent="0.25">
      <c r="A1521">
        <v>2012</v>
      </c>
      <c r="B1521" t="s">
        <v>212</v>
      </c>
      <c r="C1521" t="s">
        <v>73</v>
      </c>
      <c r="D1521" t="s">
        <v>213</v>
      </c>
      <c r="E1521" t="s">
        <v>63</v>
      </c>
      <c r="F1521" s="186">
        <v>166818.48499999999</v>
      </c>
    </row>
    <row r="1522" spans="1:7" x14ac:dyDescent="0.25">
      <c r="A1522">
        <v>2012</v>
      </c>
      <c r="B1522" t="s">
        <v>212</v>
      </c>
      <c r="C1522" t="s">
        <v>73</v>
      </c>
      <c r="D1522" t="s">
        <v>213</v>
      </c>
      <c r="E1522" t="s">
        <v>62</v>
      </c>
      <c r="F1522">
        <v>166124.389</v>
      </c>
    </row>
    <row r="1523" spans="1:7" x14ac:dyDescent="0.25">
      <c r="A1523">
        <v>2012</v>
      </c>
      <c r="B1523" t="s">
        <v>212</v>
      </c>
      <c r="C1523" t="s">
        <v>73</v>
      </c>
      <c r="D1523" t="s">
        <v>213</v>
      </c>
      <c r="E1523" t="s">
        <v>61</v>
      </c>
      <c r="F1523">
        <v>1411633.956</v>
      </c>
    </row>
    <row r="1524" spans="1:7" x14ac:dyDescent="0.25">
      <c r="A1524">
        <v>2012</v>
      </c>
      <c r="B1524" t="s">
        <v>212</v>
      </c>
      <c r="C1524" t="s">
        <v>73</v>
      </c>
      <c r="D1524" t="s">
        <v>213</v>
      </c>
      <c r="E1524" t="s">
        <v>236</v>
      </c>
      <c r="F1524">
        <v>1577758.345</v>
      </c>
    </row>
    <row r="1525" spans="1:7" x14ac:dyDescent="0.25">
      <c r="A1525">
        <v>2012</v>
      </c>
      <c r="B1525" t="s">
        <v>212</v>
      </c>
      <c r="C1525" t="s">
        <v>73</v>
      </c>
      <c r="D1525" t="s">
        <v>213</v>
      </c>
      <c r="E1525" t="s">
        <v>57</v>
      </c>
      <c r="F1525">
        <v>694.09699999999998</v>
      </c>
    </row>
    <row r="1526" spans="1:7" x14ac:dyDescent="0.25">
      <c r="A1526">
        <v>2012</v>
      </c>
      <c r="B1526" t="s">
        <v>212</v>
      </c>
      <c r="C1526" t="s">
        <v>72</v>
      </c>
      <c r="D1526" t="s">
        <v>213</v>
      </c>
      <c r="E1526" t="s">
        <v>65</v>
      </c>
      <c r="F1526">
        <v>184468.83499999999</v>
      </c>
      <c r="G1526" t="s">
        <v>214</v>
      </c>
    </row>
    <row r="1527" spans="1:7" x14ac:dyDescent="0.25">
      <c r="A1527">
        <v>2012</v>
      </c>
      <c r="B1527" t="s">
        <v>212</v>
      </c>
      <c r="C1527" t="s">
        <v>72</v>
      </c>
      <c r="D1527" t="s">
        <v>213</v>
      </c>
      <c r="E1527" t="s">
        <v>63</v>
      </c>
      <c r="F1527">
        <v>214252.554</v>
      </c>
    </row>
    <row r="1528" spans="1:7" x14ac:dyDescent="0.25">
      <c r="A1528">
        <v>2012</v>
      </c>
      <c r="B1528" t="s">
        <v>212</v>
      </c>
      <c r="C1528" t="s">
        <v>72</v>
      </c>
      <c r="D1528" t="s">
        <v>213</v>
      </c>
      <c r="E1528" t="s">
        <v>62</v>
      </c>
      <c r="F1528">
        <v>139136.12</v>
      </c>
    </row>
    <row r="1529" spans="1:7" x14ac:dyDescent="0.25">
      <c r="A1529">
        <v>2012</v>
      </c>
      <c r="B1529" t="s">
        <v>212</v>
      </c>
      <c r="C1529" t="s">
        <v>72</v>
      </c>
      <c r="D1529" t="s">
        <v>213</v>
      </c>
      <c r="E1529" t="s">
        <v>61</v>
      </c>
      <c r="F1529">
        <v>259585.26800000001</v>
      </c>
      <c r="G1529" t="s">
        <v>214</v>
      </c>
    </row>
    <row r="1530" spans="1:7" x14ac:dyDescent="0.25">
      <c r="A1530">
        <v>2012</v>
      </c>
      <c r="B1530" t="s">
        <v>212</v>
      </c>
      <c r="C1530" t="s">
        <v>72</v>
      </c>
      <c r="D1530" t="s">
        <v>213</v>
      </c>
      <c r="E1530" t="s">
        <v>236</v>
      </c>
      <c r="F1530">
        <v>398721.38799999998</v>
      </c>
      <c r="G1530" t="s">
        <v>214</v>
      </c>
    </row>
    <row r="1531" spans="1:7" x14ac:dyDescent="0.25">
      <c r="A1531">
        <v>2012</v>
      </c>
      <c r="B1531" t="s">
        <v>212</v>
      </c>
      <c r="C1531" t="s">
        <v>72</v>
      </c>
      <c r="D1531" t="s">
        <v>213</v>
      </c>
      <c r="E1531" t="s">
        <v>57</v>
      </c>
      <c r="F1531">
        <v>75116.433000000005</v>
      </c>
    </row>
    <row r="1532" spans="1:7" x14ac:dyDescent="0.25">
      <c r="A1532">
        <v>2012</v>
      </c>
      <c r="B1532" t="s">
        <v>212</v>
      </c>
      <c r="C1532" t="s">
        <v>70</v>
      </c>
      <c r="D1532" t="s">
        <v>213</v>
      </c>
      <c r="E1532" t="s">
        <v>65</v>
      </c>
      <c r="F1532" s="186">
        <v>2935621.3190000001</v>
      </c>
    </row>
    <row r="1533" spans="1:7" x14ac:dyDescent="0.25">
      <c r="A1533">
        <v>2012</v>
      </c>
      <c r="B1533" t="s">
        <v>212</v>
      </c>
      <c r="C1533" t="s">
        <v>70</v>
      </c>
      <c r="D1533" t="s">
        <v>213</v>
      </c>
      <c r="E1533" t="s">
        <v>63</v>
      </c>
      <c r="F1533" s="186">
        <v>84354.654999999999</v>
      </c>
    </row>
    <row r="1534" spans="1:7" x14ac:dyDescent="0.25">
      <c r="A1534">
        <v>2012</v>
      </c>
      <c r="B1534" t="s">
        <v>212</v>
      </c>
      <c r="C1534" t="s">
        <v>70</v>
      </c>
      <c r="D1534" t="s">
        <v>213</v>
      </c>
      <c r="E1534" t="s">
        <v>62</v>
      </c>
      <c r="F1534" s="186">
        <v>89451.350999999995</v>
      </c>
    </row>
    <row r="1535" spans="1:7" x14ac:dyDescent="0.25">
      <c r="A1535">
        <v>2012</v>
      </c>
      <c r="B1535" t="s">
        <v>212</v>
      </c>
      <c r="C1535" t="s">
        <v>70</v>
      </c>
      <c r="D1535" t="s">
        <v>213</v>
      </c>
      <c r="E1535" t="s">
        <v>61</v>
      </c>
      <c r="F1535" s="186">
        <v>2930524.6230000001</v>
      </c>
    </row>
    <row r="1536" spans="1:7" x14ac:dyDescent="0.25">
      <c r="A1536">
        <v>2012</v>
      </c>
      <c r="B1536" t="s">
        <v>212</v>
      </c>
      <c r="C1536" t="s">
        <v>70</v>
      </c>
      <c r="D1536" t="s">
        <v>213</v>
      </c>
      <c r="E1536" t="s">
        <v>236</v>
      </c>
      <c r="F1536" s="186">
        <v>3019975.9730000002</v>
      </c>
    </row>
    <row r="1537" spans="1:7" x14ac:dyDescent="0.25">
      <c r="A1537">
        <v>2012</v>
      </c>
      <c r="B1537" t="s">
        <v>212</v>
      </c>
      <c r="C1537" t="s">
        <v>70</v>
      </c>
      <c r="D1537" t="s">
        <v>213</v>
      </c>
      <c r="E1537" t="s">
        <v>57</v>
      </c>
      <c r="F1537">
        <v>-5096.6959999999999</v>
      </c>
    </row>
    <row r="1538" spans="1:7" x14ac:dyDescent="0.25">
      <c r="A1538">
        <v>2012</v>
      </c>
      <c r="B1538" t="s">
        <v>212</v>
      </c>
      <c r="C1538" t="s">
        <v>69</v>
      </c>
      <c r="D1538" t="s">
        <v>213</v>
      </c>
      <c r="E1538" t="s">
        <v>65</v>
      </c>
      <c r="F1538">
        <v>699818.76199999999</v>
      </c>
    </row>
    <row r="1539" spans="1:7" x14ac:dyDescent="0.25">
      <c r="A1539">
        <v>2012</v>
      </c>
      <c r="B1539" t="s">
        <v>212</v>
      </c>
      <c r="C1539" t="s">
        <v>69</v>
      </c>
      <c r="D1539" t="s">
        <v>213</v>
      </c>
      <c r="E1539" t="s">
        <v>63</v>
      </c>
      <c r="F1539">
        <v>1051837.6569999999</v>
      </c>
    </row>
    <row r="1540" spans="1:7" x14ac:dyDescent="0.25">
      <c r="A1540">
        <v>2012</v>
      </c>
      <c r="B1540" t="s">
        <v>212</v>
      </c>
      <c r="C1540" t="s">
        <v>69</v>
      </c>
      <c r="D1540" t="s">
        <v>213</v>
      </c>
      <c r="E1540" t="s">
        <v>62</v>
      </c>
      <c r="F1540">
        <v>224687.57800000001</v>
      </c>
    </row>
    <row r="1541" spans="1:7" x14ac:dyDescent="0.25">
      <c r="A1541">
        <v>2012</v>
      </c>
      <c r="B1541" t="s">
        <v>212</v>
      </c>
      <c r="C1541" t="s">
        <v>69</v>
      </c>
      <c r="D1541" t="s">
        <v>213</v>
      </c>
      <c r="E1541" t="s">
        <v>61</v>
      </c>
      <c r="F1541">
        <v>1526968.841</v>
      </c>
    </row>
    <row r="1542" spans="1:7" x14ac:dyDescent="0.25">
      <c r="A1542">
        <v>2012</v>
      </c>
      <c r="B1542" t="s">
        <v>212</v>
      </c>
      <c r="C1542" t="s">
        <v>69</v>
      </c>
      <c r="D1542" t="s">
        <v>213</v>
      </c>
      <c r="E1542" t="s">
        <v>236</v>
      </c>
      <c r="F1542">
        <v>1751656.419</v>
      </c>
    </row>
    <row r="1543" spans="1:7" x14ac:dyDescent="0.25">
      <c r="A1543">
        <v>2012</v>
      </c>
      <c r="B1543" t="s">
        <v>212</v>
      </c>
      <c r="C1543" t="s">
        <v>69</v>
      </c>
      <c r="D1543" t="s">
        <v>213</v>
      </c>
      <c r="E1543" t="s">
        <v>57</v>
      </c>
      <c r="F1543">
        <v>827150.07900000003</v>
      </c>
    </row>
    <row r="1544" spans="1:7" x14ac:dyDescent="0.25">
      <c r="A1544">
        <v>2012</v>
      </c>
      <c r="B1544" t="s">
        <v>212</v>
      </c>
      <c r="C1544" t="s">
        <v>67</v>
      </c>
      <c r="D1544" t="s">
        <v>213</v>
      </c>
      <c r="E1544" t="s">
        <v>65</v>
      </c>
      <c r="F1544" t="s">
        <v>54</v>
      </c>
      <c r="G1544" t="s">
        <v>217</v>
      </c>
    </row>
    <row r="1545" spans="1:7" x14ac:dyDescent="0.25">
      <c r="A1545">
        <v>2012</v>
      </c>
      <c r="B1545" t="s">
        <v>212</v>
      </c>
      <c r="C1545" t="s">
        <v>67</v>
      </c>
      <c r="D1545" t="s">
        <v>213</v>
      </c>
      <c r="E1545" t="s">
        <v>63</v>
      </c>
      <c r="F1545">
        <v>46592.891000000003</v>
      </c>
    </row>
    <row r="1546" spans="1:7" x14ac:dyDescent="0.25">
      <c r="A1546">
        <v>2012</v>
      </c>
      <c r="B1546" t="s">
        <v>212</v>
      </c>
      <c r="C1546" t="s">
        <v>67</v>
      </c>
      <c r="D1546" t="s">
        <v>213</v>
      </c>
      <c r="E1546" t="s">
        <v>62</v>
      </c>
      <c r="F1546">
        <v>49860.546000000002</v>
      </c>
    </row>
    <row r="1547" spans="1:7" x14ac:dyDescent="0.25">
      <c r="A1547">
        <v>2012</v>
      </c>
      <c r="B1547" t="s">
        <v>212</v>
      </c>
      <c r="C1547" t="s">
        <v>67</v>
      </c>
      <c r="D1547" t="s">
        <v>213</v>
      </c>
      <c r="E1547" t="s">
        <v>61</v>
      </c>
      <c r="F1547">
        <v>-3267.6550000000002</v>
      </c>
    </row>
    <row r="1548" spans="1:7" x14ac:dyDescent="0.25">
      <c r="A1548">
        <v>2012</v>
      </c>
      <c r="B1548" t="s">
        <v>212</v>
      </c>
      <c r="C1548" t="s">
        <v>67</v>
      </c>
      <c r="D1548" t="s">
        <v>213</v>
      </c>
      <c r="E1548" t="s">
        <v>236</v>
      </c>
      <c r="F1548" s="186">
        <v>46592.891000000003</v>
      </c>
    </row>
    <row r="1549" spans="1:7" x14ac:dyDescent="0.25">
      <c r="A1549">
        <v>2012</v>
      </c>
      <c r="B1549" t="s">
        <v>212</v>
      </c>
      <c r="C1549" t="s">
        <v>67</v>
      </c>
      <c r="D1549" t="s">
        <v>213</v>
      </c>
      <c r="E1549" t="s">
        <v>57</v>
      </c>
      <c r="F1549" s="186">
        <v>-3267.6550000000002</v>
      </c>
    </row>
    <row r="1550" spans="1:7" x14ac:dyDescent="0.25">
      <c r="A1550">
        <v>2012</v>
      </c>
      <c r="B1550" t="s">
        <v>212</v>
      </c>
      <c r="C1550" t="s">
        <v>59</v>
      </c>
      <c r="D1550" t="s">
        <v>213</v>
      </c>
      <c r="E1550" t="s">
        <v>65</v>
      </c>
      <c r="F1550" s="186" t="s">
        <v>54</v>
      </c>
      <c r="G1550" t="s">
        <v>217</v>
      </c>
    </row>
    <row r="1551" spans="1:7" x14ac:dyDescent="0.25">
      <c r="A1551">
        <v>2012</v>
      </c>
      <c r="B1551" t="s">
        <v>212</v>
      </c>
      <c r="C1551" t="s">
        <v>59</v>
      </c>
      <c r="D1551" t="s">
        <v>213</v>
      </c>
      <c r="E1551" t="s">
        <v>63</v>
      </c>
      <c r="F1551" s="186">
        <v>811.48400000000004</v>
      </c>
    </row>
    <row r="1552" spans="1:7" x14ac:dyDescent="0.25">
      <c r="A1552">
        <v>2012</v>
      </c>
      <c r="B1552" t="s">
        <v>212</v>
      </c>
      <c r="C1552" t="s">
        <v>59</v>
      </c>
      <c r="D1552" t="s">
        <v>213</v>
      </c>
      <c r="E1552" t="s">
        <v>62</v>
      </c>
      <c r="F1552">
        <v>633.36300000000006</v>
      </c>
    </row>
    <row r="1553" spans="1:7" x14ac:dyDescent="0.25">
      <c r="A1553">
        <v>2012</v>
      </c>
      <c r="B1553" t="s">
        <v>212</v>
      </c>
      <c r="C1553" t="s">
        <v>59</v>
      </c>
      <c r="D1553" t="s">
        <v>213</v>
      </c>
      <c r="E1553" t="s">
        <v>61</v>
      </c>
      <c r="F1553">
        <v>178.12100000000001</v>
      </c>
    </row>
    <row r="1554" spans="1:7" x14ac:dyDescent="0.25">
      <c r="A1554">
        <v>2012</v>
      </c>
      <c r="B1554" t="s">
        <v>212</v>
      </c>
      <c r="C1554" t="s">
        <v>59</v>
      </c>
      <c r="D1554" t="s">
        <v>213</v>
      </c>
      <c r="E1554" t="s">
        <v>236</v>
      </c>
      <c r="F1554">
        <v>811.48400000000004</v>
      </c>
    </row>
    <row r="1555" spans="1:7" x14ac:dyDescent="0.25">
      <c r="A1555">
        <v>2012</v>
      </c>
      <c r="B1555" t="s">
        <v>212</v>
      </c>
      <c r="C1555" t="s">
        <v>59</v>
      </c>
      <c r="D1555" t="s">
        <v>213</v>
      </c>
      <c r="E1555" t="s">
        <v>57</v>
      </c>
      <c r="F1555">
        <v>178.12100000000001</v>
      </c>
    </row>
    <row r="1556" spans="1:7" x14ac:dyDescent="0.25">
      <c r="A1556">
        <v>2012</v>
      </c>
      <c r="B1556" t="s">
        <v>212</v>
      </c>
      <c r="C1556" t="s">
        <v>74</v>
      </c>
      <c r="D1556" t="s">
        <v>216</v>
      </c>
      <c r="E1556" t="s">
        <v>65</v>
      </c>
      <c r="F1556">
        <v>94.234999999999999</v>
      </c>
      <c r="G1556" t="s">
        <v>214</v>
      </c>
    </row>
    <row r="1557" spans="1:7" x14ac:dyDescent="0.25">
      <c r="A1557">
        <v>2012</v>
      </c>
      <c r="B1557" t="s">
        <v>212</v>
      </c>
      <c r="C1557" t="s">
        <v>74</v>
      </c>
      <c r="D1557" t="s">
        <v>216</v>
      </c>
      <c r="E1557" t="s">
        <v>63</v>
      </c>
      <c r="F1557">
        <v>105.42700000000001</v>
      </c>
    </row>
    <row r="1558" spans="1:7" x14ac:dyDescent="0.25">
      <c r="A1558">
        <v>2012</v>
      </c>
      <c r="B1558" t="s">
        <v>212</v>
      </c>
      <c r="C1558" t="s">
        <v>74</v>
      </c>
      <c r="D1558" t="s">
        <v>216</v>
      </c>
      <c r="E1558" t="s">
        <v>62</v>
      </c>
      <c r="F1558">
        <v>151.41499999999999</v>
      </c>
    </row>
    <row r="1559" spans="1:7" x14ac:dyDescent="0.25">
      <c r="A1559">
        <v>2012</v>
      </c>
      <c r="B1559" t="s">
        <v>212</v>
      </c>
      <c r="C1559" t="s">
        <v>74</v>
      </c>
      <c r="D1559" t="s">
        <v>216</v>
      </c>
      <c r="E1559" t="s">
        <v>61</v>
      </c>
      <c r="F1559">
        <v>92.918000000000006</v>
      </c>
      <c r="G1559" t="s">
        <v>214</v>
      </c>
    </row>
    <row r="1560" spans="1:7" x14ac:dyDescent="0.25">
      <c r="A1560">
        <v>2012</v>
      </c>
      <c r="B1560" t="s">
        <v>212</v>
      </c>
      <c r="C1560" t="s">
        <v>74</v>
      </c>
      <c r="D1560" t="s">
        <v>216</v>
      </c>
      <c r="E1560" t="s">
        <v>236</v>
      </c>
      <c r="F1560">
        <v>96.596000000000004</v>
      </c>
      <c r="G1560" t="s">
        <v>214</v>
      </c>
    </row>
    <row r="1561" spans="1:7" x14ac:dyDescent="0.25">
      <c r="A1561">
        <v>2012</v>
      </c>
      <c r="B1561" t="s">
        <v>212</v>
      </c>
      <c r="C1561" t="s">
        <v>74</v>
      </c>
      <c r="D1561" t="s">
        <v>216</v>
      </c>
      <c r="E1561" t="s">
        <v>57</v>
      </c>
      <c r="F1561">
        <v>85.894999999999996</v>
      </c>
    </row>
    <row r="1562" spans="1:7" x14ac:dyDescent="0.25">
      <c r="A1562">
        <v>2012</v>
      </c>
      <c r="B1562" t="s">
        <v>212</v>
      </c>
      <c r="C1562" t="s">
        <v>73</v>
      </c>
      <c r="D1562" t="s">
        <v>216</v>
      </c>
      <c r="E1562" t="s">
        <v>65</v>
      </c>
      <c r="F1562" t="s">
        <v>54</v>
      </c>
    </row>
    <row r="1563" spans="1:7" x14ac:dyDescent="0.25">
      <c r="A1563">
        <v>2012</v>
      </c>
      <c r="B1563" t="s">
        <v>212</v>
      </c>
      <c r="C1563" t="s">
        <v>73</v>
      </c>
      <c r="D1563" t="s">
        <v>216</v>
      </c>
      <c r="E1563" t="s">
        <v>63</v>
      </c>
      <c r="F1563" s="186" t="s">
        <v>54</v>
      </c>
    </row>
    <row r="1564" spans="1:7" x14ac:dyDescent="0.25">
      <c r="A1564">
        <v>2012</v>
      </c>
      <c r="B1564" t="s">
        <v>212</v>
      </c>
      <c r="C1564" t="s">
        <v>73</v>
      </c>
      <c r="D1564" t="s">
        <v>216</v>
      </c>
      <c r="E1564" t="s">
        <v>62</v>
      </c>
      <c r="F1564" t="s">
        <v>54</v>
      </c>
    </row>
    <row r="1565" spans="1:7" x14ac:dyDescent="0.25">
      <c r="A1565">
        <v>2012</v>
      </c>
      <c r="B1565" t="s">
        <v>212</v>
      </c>
      <c r="C1565" t="s">
        <v>73</v>
      </c>
      <c r="D1565" t="s">
        <v>216</v>
      </c>
      <c r="E1565" t="s">
        <v>61</v>
      </c>
      <c r="F1565" t="s">
        <v>54</v>
      </c>
    </row>
    <row r="1566" spans="1:7" x14ac:dyDescent="0.25">
      <c r="A1566">
        <v>2012</v>
      </c>
      <c r="B1566" t="s">
        <v>212</v>
      </c>
      <c r="C1566" t="s">
        <v>73</v>
      </c>
      <c r="D1566" t="s">
        <v>216</v>
      </c>
      <c r="E1566" t="s">
        <v>236</v>
      </c>
      <c r="F1566" t="s">
        <v>54</v>
      </c>
    </row>
    <row r="1567" spans="1:7" x14ac:dyDescent="0.25">
      <c r="A1567">
        <v>2012</v>
      </c>
      <c r="B1567" t="s">
        <v>212</v>
      </c>
      <c r="C1567" t="s">
        <v>73</v>
      </c>
      <c r="D1567" t="s">
        <v>216</v>
      </c>
      <c r="E1567" t="s">
        <v>57</v>
      </c>
      <c r="F1567" t="s">
        <v>54</v>
      </c>
    </row>
    <row r="1568" spans="1:7" x14ac:dyDescent="0.25">
      <c r="A1568">
        <v>2012</v>
      </c>
      <c r="B1568" t="s">
        <v>212</v>
      </c>
      <c r="C1568" t="s">
        <v>72</v>
      </c>
      <c r="D1568" t="s">
        <v>216</v>
      </c>
      <c r="E1568" t="s">
        <v>65</v>
      </c>
      <c r="F1568" t="s">
        <v>54</v>
      </c>
    </row>
    <row r="1569" spans="1:6" x14ac:dyDescent="0.25">
      <c r="A1569">
        <v>2012</v>
      </c>
      <c r="B1569" t="s">
        <v>212</v>
      </c>
      <c r="C1569" t="s">
        <v>72</v>
      </c>
      <c r="D1569" t="s">
        <v>216</v>
      </c>
      <c r="E1569" t="s">
        <v>63</v>
      </c>
      <c r="F1569" t="s">
        <v>54</v>
      </c>
    </row>
    <row r="1570" spans="1:6" x14ac:dyDescent="0.25">
      <c r="A1570">
        <v>2012</v>
      </c>
      <c r="B1570" t="s">
        <v>212</v>
      </c>
      <c r="C1570" t="s">
        <v>72</v>
      </c>
      <c r="D1570" t="s">
        <v>216</v>
      </c>
      <c r="E1570" t="s">
        <v>62</v>
      </c>
      <c r="F1570" t="s">
        <v>54</v>
      </c>
    </row>
    <row r="1571" spans="1:6" x14ac:dyDescent="0.25">
      <c r="A1571">
        <v>2012</v>
      </c>
      <c r="B1571" t="s">
        <v>212</v>
      </c>
      <c r="C1571" t="s">
        <v>72</v>
      </c>
      <c r="D1571" t="s">
        <v>216</v>
      </c>
      <c r="E1571" t="s">
        <v>61</v>
      </c>
      <c r="F1571" t="s">
        <v>54</v>
      </c>
    </row>
    <row r="1572" spans="1:6" x14ac:dyDescent="0.25">
      <c r="A1572">
        <v>2012</v>
      </c>
      <c r="B1572" t="s">
        <v>212</v>
      </c>
      <c r="C1572" t="s">
        <v>72</v>
      </c>
      <c r="D1572" t="s">
        <v>216</v>
      </c>
      <c r="E1572" t="s">
        <v>236</v>
      </c>
      <c r="F1572" t="s">
        <v>54</v>
      </c>
    </row>
    <row r="1573" spans="1:6" x14ac:dyDescent="0.25">
      <c r="A1573">
        <v>2012</v>
      </c>
      <c r="B1573" t="s">
        <v>212</v>
      </c>
      <c r="C1573" t="s">
        <v>72</v>
      </c>
      <c r="D1573" t="s">
        <v>216</v>
      </c>
      <c r="E1573" t="s">
        <v>57</v>
      </c>
      <c r="F1573" t="s">
        <v>54</v>
      </c>
    </row>
    <row r="1574" spans="1:6" x14ac:dyDescent="0.25">
      <c r="A1574">
        <v>2012</v>
      </c>
      <c r="B1574" t="s">
        <v>212</v>
      </c>
      <c r="C1574" t="s">
        <v>70</v>
      </c>
      <c r="D1574" t="s">
        <v>216</v>
      </c>
      <c r="E1574" t="s">
        <v>65</v>
      </c>
      <c r="F1574" t="s">
        <v>54</v>
      </c>
    </row>
    <row r="1575" spans="1:6" x14ac:dyDescent="0.25">
      <c r="A1575">
        <v>2012</v>
      </c>
      <c r="B1575" t="s">
        <v>212</v>
      </c>
      <c r="C1575" t="s">
        <v>70</v>
      </c>
      <c r="D1575" t="s">
        <v>216</v>
      </c>
      <c r="E1575" t="s">
        <v>63</v>
      </c>
      <c r="F1575" t="s">
        <v>54</v>
      </c>
    </row>
    <row r="1576" spans="1:6" x14ac:dyDescent="0.25">
      <c r="A1576">
        <v>2012</v>
      </c>
      <c r="B1576" t="s">
        <v>212</v>
      </c>
      <c r="C1576" t="s">
        <v>70</v>
      </c>
      <c r="D1576" t="s">
        <v>216</v>
      </c>
      <c r="E1576" t="s">
        <v>62</v>
      </c>
      <c r="F1576" t="s">
        <v>54</v>
      </c>
    </row>
    <row r="1577" spans="1:6" x14ac:dyDescent="0.25">
      <c r="A1577">
        <v>2012</v>
      </c>
      <c r="B1577" t="s">
        <v>212</v>
      </c>
      <c r="C1577" t="s">
        <v>70</v>
      </c>
      <c r="D1577" t="s">
        <v>216</v>
      </c>
      <c r="E1577" t="s">
        <v>61</v>
      </c>
      <c r="F1577" s="186" t="s">
        <v>54</v>
      </c>
    </row>
    <row r="1578" spans="1:6" x14ac:dyDescent="0.25">
      <c r="A1578">
        <v>2012</v>
      </c>
      <c r="B1578" t="s">
        <v>212</v>
      </c>
      <c r="C1578" t="s">
        <v>70</v>
      </c>
      <c r="D1578" t="s">
        <v>216</v>
      </c>
      <c r="E1578" t="s">
        <v>236</v>
      </c>
      <c r="F1578" s="186" t="s">
        <v>54</v>
      </c>
    </row>
    <row r="1579" spans="1:6" x14ac:dyDescent="0.25">
      <c r="A1579">
        <v>2012</v>
      </c>
      <c r="B1579" t="s">
        <v>212</v>
      </c>
      <c r="C1579" t="s">
        <v>70</v>
      </c>
      <c r="D1579" t="s">
        <v>216</v>
      </c>
      <c r="E1579" t="s">
        <v>57</v>
      </c>
      <c r="F1579" s="186" t="s">
        <v>54</v>
      </c>
    </row>
    <row r="1580" spans="1:6" x14ac:dyDescent="0.25">
      <c r="A1580">
        <v>2012</v>
      </c>
      <c r="B1580" t="s">
        <v>212</v>
      </c>
      <c r="C1580" t="s">
        <v>69</v>
      </c>
      <c r="D1580" t="s">
        <v>216</v>
      </c>
      <c r="E1580" t="s">
        <v>65</v>
      </c>
      <c r="F1580" s="186" t="s">
        <v>54</v>
      </c>
    </row>
    <row r="1581" spans="1:6" x14ac:dyDescent="0.25">
      <c r="A1581">
        <v>2012</v>
      </c>
      <c r="B1581" t="s">
        <v>212</v>
      </c>
      <c r="C1581" t="s">
        <v>69</v>
      </c>
      <c r="D1581" t="s">
        <v>216</v>
      </c>
      <c r="E1581" t="s">
        <v>63</v>
      </c>
      <c r="F1581" s="186" t="s">
        <v>54</v>
      </c>
    </row>
    <row r="1582" spans="1:6" x14ac:dyDescent="0.25">
      <c r="A1582">
        <v>2012</v>
      </c>
      <c r="B1582" t="s">
        <v>212</v>
      </c>
      <c r="C1582" t="s">
        <v>69</v>
      </c>
      <c r="D1582" t="s">
        <v>216</v>
      </c>
      <c r="E1582" t="s">
        <v>62</v>
      </c>
      <c r="F1582" t="s">
        <v>54</v>
      </c>
    </row>
    <row r="1583" spans="1:6" x14ac:dyDescent="0.25">
      <c r="A1583">
        <v>2012</v>
      </c>
      <c r="B1583" t="s">
        <v>212</v>
      </c>
      <c r="C1583" t="s">
        <v>69</v>
      </c>
      <c r="D1583" t="s">
        <v>216</v>
      </c>
      <c r="E1583" t="s">
        <v>61</v>
      </c>
      <c r="F1583" t="s">
        <v>54</v>
      </c>
    </row>
    <row r="1584" spans="1:6" x14ac:dyDescent="0.25">
      <c r="A1584">
        <v>2012</v>
      </c>
      <c r="B1584" t="s">
        <v>212</v>
      </c>
      <c r="C1584" t="s">
        <v>69</v>
      </c>
      <c r="D1584" t="s">
        <v>216</v>
      </c>
      <c r="E1584" t="s">
        <v>236</v>
      </c>
      <c r="F1584" t="s">
        <v>54</v>
      </c>
    </row>
    <row r="1585" spans="1:7" x14ac:dyDescent="0.25">
      <c r="A1585">
        <v>2012</v>
      </c>
      <c r="B1585" t="s">
        <v>212</v>
      </c>
      <c r="C1585" t="s">
        <v>69</v>
      </c>
      <c r="D1585" t="s">
        <v>216</v>
      </c>
      <c r="E1585" t="s">
        <v>57</v>
      </c>
      <c r="F1585" t="s">
        <v>54</v>
      </c>
    </row>
    <row r="1586" spans="1:7" x14ac:dyDescent="0.25">
      <c r="A1586">
        <v>2012</v>
      </c>
      <c r="B1586" t="s">
        <v>212</v>
      </c>
      <c r="C1586" t="s">
        <v>67</v>
      </c>
      <c r="D1586" t="s">
        <v>216</v>
      </c>
      <c r="E1586" t="s">
        <v>65</v>
      </c>
      <c r="F1586" t="s">
        <v>54</v>
      </c>
    </row>
    <row r="1587" spans="1:7" x14ac:dyDescent="0.25">
      <c r="A1587">
        <v>2012</v>
      </c>
      <c r="B1587" t="s">
        <v>212</v>
      </c>
      <c r="C1587" t="s">
        <v>67</v>
      </c>
      <c r="D1587" t="s">
        <v>216</v>
      </c>
      <c r="E1587" t="s">
        <v>63</v>
      </c>
      <c r="F1587" t="s">
        <v>54</v>
      </c>
    </row>
    <row r="1588" spans="1:7" x14ac:dyDescent="0.25">
      <c r="A1588">
        <v>2012</v>
      </c>
      <c r="B1588" t="s">
        <v>212</v>
      </c>
      <c r="C1588" t="s">
        <v>67</v>
      </c>
      <c r="D1588" t="s">
        <v>216</v>
      </c>
      <c r="E1588" t="s">
        <v>62</v>
      </c>
      <c r="F1588" t="s">
        <v>54</v>
      </c>
    </row>
    <row r="1589" spans="1:7" x14ac:dyDescent="0.25">
      <c r="A1589">
        <v>2012</v>
      </c>
      <c r="B1589" t="s">
        <v>212</v>
      </c>
      <c r="C1589" t="s">
        <v>67</v>
      </c>
      <c r="D1589" t="s">
        <v>216</v>
      </c>
      <c r="E1589" t="s">
        <v>61</v>
      </c>
      <c r="F1589" t="s">
        <v>54</v>
      </c>
    </row>
    <row r="1590" spans="1:7" x14ac:dyDescent="0.25">
      <c r="A1590">
        <v>2012</v>
      </c>
      <c r="B1590" t="s">
        <v>212</v>
      </c>
      <c r="C1590" t="s">
        <v>67</v>
      </c>
      <c r="D1590" t="s">
        <v>216</v>
      </c>
      <c r="E1590" t="s">
        <v>236</v>
      </c>
      <c r="F1590" t="s">
        <v>54</v>
      </c>
    </row>
    <row r="1591" spans="1:7" x14ac:dyDescent="0.25">
      <c r="A1591">
        <v>2012</v>
      </c>
      <c r="B1591" t="s">
        <v>212</v>
      </c>
      <c r="C1591" t="s">
        <v>67</v>
      </c>
      <c r="D1591" t="s">
        <v>216</v>
      </c>
      <c r="E1591" t="s">
        <v>57</v>
      </c>
      <c r="F1591" t="s">
        <v>54</v>
      </c>
    </row>
    <row r="1592" spans="1:7" x14ac:dyDescent="0.25">
      <c r="A1592">
        <v>2012</v>
      </c>
      <c r="B1592" t="s">
        <v>212</v>
      </c>
      <c r="C1592" t="s">
        <v>59</v>
      </c>
      <c r="D1592" t="s">
        <v>216</v>
      </c>
      <c r="E1592" t="s">
        <v>65</v>
      </c>
      <c r="F1592" s="186" t="s">
        <v>54</v>
      </c>
    </row>
    <row r="1593" spans="1:7" x14ac:dyDescent="0.25">
      <c r="A1593">
        <v>2012</v>
      </c>
      <c r="B1593" t="s">
        <v>212</v>
      </c>
      <c r="C1593" t="s">
        <v>59</v>
      </c>
      <c r="D1593" t="s">
        <v>216</v>
      </c>
      <c r="E1593" t="s">
        <v>63</v>
      </c>
      <c r="F1593" s="186" t="s">
        <v>54</v>
      </c>
    </row>
    <row r="1594" spans="1:7" x14ac:dyDescent="0.25">
      <c r="A1594">
        <v>2012</v>
      </c>
      <c r="B1594" t="s">
        <v>212</v>
      </c>
      <c r="C1594" t="s">
        <v>59</v>
      </c>
      <c r="D1594" t="s">
        <v>216</v>
      </c>
      <c r="E1594" t="s">
        <v>62</v>
      </c>
      <c r="F1594" s="186" t="s">
        <v>54</v>
      </c>
    </row>
    <row r="1595" spans="1:7" x14ac:dyDescent="0.25">
      <c r="A1595">
        <v>2012</v>
      </c>
      <c r="B1595" t="s">
        <v>212</v>
      </c>
      <c r="C1595" t="s">
        <v>59</v>
      </c>
      <c r="D1595" t="s">
        <v>216</v>
      </c>
      <c r="E1595" t="s">
        <v>61</v>
      </c>
      <c r="F1595" s="186" t="s">
        <v>54</v>
      </c>
    </row>
    <row r="1596" spans="1:7" x14ac:dyDescent="0.25">
      <c r="A1596">
        <v>2012</v>
      </c>
      <c r="B1596" t="s">
        <v>212</v>
      </c>
      <c r="C1596" t="s">
        <v>59</v>
      </c>
      <c r="D1596" t="s">
        <v>216</v>
      </c>
      <c r="E1596" t="s">
        <v>236</v>
      </c>
      <c r="F1596" s="186" t="s">
        <v>54</v>
      </c>
    </row>
    <row r="1597" spans="1:7" x14ac:dyDescent="0.25">
      <c r="A1597">
        <v>2012</v>
      </c>
      <c r="B1597" t="s">
        <v>212</v>
      </c>
      <c r="C1597" t="s">
        <v>59</v>
      </c>
      <c r="D1597" t="s">
        <v>216</v>
      </c>
      <c r="E1597" t="s">
        <v>57</v>
      </c>
      <c r="F1597" t="s">
        <v>54</v>
      </c>
    </row>
    <row r="1598" spans="1:7" x14ac:dyDescent="0.25">
      <c r="A1598">
        <v>2012</v>
      </c>
      <c r="B1598" t="s">
        <v>212</v>
      </c>
      <c r="C1598" t="s">
        <v>74</v>
      </c>
      <c r="D1598" t="s">
        <v>215</v>
      </c>
      <c r="E1598" t="s">
        <v>65</v>
      </c>
      <c r="F1598">
        <v>11.864000000000001</v>
      </c>
      <c r="G1598" t="s">
        <v>214</v>
      </c>
    </row>
    <row r="1599" spans="1:7" x14ac:dyDescent="0.25">
      <c r="A1599">
        <v>2012</v>
      </c>
      <c r="B1599" t="s">
        <v>212</v>
      </c>
      <c r="C1599" t="s">
        <v>74</v>
      </c>
      <c r="D1599" t="s">
        <v>215</v>
      </c>
      <c r="E1599" t="s">
        <v>63</v>
      </c>
      <c r="F1599">
        <v>3.5489999999999999</v>
      </c>
    </row>
    <row r="1600" spans="1:7" x14ac:dyDescent="0.25">
      <c r="A1600">
        <v>2012</v>
      </c>
      <c r="B1600" t="s">
        <v>212</v>
      </c>
      <c r="C1600" t="s">
        <v>74</v>
      </c>
      <c r="D1600" t="s">
        <v>215</v>
      </c>
      <c r="E1600" t="s">
        <v>62</v>
      </c>
      <c r="F1600">
        <v>1.5189999999999999</v>
      </c>
    </row>
    <row r="1601" spans="1:7" x14ac:dyDescent="0.25">
      <c r="A1601">
        <v>2012</v>
      </c>
      <c r="B1601" t="s">
        <v>212</v>
      </c>
      <c r="C1601" t="s">
        <v>74</v>
      </c>
      <c r="D1601" t="s">
        <v>215</v>
      </c>
      <c r="E1601" t="s">
        <v>61</v>
      </c>
      <c r="F1601">
        <v>13.893000000000001</v>
      </c>
      <c r="G1601" t="s">
        <v>214</v>
      </c>
    </row>
    <row r="1602" spans="1:7" x14ac:dyDescent="0.25">
      <c r="A1602">
        <v>2012</v>
      </c>
      <c r="B1602" t="s">
        <v>212</v>
      </c>
      <c r="C1602" t="s">
        <v>74</v>
      </c>
      <c r="D1602" t="s">
        <v>215</v>
      </c>
      <c r="E1602" t="s">
        <v>236</v>
      </c>
      <c r="F1602">
        <v>15.413</v>
      </c>
      <c r="G1602" t="s">
        <v>214</v>
      </c>
    </row>
    <row r="1603" spans="1:7" x14ac:dyDescent="0.25">
      <c r="A1603">
        <v>2012</v>
      </c>
      <c r="B1603" t="s">
        <v>212</v>
      </c>
      <c r="C1603" t="s">
        <v>74</v>
      </c>
      <c r="D1603" t="s">
        <v>215</v>
      </c>
      <c r="E1603" t="s">
        <v>57</v>
      </c>
      <c r="F1603">
        <v>2.0289999999999999</v>
      </c>
    </row>
    <row r="1604" spans="1:7" x14ac:dyDescent="0.25">
      <c r="A1604">
        <v>2012</v>
      </c>
      <c r="B1604" t="s">
        <v>212</v>
      </c>
      <c r="C1604" t="s">
        <v>73</v>
      </c>
      <c r="D1604" t="s">
        <v>215</v>
      </c>
      <c r="E1604" t="s">
        <v>65</v>
      </c>
      <c r="F1604">
        <v>3.2</v>
      </c>
    </row>
    <row r="1605" spans="1:7" x14ac:dyDescent="0.25">
      <c r="A1605">
        <v>2012</v>
      </c>
      <c r="B1605" t="s">
        <v>212</v>
      </c>
      <c r="C1605" t="s">
        <v>73</v>
      </c>
      <c r="D1605" t="s">
        <v>215</v>
      </c>
      <c r="E1605" t="s">
        <v>63</v>
      </c>
      <c r="F1605">
        <v>0.378</v>
      </c>
    </row>
    <row r="1606" spans="1:7" x14ac:dyDescent="0.25">
      <c r="A1606">
        <v>2012</v>
      </c>
      <c r="B1606" t="s">
        <v>212</v>
      </c>
      <c r="C1606" t="s">
        <v>73</v>
      </c>
      <c r="D1606" t="s">
        <v>215</v>
      </c>
      <c r="E1606" t="s">
        <v>62</v>
      </c>
      <c r="F1606">
        <v>0.377</v>
      </c>
    </row>
    <row r="1607" spans="1:7" x14ac:dyDescent="0.25">
      <c r="A1607">
        <v>2012</v>
      </c>
      <c r="B1607" t="s">
        <v>212</v>
      </c>
      <c r="C1607" t="s">
        <v>73</v>
      </c>
      <c r="D1607" t="s">
        <v>215</v>
      </c>
      <c r="E1607" t="s">
        <v>61</v>
      </c>
      <c r="F1607" s="186">
        <v>3.202</v>
      </c>
    </row>
    <row r="1608" spans="1:7" x14ac:dyDescent="0.25">
      <c r="A1608">
        <v>2012</v>
      </c>
      <c r="B1608" t="s">
        <v>212</v>
      </c>
      <c r="C1608" t="s">
        <v>73</v>
      </c>
      <c r="D1608" t="s">
        <v>215</v>
      </c>
      <c r="E1608" t="s">
        <v>236</v>
      </c>
      <c r="F1608" s="186">
        <v>3.5779999999999998</v>
      </c>
    </row>
    <row r="1609" spans="1:7" x14ac:dyDescent="0.25">
      <c r="A1609">
        <v>2012</v>
      </c>
      <c r="B1609" t="s">
        <v>212</v>
      </c>
      <c r="C1609" t="s">
        <v>73</v>
      </c>
      <c r="D1609" t="s">
        <v>215</v>
      </c>
      <c r="E1609" t="s">
        <v>57</v>
      </c>
      <c r="F1609" s="186">
        <v>2E-3</v>
      </c>
    </row>
    <row r="1610" spans="1:7" x14ac:dyDescent="0.25">
      <c r="A1610">
        <v>2012</v>
      </c>
      <c r="B1610" t="s">
        <v>212</v>
      </c>
      <c r="C1610" t="s">
        <v>72</v>
      </c>
      <c r="D1610" t="s">
        <v>215</v>
      </c>
      <c r="E1610" t="s">
        <v>65</v>
      </c>
      <c r="F1610" s="186">
        <v>0.41799999999999998</v>
      </c>
      <c r="G1610" t="s">
        <v>214</v>
      </c>
    </row>
    <row r="1611" spans="1:7" x14ac:dyDescent="0.25">
      <c r="A1611">
        <v>2012</v>
      </c>
      <c r="B1611" t="s">
        <v>212</v>
      </c>
      <c r="C1611" t="s">
        <v>72</v>
      </c>
      <c r="D1611" t="s">
        <v>215</v>
      </c>
      <c r="E1611" t="s">
        <v>63</v>
      </c>
      <c r="F1611" s="186">
        <v>0.48599999999999999</v>
      </c>
    </row>
    <row r="1612" spans="1:7" x14ac:dyDescent="0.25">
      <c r="A1612">
        <v>2012</v>
      </c>
      <c r="B1612" t="s">
        <v>212</v>
      </c>
      <c r="C1612" t="s">
        <v>72</v>
      </c>
      <c r="D1612" t="s">
        <v>215</v>
      </c>
      <c r="E1612" t="s">
        <v>62</v>
      </c>
      <c r="F1612">
        <v>0.316</v>
      </c>
    </row>
    <row r="1613" spans="1:7" x14ac:dyDescent="0.25">
      <c r="A1613">
        <v>2012</v>
      </c>
      <c r="B1613" t="s">
        <v>212</v>
      </c>
      <c r="C1613" t="s">
        <v>72</v>
      </c>
      <c r="D1613" t="s">
        <v>215</v>
      </c>
      <c r="E1613" t="s">
        <v>61</v>
      </c>
      <c r="F1613">
        <v>0.58899999999999997</v>
      </c>
      <c r="G1613" t="s">
        <v>214</v>
      </c>
    </row>
    <row r="1614" spans="1:7" x14ac:dyDescent="0.25">
      <c r="A1614">
        <v>2012</v>
      </c>
      <c r="B1614" t="s">
        <v>212</v>
      </c>
      <c r="C1614" t="s">
        <v>72</v>
      </c>
      <c r="D1614" t="s">
        <v>215</v>
      </c>
      <c r="E1614" t="s">
        <v>236</v>
      </c>
      <c r="F1614">
        <v>0.90400000000000003</v>
      </c>
      <c r="G1614" t="s">
        <v>214</v>
      </c>
    </row>
    <row r="1615" spans="1:7" x14ac:dyDescent="0.25">
      <c r="A1615">
        <v>2012</v>
      </c>
      <c r="B1615" t="s">
        <v>212</v>
      </c>
      <c r="C1615" t="s">
        <v>72</v>
      </c>
      <c r="D1615" t="s">
        <v>215</v>
      </c>
      <c r="E1615" t="s">
        <v>57</v>
      </c>
      <c r="F1615">
        <v>0.17</v>
      </c>
    </row>
    <row r="1616" spans="1:7" x14ac:dyDescent="0.25">
      <c r="A1616">
        <v>2012</v>
      </c>
      <c r="B1616" t="s">
        <v>212</v>
      </c>
      <c r="C1616" t="s">
        <v>70</v>
      </c>
      <c r="D1616" t="s">
        <v>215</v>
      </c>
      <c r="E1616" t="s">
        <v>65</v>
      </c>
      <c r="F1616">
        <v>6.6580000000000004</v>
      </c>
    </row>
    <row r="1617" spans="1:7" x14ac:dyDescent="0.25">
      <c r="A1617">
        <v>2012</v>
      </c>
      <c r="B1617" t="s">
        <v>212</v>
      </c>
      <c r="C1617" t="s">
        <v>70</v>
      </c>
      <c r="D1617" t="s">
        <v>215</v>
      </c>
      <c r="E1617" t="s">
        <v>63</v>
      </c>
      <c r="F1617">
        <v>0.191</v>
      </c>
    </row>
    <row r="1618" spans="1:7" x14ac:dyDescent="0.25">
      <c r="A1618">
        <v>2012</v>
      </c>
      <c r="B1618" t="s">
        <v>212</v>
      </c>
      <c r="C1618" t="s">
        <v>70</v>
      </c>
      <c r="D1618" t="s">
        <v>215</v>
      </c>
      <c r="E1618" t="s">
        <v>62</v>
      </c>
      <c r="F1618">
        <v>0.20300000000000001</v>
      </c>
    </row>
    <row r="1619" spans="1:7" x14ac:dyDescent="0.25">
      <c r="A1619">
        <v>2012</v>
      </c>
      <c r="B1619" t="s">
        <v>212</v>
      </c>
      <c r="C1619" t="s">
        <v>70</v>
      </c>
      <c r="D1619" t="s">
        <v>215</v>
      </c>
      <c r="E1619" t="s">
        <v>61</v>
      </c>
      <c r="F1619">
        <v>6.6470000000000002</v>
      </c>
    </row>
    <row r="1620" spans="1:7" x14ac:dyDescent="0.25">
      <c r="A1620">
        <v>2012</v>
      </c>
      <c r="B1620" t="s">
        <v>212</v>
      </c>
      <c r="C1620" t="s">
        <v>70</v>
      </c>
      <c r="D1620" t="s">
        <v>215</v>
      </c>
      <c r="E1620" t="s">
        <v>236</v>
      </c>
      <c r="F1620">
        <v>6.8490000000000002</v>
      </c>
    </row>
    <row r="1621" spans="1:7" x14ac:dyDescent="0.25">
      <c r="A1621">
        <v>2012</v>
      </c>
      <c r="B1621" t="s">
        <v>212</v>
      </c>
      <c r="C1621" t="s">
        <v>70</v>
      </c>
      <c r="D1621" t="s">
        <v>215</v>
      </c>
      <c r="E1621" t="s">
        <v>57</v>
      </c>
      <c r="F1621">
        <v>-1.2E-2</v>
      </c>
    </row>
    <row r="1622" spans="1:7" x14ac:dyDescent="0.25">
      <c r="A1622">
        <v>2012</v>
      </c>
      <c r="B1622" t="s">
        <v>212</v>
      </c>
      <c r="C1622" t="s">
        <v>69</v>
      </c>
      <c r="D1622" t="s">
        <v>215</v>
      </c>
      <c r="E1622" t="s">
        <v>65</v>
      </c>
      <c r="F1622" s="186">
        <v>1.587</v>
      </c>
    </row>
    <row r="1623" spans="1:7" x14ac:dyDescent="0.25">
      <c r="A1623">
        <v>2012</v>
      </c>
      <c r="B1623" t="s">
        <v>212</v>
      </c>
      <c r="C1623" t="s">
        <v>69</v>
      </c>
      <c r="D1623" t="s">
        <v>215</v>
      </c>
      <c r="E1623" t="s">
        <v>63</v>
      </c>
      <c r="F1623" s="186">
        <v>2.3860000000000001</v>
      </c>
    </row>
    <row r="1624" spans="1:7" x14ac:dyDescent="0.25">
      <c r="A1624">
        <v>2012</v>
      </c>
      <c r="B1624" t="s">
        <v>212</v>
      </c>
      <c r="C1624" t="s">
        <v>69</v>
      </c>
      <c r="D1624" t="s">
        <v>215</v>
      </c>
      <c r="E1624" t="s">
        <v>62</v>
      </c>
      <c r="F1624" s="186">
        <v>0.51</v>
      </c>
    </row>
    <row r="1625" spans="1:7" x14ac:dyDescent="0.25">
      <c r="A1625">
        <v>2012</v>
      </c>
      <c r="B1625" t="s">
        <v>212</v>
      </c>
      <c r="C1625" t="s">
        <v>69</v>
      </c>
      <c r="D1625" t="s">
        <v>215</v>
      </c>
      <c r="E1625" t="s">
        <v>61</v>
      </c>
      <c r="F1625" s="186">
        <v>3.4630000000000001</v>
      </c>
    </row>
    <row r="1626" spans="1:7" x14ac:dyDescent="0.25">
      <c r="A1626">
        <v>2012</v>
      </c>
      <c r="B1626" t="s">
        <v>212</v>
      </c>
      <c r="C1626" t="s">
        <v>69</v>
      </c>
      <c r="D1626" t="s">
        <v>215</v>
      </c>
      <c r="E1626" t="s">
        <v>236</v>
      </c>
      <c r="F1626" s="186">
        <v>3.9729999999999999</v>
      </c>
    </row>
    <row r="1627" spans="1:7" x14ac:dyDescent="0.25">
      <c r="A1627">
        <v>2012</v>
      </c>
      <c r="B1627" t="s">
        <v>212</v>
      </c>
      <c r="C1627" t="s">
        <v>69</v>
      </c>
      <c r="D1627" t="s">
        <v>215</v>
      </c>
      <c r="E1627" t="s">
        <v>57</v>
      </c>
      <c r="F1627">
        <v>1.8759999999999999</v>
      </c>
    </row>
    <row r="1628" spans="1:7" x14ac:dyDescent="0.25">
      <c r="A1628">
        <v>2012</v>
      </c>
      <c r="B1628" t="s">
        <v>212</v>
      </c>
      <c r="C1628" t="s">
        <v>67</v>
      </c>
      <c r="D1628" t="s">
        <v>215</v>
      </c>
      <c r="E1628" t="s">
        <v>65</v>
      </c>
      <c r="F1628" t="s">
        <v>54</v>
      </c>
      <c r="G1628" t="s">
        <v>217</v>
      </c>
    </row>
    <row r="1629" spans="1:7" x14ac:dyDescent="0.25">
      <c r="A1629">
        <v>2012</v>
      </c>
      <c r="B1629" t="s">
        <v>212</v>
      </c>
      <c r="C1629" t="s">
        <v>67</v>
      </c>
      <c r="D1629" t="s">
        <v>215</v>
      </c>
      <c r="E1629" t="s">
        <v>63</v>
      </c>
      <c r="F1629">
        <v>0.106</v>
      </c>
    </row>
    <row r="1630" spans="1:7" x14ac:dyDescent="0.25">
      <c r="A1630">
        <v>2012</v>
      </c>
      <c r="B1630" t="s">
        <v>212</v>
      </c>
      <c r="C1630" t="s">
        <v>67</v>
      </c>
      <c r="D1630" t="s">
        <v>215</v>
      </c>
      <c r="E1630" t="s">
        <v>62</v>
      </c>
      <c r="F1630">
        <v>0.113</v>
      </c>
    </row>
    <row r="1631" spans="1:7" x14ac:dyDescent="0.25">
      <c r="A1631">
        <v>2012</v>
      </c>
      <c r="B1631" t="s">
        <v>212</v>
      </c>
      <c r="C1631" t="s">
        <v>67</v>
      </c>
      <c r="D1631" t="s">
        <v>215</v>
      </c>
      <c r="E1631" t="s">
        <v>61</v>
      </c>
      <c r="F1631">
        <v>-7.0000000000000001E-3</v>
      </c>
    </row>
    <row r="1632" spans="1:7" x14ac:dyDescent="0.25">
      <c r="A1632">
        <v>2012</v>
      </c>
      <c r="B1632" t="s">
        <v>212</v>
      </c>
      <c r="C1632" t="s">
        <v>67</v>
      </c>
      <c r="D1632" t="s">
        <v>215</v>
      </c>
      <c r="E1632" t="s">
        <v>236</v>
      </c>
      <c r="F1632">
        <v>0.106</v>
      </c>
    </row>
    <row r="1633" spans="1:7" x14ac:dyDescent="0.25">
      <c r="A1633">
        <v>2012</v>
      </c>
      <c r="B1633" t="s">
        <v>212</v>
      </c>
      <c r="C1633" t="s">
        <v>67</v>
      </c>
      <c r="D1633" t="s">
        <v>215</v>
      </c>
      <c r="E1633" t="s">
        <v>57</v>
      </c>
      <c r="F1633">
        <v>-7.0000000000000001E-3</v>
      </c>
    </row>
    <row r="1634" spans="1:7" x14ac:dyDescent="0.25">
      <c r="A1634">
        <v>2012</v>
      </c>
      <c r="B1634" t="s">
        <v>212</v>
      </c>
      <c r="C1634" t="s">
        <v>59</v>
      </c>
      <c r="D1634" t="s">
        <v>215</v>
      </c>
      <c r="E1634" t="s">
        <v>65</v>
      </c>
      <c r="F1634" t="s">
        <v>54</v>
      </c>
      <c r="G1634" t="s">
        <v>217</v>
      </c>
    </row>
    <row r="1635" spans="1:7" x14ac:dyDescent="0.25">
      <c r="A1635">
        <v>2012</v>
      </c>
      <c r="B1635" t="s">
        <v>212</v>
      </c>
      <c r="C1635" t="s">
        <v>59</v>
      </c>
      <c r="D1635" t="s">
        <v>215</v>
      </c>
      <c r="E1635" t="s">
        <v>63</v>
      </c>
      <c r="F1635">
        <v>2E-3</v>
      </c>
    </row>
    <row r="1636" spans="1:7" x14ac:dyDescent="0.25">
      <c r="A1636">
        <v>2012</v>
      </c>
      <c r="B1636" t="s">
        <v>212</v>
      </c>
      <c r="C1636" t="s">
        <v>59</v>
      </c>
      <c r="D1636" t="s">
        <v>215</v>
      </c>
      <c r="E1636" t="s">
        <v>62</v>
      </c>
      <c r="F1636">
        <v>1E-3</v>
      </c>
    </row>
    <row r="1637" spans="1:7" x14ac:dyDescent="0.25">
      <c r="A1637">
        <v>2012</v>
      </c>
      <c r="B1637" t="s">
        <v>212</v>
      </c>
      <c r="C1637" t="s">
        <v>59</v>
      </c>
      <c r="D1637" t="s">
        <v>215</v>
      </c>
      <c r="E1637" t="s">
        <v>61</v>
      </c>
      <c r="F1637" s="186">
        <v>0</v>
      </c>
    </row>
    <row r="1638" spans="1:7" x14ac:dyDescent="0.25">
      <c r="A1638">
        <v>2012</v>
      </c>
      <c r="B1638" t="s">
        <v>212</v>
      </c>
      <c r="C1638" t="s">
        <v>59</v>
      </c>
      <c r="D1638" t="s">
        <v>215</v>
      </c>
      <c r="E1638" t="s">
        <v>236</v>
      </c>
      <c r="F1638" s="186">
        <v>2E-3</v>
      </c>
    </row>
    <row r="1639" spans="1:7" x14ac:dyDescent="0.25">
      <c r="A1639">
        <v>2012</v>
      </c>
      <c r="B1639" t="s">
        <v>212</v>
      </c>
      <c r="C1639" t="s">
        <v>59</v>
      </c>
      <c r="D1639" t="s">
        <v>215</v>
      </c>
      <c r="E1639" t="s">
        <v>57</v>
      </c>
      <c r="F1639" s="186">
        <v>0</v>
      </c>
    </row>
    <row r="1640" spans="1:7" x14ac:dyDescent="0.25">
      <c r="A1640">
        <v>2013</v>
      </c>
      <c r="B1640" t="s">
        <v>212</v>
      </c>
      <c r="C1640" t="s">
        <v>74</v>
      </c>
      <c r="D1640" t="s">
        <v>213</v>
      </c>
      <c r="E1640" t="s">
        <v>65</v>
      </c>
      <c r="F1640" s="186">
        <v>5122959.0630000001</v>
      </c>
      <c r="G1640" t="s">
        <v>214</v>
      </c>
    </row>
    <row r="1641" spans="1:7" x14ac:dyDescent="0.25">
      <c r="A1641">
        <v>2013</v>
      </c>
      <c r="B1641" t="s">
        <v>212</v>
      </c>
      <c r="C1641" t="s">
        <v>74</v>
      </c>
      <c r="D1641" t="s">
        <v>213</v>
      </c>
      <c r="E1641" t="s">
        <v>63</v>
      </c>
      <c r="F1641" s="186">
        <v>1550740.6159999999</v>
      </c>
    </row>
    <row r="1642" spans="1:7" x14ac:dyDescent="0.25">
      <c r="A1642">
        <v>2013</v>
      </c>
      <c r="B1642" t="s">
        <v>212</v>
      </c>
      <c r="C1642" t="s">
        <v>74</v>
      </c>
      <c r="D1642" t="s">
        <v>213</v>
      </c>
      <c r="E1642" t="s">
        <v>62</v>
      </c>
      <c r="F1642">
        <v>700460.31400000001</v>
      </c>
    </row>
    <row r="1643" spans="1:7" x14ac:dyDescent="0.25">
      <c r="A1643">
        <v>2013</v>
      </c>
      <c r="B1643" t="s">
        <v>212</v>
      </c>
      <c r="C1643" t="s">
        <v>74</v>
      </c>
      <c r="D1643" t="s">
        <v>213</v>
      </c>
      <c r="E1643" t="s">
        <v>61</v>
      </c>
      <c r="F1643">
        <v>5973239.3660000004</v>
      </c>
      <c r="G1643" t="s">
        <v>214</v>
      </c>
    </row>
    <row r="1644" spans="1:7" x14ac:dyDescent="0.25">
      <c r="A1644">
        <v>2013</v>
      </c>
      <c r="B1644" t="s">
        <v>212</v>
      </c>
      <c r="C1644" t="s">
        <v>74</v>
      </c>
      <c r="D1644" t="s">
        <v>213</v>
      </c>
      <c r="E1644" t="s">
        <v>236</v>
      </c>
      <c r="F1644">
        <v>6673699.6799999997</v>
      </c>
      <c r="G1644" t="s">
        <v>214</v>
      </c>
    </row>
    <row r="1645" spans="1:7" x14ac:dyDescent="0.25">
      <c r="A1645">
        <v>2013</v>
      </c>
      <c r="B1645" t="s">
        <v>212</v>
      </c>
      <c r="C1645" t="s">
        <v>74</v>
      </c>
      <c r="D1645" t="s">
        <v>213</v>
      </c>
      <c r="E1645" t="s">
        <v>57</v>
      </c>
      <c r="F1645">
        <v>850280.30200000003</v>
      </c>
    </row>
    <row r="1646" spans="1:7" x14ac:dyDescent="0.25">
      <c r="A1646">
        <v>2013</v>
      </c>
      <c r="B1646" t="s">
        <v>212</v>
      </c>
      <c r="C1646" t="s">
        <v>73</v>
      </c>
      <c r="D1646" t="s">
        <v>213</v>
      </c>
      <c r="E1646" t="s">
        <v>65</v>
      </c>
      <c r="F1646">
        <v>1463001.118</v>
      </c>
    </row>
    <row r="1647" spans="1:7" x14ac:dyDescent="0.25">
      <c r="A1647">
        <v>2013</v>
      </c>
      <c r="B1647" t="s">
        <v>212</v>
      </c>
      <c r="C1647" t="s">
        <v>73</v>
      </c>
      <c r="D1647" t="s">
        <v>213</v>
      </c>
      <c r="E1647" t="s">
        <v>63</v>
      </c>
      <c r="F1647">
        <v>170848.58100000001</v>
      </c>
    </row>
    <row r="1648" spans="1:7" x14ac:dyDescent="0.25">
      <c r="A1648">
        <v>2013</v>
      </c>
      <c r="B1648" t="s">
        <v>212</v>
      </c>
      <c r="C1648" t="s">
        <v>73</v>
      </c>
      <c r="D1648" t="s">
        <v>213</v>
      </c>
      <c r="E1648" t="s">
        <v>62</v>
      </c>
      <c r="F1648">
        <v>184717.95699999999</v>
      </c>
    </row>
    <row r="1649" spans="1:7" x14ac:dyDescent="0.25">
      <c r="A1649">
        <v>2013</v>
      </c>
      <c r="B1649" t="s">
        <v>212</v>
      </c>
      <c r="C1649" t="s">
        <v>73</v>
      </c>
      <c r="D1649" t="s">
        <v>213</v>
      </c>
      <c r="E1649" t="s">
        <v>61</v>
      </c>
      <c r="F1649">
        <v>1449131.7409999999</v>
      </c>
    </row>
    <row r="1650" spans="1:7" x14ac:dyDescent="0.25">
      <c r="A1650">
        <v>2013</v>
      </c>
      <c r="B1650" t="s">
        <v>212</v>
      </c>
      <c r="C1650" t="s">
        <v>73</v>
      </c>
      <c r="D1650" t="s">
        <v>213</v>
      </c>
      <c r="E1650" t="s">
        <v>236</v>
      </c>
      <c r="F1650">
        <v>1633849.699</v>
      </c>
    </row>
    <row r="1651" spans="1:7" x14ac:dyDescent="0.25">
      <c r="A1651">
        <v>2013</v>
      </c>
      <c r="B1651" t="s">
        <v>212</v>
      </c>
      <c r="C1651" t="s">
        <v>73</v>
      </c>
      <c r="D1651" t="s">
        <v>213</v>
      </c>
      <c r="E1651" t="s">
        <v>57</v>
      </c>
      <c r="F1651">
        <v>-13869.376</v>
      </c>
    </row>
    <row r="1652" spans="1:7" x14ac:dyDescent="0.25">
      <c r="A1652">
        <v>2013</v>
      </c>
      <c r="B1652" t="s">
        <v>212</v>
      </c>
      <c r="C1652" t="s">
        <v>72</v>
      </c>
      <c r="D1652" t="s">
        <v>213</v>
      </c>
      <c r="E1652" t="s">
        <v>65</v>
      </c>
      <c r="F1652">
        <v>213604.23199999999</v>
      </c>
      <c r="G1652" t="s">
        <v>214</v>
      </c>
    </row>
    <row r="1653" spans="1:7" x14ac:dyDescent="0.25">
      <c r="A1653">
        <v>2013</v>
      </c>
      <c r="B1653" t="s">
        <v>212</v>
      </c>
      <c r="C1653" t="s">
        <v>72</v>
      </c>
      <c r="D1653" t="s">
        <v>213</v>
      </c>
      <c r="E1653" t="s">
        <v>63</v>
      </c>
      <c r="F1653" s="186">
        <v>226256.13200000001</v>
      </c>
    </row>
    <row r="1654" spans="1:7" x14ac:dyDescent="0.25">
      <c r="A1654">
        <v>2013</v>
      </c>
      <c r="B1654" t="s">
        <v>212</v>
      </c>
      <c r="C1654" t="s">
        <v>72</v>
      </c>
      <c r="D1654" t="s">
        <v>213</v>
      </c>
      <c r="E1654" t="s">
        <v>62</v>
      </c>
      <c r="F1654" s="186">
        <v>134641.56599999999</v>
      </c>
    </row>
    <row r="1655" spans="1:7" x14ac:dyDescent="0.25">
      <c r="A1655">
        <v>2013</v>
      </c>
      <c r="B1655" t="s">
        <v>212</v>
      </c>
      <c r="C1655" t="s">
        <v>72</v>
      </c>
      <c r="D1655" t="s">
        <v>213</v>
      </c>
      <c r="E1655" t="s">
        <v>61</v>
      </c>
      <c r="F1655" s="186">
        <v>305218.799</v>
      </c>
      <c r="G1655" t="s">
        <v>214</v>
      </c>
    </row>
    <row r="1656" spans="1:7" x14ac:dyDescent="0.25">
      <c r="A1656">
        <v>2013</v>
      </c>
      <c r="B1656" t="s">
        <v>212</v>
      </c>
      <c r="C1656" t="s">
        <v>72</v>
      </c>
      <c r="D1656" t="s">
        <v>213</v>
      </c>
      <c r="E1656" t="s">
        <v>236</v>
      </c>
      <c r="F1656" s="186">
        <v>439860.36499999999</v>
      </c>
      <c r="G1656" t="s">
        <v>214</v>
      </c>
    </row>
    <row r="1657" spans="1:7" x14ac:dyDescent="0.25">
      <c r="A1657">
        <v>2013</v>
      </c>
      <c r="B1657" t="s">
        <v>212</v>
      </c>
      <c r="C1657" t="s">
        <v>72</v>
      </c>
      <c r="D1657" t="s">
        <v>213</v>
      </c>
      <c r="E1657" t="s">
        <v>57</v>
      </c>
      <c r="F1657">
        <v>91614.566999999995</v>
      </c>
    </row>
    <row r="1658" spans="1:7" x14ac:dyDescent="0.25">
      <c r="A1658">
        <v>2013</v>
      </c>
      <c r="B1658" t="s">
        <v>212</v>
      </c>
      <c r="C1658" t="s">
        <v>70</v>
      </c>
      <c r="D1658" t="s">
        <v>213</v>
      </c>
      <c r="E1658" t="s">
        <v>65</v>
      </c>
      <c r="F1658">
        <v>2773580.858</v>
      </c>
    </row>
    <row r="1659" spans="1:7" x14ac:dyDescent="0.25">
      <c r="A1659">
        <v>2013</v>
      </c>
      <c r="B1659" t="s">
        <v>212</v>
      </c>
      <c r="C1659" t="s">
        <v>70</v>
      </c>
      <c r="D1659" t="s">
        <v>213</v>
      </c>
      <c r="E1659" t="s">
        <v>63</v>
      </c>
      <c r="F1659">
        <v>81594.42</v>
      </c>
    </row>
    <row r="1660" spans="1:7" x14ac:dyDescent="0.25">
      <c r="A1660">
        <v>2013</v>
      </c>
      <c r="B1660" t="s">
        <v>212</v>
      </c>
      <c r="C1660" t="s">
        <v>70</v>
      </c>
      <c r="D1660" t="s">
        <v>213</v>
      </c>
      <c r="E1660" t="s">
        <v>62</v>
      </c>
      <c r="F1660">
        <v>96538.394</v>
      </c>
    </row>
    <row r="1661" spans="1:7" x14ac:dyDescent="0.25">
      <c r="A1661">
        <v>2013</v>
      </c>
      <c r="B1661" t="s">
        <v>212</v>
      </c>
      <c r="C1661" t="s">
        <v>70</v>
      </c>
      <c r="D1661" t="s">
        <v>213</v>
      </c>
      <c r="E1661" t="s">
        <v>61</v>
      </c>
      <c r="F1661">
        <v>2758636.8840000001</v>
      </c>
    </row>
    <row r="1662" spans="1:7" x14ac:dyDescent="0.25">
      <c r="A1662">
        <v>2013</v>
      </c>
      <c r="B1662" t="s">
        <v>212</v>
      </c>
      <c r="C1662" t="s">
        <v>70</v>
      </c>
      <c r="D1662" t="s">
        <v>213</v>
      </c>
      <c r="E1662" t="s">
        <v>236</v>
      </c>
      <c r="F1662">
        <v>2855175.2790000001</v>
      </c>
    </row>
    <row r="1663" spans="1:7" x14ac:dyDescent="0.25">
      <c r="A1663">
        <v>2013</v>
      </c>
      <c r="B1663" t="s">
        <v>212</v>
      </c>
      <c r="C1663" t="s">
        <v>70</v>
      </c>
      <c r="D1663" t="s">
        <v>213</v>
      </c>
      <c r="E1663" t="s">
        <v>57</v>
      </c>
      <c r="F1663">
        <v>-14943.974</v>
      </c>
    </row>
    <row r="1664" spans="1:7" x14ac:dyDescent="0.25">
      <c r="A1664">
        <v>2013</v>
      </c>
      <c r="B1664" t="s">
        <v>212</v>
      </c>
      <c r="C1664" t="s">
        <v>69</v>
      </c>
      <c r="D1664" t="s">
        <v>213</v>
      </c>
      <c r="E1664" t="s">
        <v>65</v>
      </c>
      <c r="F1664">
        <v>672772.85499999998</v>
      </c>
    </row>
    <row r="1665" spans="1:7" x14ac:dyDescent="0.25">
      <c r="A1665">
        <v>2013</v>
      </c>
      <c r="B1665" t="s">
        <v>212</v>
      </c>
      <c r="C1665" t="s">
        <v>69</v>
      </c>
      <c r="D1665" t="s">
        <v>213</v>
      </c>
      <c r="E1665" t="s">
        <v>63</v>
      </c>
      <c r="F1665">
        <v>1019606.78</v>
      </c>
    </row>
    <row r="1666" spans="1:7" x14ac:dyDescent="0.25">
      <c r="A1666">
        <v>2013</v>
      </c>
      <c r="B1666" t="s">
        <v>212</v>
      </c>
      <c r="C1666" t="s">
        <v>69</v>
      </c>
      <c r="D1666" t="s">
        <v>213</v>
      </c>
      <c r="E1666" t="s">
        <v>62</v>
      </c>
      <c r="F1666">
        <v>231609.59899999999</v>
      </c>
    </row>
    <row r="1667" spans="1:7" x14ac:dyDescent="0.25">
      <c r="A1667">
        <v>2013</v>
      </c>
      <c r="B1667" t="s">
        <v>212</v>
      </c>
      <c r="C1667" t="s">
        <v>69</v>
      </c>
      <c r="D1667" t="s">
        <v>213</v>
      </c>
      <c r="E1667" t="s">
        <v>61</v>
      </c>
      <c r="F1667">
        <v>1460770.0360000001</v>
      </c>
    </row>
    <row r="1668" spans="1:7" x14ac:dyDescent="0.25">
      <c r="A1668">
        <v>2013</v>
      </c>
      <c r="B1668" t="s">
        <v>212</v>
      </c>
      <c r="C1668" t="s">
        <v>69</v>
      </c>
      <c r="D1668" t="s">
        <v>213</v>
      </c>
      <c r="E1668" t="s">
        <v>236</v>
      </c>
      <c r="F1668" s="186">
        <v>1692379.635</v>
      </c>
    </row>
    <row r="1669" spans="1:7" x14ac:dyDescent="0.25">
      <c r="A1669">
        <v>2013</v>
      </c>
      <c r="B1669" t="s">
        <v>212</v>
      </c>
      <c r="C1669" t="s">
        <v>69</v>
      </c>
      <c r="D1669" t="s">
        <v>213</v>
      </c>
      <c r="E1669" t="s">
        <v>57</v>
      </c>
      <c r="F1669">
        <v>787997.18099999998</v>
      </c>
    </row>
    <row r="1670" spans="1:7" x14ac:dyDescent="0.25">
      <c r="A1670">
        <v>2013</v>
      </c>
      <c r="B1670" t="s">
        <v>212</v>
      </c>
      <c r="C1670" t="s">
        <v>67</v>
      </c>
      <c r="D1670" t="s">
        <v>213</v>
      </c>
      <c r="E1670" t="s">
        <v>65</v>
      </c>
      <c r="F1670" t="s">
        <v>54</v>
      </c>
      <c r="G1670" t="s">
        <v>217</v>
      </c>
    </row>
    <row r="1671" spans="1:7" x14ac:dyDescent="0.25">
      <c r="A1671">
        <v>2013</v>
      </c>
      <c r="B1671" t="s">
        <v>212</v>
      </c>
      <c r="C1671" t="s">
        <v>67</v>
      </c>
      <c r="D1671" t="s">
        <v>213</v>
      </c>
      <c r="E1671" t="s">
        <v>63</v>
      </c>
      <c r="F1671">
        <v>51554.322</v>
      </c>
    </row>
    <row r="1672" spans="1:7" x14ac:dyDescent="0.25">
      <c r="A1672">
        <v>2013</v>
      </c>
      <c r="B1672" t="s">
        <v>212</v>
      </c>
      <c r="C1672" t="s">
        <v>67</v>
      </c>
      <c r="D1672" t="s">
        <v>213</v>
      </c>
      <c r="E1672" t="s">
        <v>62</v>
      </c>
      <c r="F1672">
        <v>52349.961000000003</v>
      </c>
    </row>
    <row r="1673" spans="1:7" x14ac:dyDescent="0.25">
      <c r="A1673">
        <v>2013</v>
      </c>
      <c r="B1673" t="s">
        <v>212</v>
      </c>
      <c r="C1673" t="s">
        <v>67</v>
      </c>
      <c r="D1673" t="s">
        <v>213</v>
      </c>
      <c r="E1673" t="s">
        <v>61</v>
      </c>
      <c r="F1673">
        <v>-795.63900000000001</v>
      </c>
    </row>
    <row r="1674" spans="1:7" x14ac:dyDescent="0.25">
      <c r="A1674">
        <v>2013</v>
      </c>
      <c r="B1674" t="s">
        <v>212</v>
      </c>
      <c r="C1674" t="s">
        <v>67</v>
      </c>
      <c r="D1674" t="s">
        <v>213</v>
      </c>
      <c r="E1674" t="s">
        <v>236</v>
      </c>
      <c r="F1674">
        <v>51554.322</v>
      </c>
    </row>
    <row r="1675" spans="1:7" x14ac:dyDescent="0.25">
      <c r="A1675">
        <v>2013</v>
      </c>
      <c r="B1675" t="s">
        <v>212</v>
      </c>
      <c r="C1675" t="s">
        <v>67</v>
      </c>
      <c r="D1675" t="s">
        <v>213</v>
      </c>
      <c r="E1675" t="s">
        <v>57</v>
      </c>
      <c r="F1675">
        <v>-795.63900000000001</v>
      </c>
    </row>
    <row r="1676" spans="1:7" x14ac:dyDescent="0.25">
      <c r="A1676">
        <v>2013</v>
      </c>
      <c r="B1676" t="s">
        <v>212</v>
      </c>
      <c r="C1676" t="s">
        <v>59</v>
      </c>
      <c r="D1676" t="s">
        <v>213</v>
      </c>
      <c r="E1676" t="s">
        <v>65</v>
      </c>
      <c r="F1676" t="s">
        <v>54</v>
      </c>
      <c r="G1676" t="s">
        <v>217</v>
      </c>
    </row>
    <row r="1677" spans="1:7" x14ac:dyDescent="0.25">
      <c r="A1677">
        <v>2013</v>
      </c>
      <c r="B1677" t="s">
        <v>212</v>
      </c>
      <c r="C1677" t="s">
        <v>59</v>
      </c>
      <c r="D1677" t="s">
        <v>213</v>
      </c>
      <c r="E1677" t="s">
        <v>63</v>
      </c>
      <c r="F1677">
        <v>880.38</v>
      </c>
    </row>
    <row r="1678" spans="1:7" x14ac:dyDescent="0.25">
      <c r="A1678">
        <v>2013</v>
      </c>
      <c r="B1678" t="s">
        <v>212</v>
      </c>
      <c r="C1678" t="s">
        <v>59</v>
      </c>
      <c r="D1678" t="s">
        <v>213</v>
      </c>
      <c r="E1678" t="s">
        <v>62</v>
      </c>
      <c r="F1678">
        <v>602.83699999999999</v>
      </c>
    </row>
    <row r="1679" spans="1:7" x14ac:dyDescent="0.25">
      <c r="A1679">
        <v>2013</v>
      </c>
      <c r="B1679" t="s">
        <v>212</v>
      </c>
      <c r="C1679" t="s">
        <v>59</v>
      </c>
      <c r="D1679" t="s">
        <v>213</v>
      </c>
      <c r="E1679" t="s">
        <v>61</v>
      </c>
      <c r="F1679">
        <v>277.54399999999998</v>
      </c>
    </row>
    <row r="1680" spans="1:7" x14ac:dyDescent="0.25">
      <c r="A1680">
        <v>2013</v>
      </c>
      <c r="B1680" t="s">
        <v>212</v>
      </c>
      <c r="C1680" t="s">
        <v>59</v>
      </c>
      <c r="D1680" t="s">
        <v>213</v>
      </c>
      <c r="E1680" t="s">
        <v>236</v>
      </c>
      <c r="F1680">
        <v>880.38</v>
      </c>
    </row>
    <row r="1681" spans="1:7" x14ac:dyDescent="0.25">
      <c r="A1681">
        <v>2013</v>
      </c>
      <c r="B1681" t="s">
        <v>212</v>
      </c>
      <c r="C1681" t="s">
        <v>59</v>
      </c>
      <c r="D1681" t="s">
        <v>213</v>
      </c>
      <c r="E1681" t="s">
        <v>57</v>
      </c>
      <c r="F1681">
        <v>277.54399999999998</v>
      </c>
    </row>
    <row r="1682" spans="1:7" x14ac:dyDescent="0.25">
      <c r="A1682">
        <v>2013</v>
      </c>
      <c r="B1682" t="s">
        <v>212</v>
      </c>
      <c r="C1682" t="s">
        <v>74</v>
      </c>
      <c r="D1682" t="s">
        <v>216</v>
      </c>
      <c r="E1682" t="s">
        <v>65</v>
      </c>
      <c r="F1682" s="186">
        <v>92.292000000000002</v>
      </c>
      <c r="G1682" t="s">
        <v>214</v>
      </c>
    </row>
    <row r="1683" spans="1:7" x14ac:dyDescent="0.25">
      <c r="A1683">
        <v>2013</v>
      </c>
      <c r="B1683" t="s">
        <v>212</v>
      </c>
      <c r="C1683" t="s">
        <v>74</v>
      </c>
      <c r="D1683" t="s">
        <v>216</v>
      </c>
      <c r="E1683" t="s">
        <v>63</v>
      </c>
      <c r="F1683" s="186">
        <v>104.489</v>
      </c>
    </row>
    <row r="1684" spans="1:7" x14ac:dyDescent="0.25">
      <c r="A1684">
        <v>2013</v>
      </c>
      <c r="B1684" t="s">
        <v>212</v>
      </c>
      <c r="C1684" t="s">
        <v>74</v>
      </c>
      <c r="D1684" t="s">
        <v>216</v>
      </c>
      <c r="E1684" t="s">
        <v>62</v>
      </c>
      <c r="F1684" s="186">
        <v>158.32400000000001</v>
      </c>
    </row>
    <row r="1685" spans="1:7" x14ac:dyDescent="0.25">
      <c r="A1685">
        <v>2013</v>
      </c>
      <c r="B1685" t="s">
        <v>212</v>
      </c>
      <c r="C1685" t="s">
        <v>74</v>
      </c>
      <c r="D1685" t="s">
        <v>216</v>
      </c>
      <c r="E1685" t="s">
        <v>61</v>
      </c>
      <c r="F1685" s="186">
        <v>90.605999999999995</v>
      </c>
      <c r="G1685" t="s">
        <v>214</v>
      </c>
    </row>
    <row r="1686" spans="1:7" x14ac:dyDescent="0.25">
      <c r="A1686">
        <v>2013</v>
      </c>
      <c r="B1686" t="s">
        <v>212</v>
      </c>
      <c r="C1686" t="s">
        <v>74</v>
      </c>
      <c r="D1686" t="s">
        <v>216</v>
      </c>
      <c r="E1686" t="s">
        <v>236</v>
      </c>
      <c r="F1686" s="186">
        <v>94.864999999999995</v>
      </c>
      <c r="G1686" t="s">
        <v>214</v>
      </c>
    </row>
    <row r="1687" spans="1:7" x14ac:dyDescent="0.25">
      <c r="A1687">
        <v>2013</v>
      </c>
      <c r="B1687" t="s">
        <v>212</v>
      </c>
      <c r="C1687" t="s">
        <v>74</v>
      </c>
      <c r="D1687" t="s">
        <v>216</v>
      </c>
      <c r="E1687" t="s">
        <v>57</v>
      </c>
      <c r="F1687">
        <v>81.623999999999995</v>
      </c>
    </row>
    <row r="1688" spans="1:7" x14ac:dyDescent="0.25">
      <c r="A1688">
        <v>2013</v>
      </c>
      <c r="B1688" t="s">
        <v>212</v>
      </c>
      <c r="C1688" t="s">
        <v>73</v>
      </c>
      <c r="D1688" t="s">
        <v>216</v>
      </c>
      <c r="E1688" t="s">
        <v>65</v>
      </c>
      <c r="F1688" t="s">
        <v>54</v>
      </c>
    </row>
    <row r="1689" spans="1:7" x14ac:dyDescent="0.25">
      <c r="A1689">
        <v>2013</v>
      </c>
      <c r="B1689" t="s">
        <v>212</v>
      </c>
      <c r="C1689" t="s">
        <v>73</v>
      </c>
      <c r="D1689" t="s">
        <v>216</v>
      </c>
      <c r="E1689" t="s">
        <v>63</v>
      </c>
      <c r="F1689" t="s">
        <v>54</v>
      </c>
    </row>
    <row r="1690" spans="1:7" x14ac:dyDescent="0.25">
      <c r="A1690">
        <v>2013</v>
      </c>
      <c r="B1690" t="s">
        <v>212</v>
      </c>
      <c r="C1690" t="s">
        <v>73</v>
      </c>
      <c r="D1690" t="s">
        <v>216</v>
      </c>
      <c r="E1690" t="s">
        <v>62</v>
      </c>
      <c r="F1690" t="s">
        <v>54</v>
      </c>
    </row>
    <row r="1691" spans="1:7" x14ac:dyDescent="0.25">
      <c r="A1691">
        <v>2013</v>
      </c>
      <c r="B1691" t="s">
        <v>212</v>
      </c>
      <c r="C1691" t="s">
        <v>73</v>
      </c>
      <c r="D1691" t="s">
        <v>216</v>
      </c>
      <c r="E1691" t="s">
        <v>61</v>
      </c>
      <c r="F1691" t="s">
        <v>54</v>
      </c>
    </row>
    <row r="1692" spans="1:7" x14ac:dyDescent="0.25">
      <c r="A1692">
        <v>2013</v>
      </c>
      <c r="B1692" t="s">
        <v>212</v>
      </c>
      <c r="C1692" t="s">
        <v>73</v>
      </c>
      <c r="D1692" t="s">
        <v>216</v>
      </c>
      <c r="E1692" t="s">
        <v>236</v>
      </c>
      <c r="F1692" t="s">
        <v>54</v>
      </c>
    </row>
    <row r="1693" spans="1:7" x14ac:dyDescent="0.25">
      <c r="A1693">
        <v>2013</v>
      </c>
      <c r="B1693" t="s">
        <v>212</v>
      </c>
      <c r="C1693" t="s">
        <v>73</v>
      </c>
      <c r="D1693" t="s">
        <v>216</v>
      </c>
      <c r="E1693" t="s">
        <v>57</v>
      </c>
      <c r="F1693" t="s">
        <v>54</v>
      </c>
    </row>
    <row r="1694" spans="1:7" x14ac:dyDescent="0.25">
      <c r="A1694">
        <v>2013</v>
      </c>
      <c r="B1694" t="s">
        <v>212</v>
      </c>
      <c r="C1694" t="s">
        <v>72</v>
      </c>
      <c r="D1694" t="s">
        <v>216</v>
      </c>
      <c r="E1694" t="s">
        <v>65</v>
      </c>
      <c r="F1694" t="s">
        <v>54</v>
      </c>
    </row>
    <row r="1695" spans="1:7" x14ac:dyDescent="0.25">
      <c r="A1695">
        <v>2013</v>
      </c>
      <c r="B1695" t="s">
        <v>212</v>
      </c>
      <c r="C1695" t="s">
        <v>72</v>
      </c>
      <c r="D1695" t="s">
        <v>216</v>
      </c>
      <c r="E1695" t="s">
        <v>63</v>
      </c>
      <c r="F1695" t="s">
        <v>54</v>
      </c>
    </row>
    <row r="1696" spans="1:7" x14ac:dyDescent="0.25">
      <c r="A1696">
        <v>2013</v>
      </c>
      <c r="B1696" t="s">
        <v>212</v>
      </c>
      <c r="C1696" t="s">
        <v>72</v>
      </c>
      <c r="D1696" t="s">
        <v>216</v>
      </c>
      <c r="E1696" t="s">
        <v>62</v>
      </c>
      <c r="F1696" t="s">
        <v>54</v>
      </c>
    </row>
    <row r="1697" spans="1:6" x14ac:dyDescent="0.25">
      <c r="A1697">
        <v>2013</v>
      </c>
      <c r="B1697" t="s">
        <v>212</v>
      </c>
      <c r="C1697" t="s">
        <v>72</v>
      </c>
      <c r="D1697" t="s">
        <v>216</v>
      </c>
      <c r="E1697" t="s">
        <v>61</v>
      </c>
      <c r="F1697" s="186" t="s">
        <v>54</v>
      </c>
    </row>
    <row r="1698" spans="1:6" x14ac:dyDescent="0.25">
      <c r="A1698">
        <v>2013</v>
      </c>
      <c r="B1698" t="s">
        <v>212</v>
      </c>
      <c r="C1698" t="s">
        <v>72</v>
      </c>
      <c r="D1698" t="s">
        <v>216</v>
      </c>
      <c r="E1698" t="s">
        <v>236</v>
      </c>
      <c r="F1698" s="186" t="s">
        <v>54</v>
      </c>
    </row>
    <row r="1699" spans="1:6" x14ac:dyDescent="0.25">
      <c r="A1699">
        <v>2013</v>
      </c>
      <c r="B1699" t="s">
        <v>212</v>
      </c>
      <c r="C1699" t="s">
        <v>72</v>
      </c>
      <c r="D1699" t="s">
        <v>216</v>
      </c>
      <c r="E1699" t="s">
        <v>57</v>
      </c>
      <c r="F1699" s="186" t="s">
        <v>54</v>
      </c>
    </row>
    <row r="1700" spans="1:6" x14ac:dyDescent="0.25">
      <c r="A1700">
        <v>2013</v>
      </c>
      <c r="B1700" t="s">
        <v>212</v>
      </c>
      <c r="C1700" t="s">
        <v>70</v>
      </c>
      <c r="D1700" t="s">
        <v>216</v>
      </c>
      <c r="E1700" t="s">
        <v>65</v>
      </c>
      <c r="F1700" s="186" t="s">
        <v>54</v>
      </c>
    </row>
    <row r="1701" spans="1:6" x14ac:dyDescent="0.25">
      <c r="A1701">
        <v>2013</v>
      </c>
      <c r="B1701" t="s">
        <v>212</v>
      </c>
      <c r="C1701" t="s">
        <v>70</v>
      </c>
      <c r="D1701" t="s">
        <v>216</v>
      </c>
      <c r="E1701" t="s">
        <v>63</v>
      </c>
      <c r="F1701" s="186" t="s">
        <v>54</v>
      </c>
    </row>
    <row r="1702" spans="1:6" x14ac:dyDescent="0.25">
      <c r="A1702">
        <v>2013</v>
      </c>
      <c r="B1702" t="s">
        <v>212</v>
      </c>
      <c r="C1702" t="s">
        <v>70</v>
      </c>
      <c r="D1702" t="s">
        <v>216</v>
      </c>
      <c r="E1702" t="s">
        <v>62</v>
      </c>
      <c r="F1702" t="s">
        <v>54</v>
      </c>
    </row>
    <row r="1703" spans="1:6" x14ac:dyDescent="0.25">
      <c r="A1703">
        <v>2013</v>
      </c>
      <c r="B1703" t="s">
        <v>212</v>
      </c>
      <c r="C1703" t="s">
        <v>70</v>
      </c>
      <c r="D1703" t="s">
        <v>216</v>
      </c>
      <c r="E1703" t="s">
        <v>61</v>
      </c>
      <c r="F1703" t="s">
        <v>54</v>
      </c>
    </row>
    <row r="1704" spans="1:6" x14ac:dyDescent="0.25">
      <c r="A1704">
        <v>2013</v>
      </c>
      <c r="B1704" t="s">
        <v>212</v>
      </c>
      <c r="C1704" t="s">
        <v>70</v>
      </c>
      <c r="D1704" t="s">
        <v>216</v>
      </c>
      <c r="E1704" t="s">
        <v>236</v>
      </c>
      <c r="F1704" t="s">
        <v>54</v>
      </c>
    </row>
    <row r="1705" spans="1:6" x14ac:dyDescent="0.25">
      <c r="A1705">
        <v>2013</v>
      </c>
      <c r="B1705" t="s">
        <v>212</v>
      </c>
      <c r="C1705" t="s">
        <v>70</v>
      </c>
      <c r="D1705" t="s">
        <v>216</v>
      </c>
      <c r="E1705" t="s">
        <v>57</v>
      </c>
      <c r="F1705" t="s">
        <v>54</v>
      </c>
    </row>
    <row r="1706" spans="1:6" x14ac:dyDescent="0.25">
      <c r="A1706">
        <v>2013</v>
      </c>
      <c r="B1706" t="s">
        <v>212</v>
      </c>
      <c r="C1706" t="s">
        <v>69</v>
      </c>
      <c r="D1706" t="s">
        <v>216</v>
      </c>
      <c r="E1706" t="s">
        <v>65</v>
      </c>
      <c r="F1706" t="s">
        <v>54</v>
      </c>
    </row>
    <row r="1707" spans="1:6" x14ac:dyDescent="0.25">
      <c r="A1707">
        <v>2013</v>
      </c>
      <c r="B1707" t="s">
        <v>212</v>
      </c>
      <c r="C1707" t="s">
        <v>69</v>
      </c>
      <c r="D1707" t="s">
        <v>216</v>
      </c>
      <c r="E1707" t="s">
        <v>63</v>
      </c>
      <c r="F1707" t="s">
        <v>54</v>
      </c>
    </row>
    <row r="1708" spans="1:6" x14ac:dyDescent="0.25">
      <c r="A1708">
        <v>2013</v>
      </c>
      <c r="B1708" t="s">
        <v>212</v>
      </c>
      <c r="C1708" t="s">
        <v>69</v>
      </c>
      <c r="D1708" t="s">
        <v>216</v>
      </c>
      <c r="E1708" t="s">
        <v>62</v>
      </c>
      <c r="F1708" t="s">
        <v>54</v>
      </c>
    </row>
    <row r="1709" spans="1:6" x14ac:dyDescent="0.25">
      <c r="A1709">
        <v>2013</v>
      </c>
      <c r="B1709" t="s">
        <v>212</v>
      </c>
      <c r="C1709" t="s">
        <v>69</v>
      </c>
      <c r="D1709" t="s">
        <v>216</v>
      </c>
      <c r="E1709" t="s">
        <v>61</v>
      </c>
      <c r="F1709" t="s">
        <v>54</v>
      </c>
    </row>
    <row r="1710" spans="1:6" x14ac:dyDescent="0.25">
      <c r="A1710">
        <v>2013</v>
      </c>
      <c r="B1710" t="s">
        <v>212</v>
      </c>
      <c r="C1710" t="s">
        <v>69</v>
      </c>
      <c r="D1710" t="s">
        <v>216</v>
      </c>
      <c r="E1710" t="s">
        <v>236</v>
      </c>
      <c r="F1710" t="s">
        <v>54</v>
      </c>
    </row>
    <row r="1711" spans="1:6" x14ac:dyDescent="0.25">
      <c r="A1711">
        <v>2013</v>
      </c>
      <c r="B1711" t="s">
        <v>212</v>
      </c>
      <c r="C1711" t="s">
        <v>69</v>
      </c>
      <c r="D1711" t="s">
        <v>216</v>
      </c>
      <c r="E1711" t="s">
        <v>57</v>
      </c>
      <c r="F1711" t="s">
        <v>54</v>
      </c>
    </row>
    <row r="1712" spans="1:6" x14ac:dyDescent="0.25">
      <c r="A1712">
        <v>2013</v>
      </c>
      <c r="B1712" t="s">
        <v>212</v>
      </c>
      <c r="C1712" t="s">
        <v>67</v>
      </c>
      <c r="D1712" t="s">
        <v>216</v>
      </c>
      <c r="E1712" t="s">
        <v>65</v>
      </c>
      <c r="F1712" s="186" t="s">
        <v>54</v>
      </c>
    </row>
    <row r="1713" spans="1:7" x14ac:dyDescent="0.25">
      <c r="A1713">
        <v>2013</v>
      </c>
      <c r="B1713" t="s">
        <v>212</v>
      </c>
      <c r="C1713" t="s">
        <v>67</v>
      </c>
      <c r="D1713" t="s">
        <v>216</v>
      </c>
      <c r="E1713" t="s">
        <v>63</v>
      </c>
      <c r="F1713" s="186" t="s">
        <v>54</v>
      </c>
    </row>
    <row r="1714" spans="1:7" x14ac:dyDescent="0.25">
      <c r="A1714">
        <v>2013</v>
      </c>
      <c r="B1714" t="s">
        <v>212</v>
      </c>
      <c r="C1714" t="s">
        <v>67</v>
      </c>
      <c r="D1714" t="s">
        <v>216</v>
      </c>
      <c r="E1714" t="s">
        <v>62</v>
      </c>
      <c r="F1714" s="186" t="s">
        <v>54</v>
      </c>
    </row>
    <row r="1715" spans="1:7" x14ac:dyDescent="0.25">
      <c r="A1715">
        <v>2013</v>
      </c>
      <c r="B1715" t="s">
        <v>212</v>
      </c>
      <c r="C1715" t="s">
        <v>67</v>
      </c>
      <c r="D1715" t="s">
        <v>216</v>
      </c>
      <c r="E1715" t="s">
        <v>61</v>
      </c>
      <c r="F1715" s="186" t="s">
        <v>54</v>
      </c>
    </row>
    <row r="1716" spans="1:7" x14ac:dyDescent="0.25">
      <c r="A1716">
        <v>2013</v>
      </c>
      <c r="B1716" t="s">
        <v>212</v>
      </c>
      <c r="C1716" t="s">
        <v>67</v>
      </c>
      <c r="D1716" t="s">
        <v>216</v>
      </c>
      <c r="E1716" t="s">
        <v>236</v>
      </c>
      <c r="F1716" s="186" t="s">
        <v>54</v>
      </c>
    </row>
    <row r="1717" spans="1:7" x14ac:dyDescent="0.25">
      <c r="A1717">
        <v>2013</v>
      </c>
      <c r="B1717" t="s">
        <v>212</v>
      </c>
      <c r="C1717" t="s">
        <v>67</v>
      </c>
      <c r="D1717" t="s">
        <v>216</v>
      </c>
      <c r="E1717" t="s">
        <v>57</v>
      </c>
      <c r="F1717" t="s">
        <v>54</v>
      </c>
    </row>
    <row r="1718" spans="1:7" x14ac:dyDescent="0.25">
      <c r="A1718">
        <v>2013</v>
      </c>
      <c r="B1718" t="s">
        <v>212</v>
      </c>
      <c r="C1718" t="s">
        <v>59</v>
      </c>
      <c r="D1718" t="s">
        <v>216</v>
      </c>
      <c r="E1718" t="s">
        <v>65</v>
      </c>
      <c r="F1718" t="s">
        <v>54</v>
      </c>
    </row>
    <row r="1719" spans="1:7" x14ac:dyDescent="0.25">
      <c r="A1719">
        <v>2013</v>
      </c>
      <c r="B1719" t="s">
        <v>212</v>
      </c>
      <c r="C1719" t="s">
        <v>59</v>
      </c>
      <c r="D1719" t="s">
        <v>216</v>
      </c>
      <c r="E1719" t="s">
        <v>63</v>
      </c>
      <c r="F1719" t="s">
        <v>54</v>
      </c>
    </row>
    <row r="1720" spans="1:7" x14ac:dyDescent="0.25">
      <c r="A1720">
        <v>2013</v>
      </c>
      <c r="B1720" t="s">
        <v>212</v>
      </c>
      <c r="C1720" t="s">
        <v>59</v>
      </c>
      <c r="D1720" t="s">
        <v>216</v>
      </c>
      <c r="E1720" t="s">
        <v>62</v>
      </c>
      <c r="F1720" t="s">
        <v>54</v>
      </c>
    </row>
    <row r="1721" spans="1:7" x14ac:dyDescent="0.25">
      <c r="A1721">
        <v>2013</v>
      </c>
      <c r="B1721" t="s">
        <v>212</v>
      </c>
      <c r="C1721" t="s">
        <v>59</v>
      </c>
      <c r="D1721" t="s">
        <v>216</v>
      </c>
      <c r="E1721" t="s">
        <v>61</v>
      </c>
      <c r="F1721" t="s">
        <v>54</v>
      </c>
    </row>
    <row r="1722" spans="1:7" x14ac:dyDescent="0.25">
      <c r="A1722">
        <v>2013</v>
      </c>
      <c r="B1722" t="s">
        <v>212</v>
      </c>
      <c r="C1722" t="s">
        <v>59</v>
      </c>
      <c r="D1722" t="s">
        <v>216</v>
      </c>
      <c r="E1722" t="s">
        <v>236</v>
      </c>
      <c r="F1722" t="s">
        <v>54</v>
      </c>
    </row>
    <row r="1723" spans="1:7" x14ac:dyDescent="0.25">
      <c r="A1723">
        <v>2013</v>
      </c>
      <c r="B1723" t="s">
        <v>212</v>
      </c>
      <c r="C1723" t="s">
        <v>59</v>
      </c>
      <c r="D1723" t="s">
        <v>216</v>
      </c>
      <c r="E1723" t="s">
        <v>57</v>
      </c>
      <c r="F1723" t="s">
        <v>54</v>
      </c>
    </row>
    <row r="1724" spans="1:7" x14ac:dyDescent="0.25">
      <c r="A1724">
        <v>2013</v>
      </c>
      <c r="B1724" t="s">
        <v>212</v>
      </c>
      <c r="C1724" t="s">
        <v>74</v>
      </c>
      <c r="D1724" t="s">
        <v>215</v>
      </c>
      <c r="E1724" t="s">
        <v>65</v>
      </c>
      <c r="F1724">
        <v>11.590999999999999</v>
      </c>
      <c r="G1724" t="s">
        <v>214</v>
      </c>
    </row>
    <row r="1725" spans="1:7" x14ac:dyDescent="0.25">
      <c r="A1725">
        <v>2013</v>
      </c>
      <c r="B1725" t="s">
        <v>212</v>
      </c>
      <c r="C1725" t="s">
        <v>74</v>
      </c>
      <c r="D1725" t="s">
        <v>215</v>
      </c>
      <c r="E1725" t="s">
        <v>63</v>
      </c>
      <c r="F1725">
        <v>3.5089999999999999</v>
      </c>
    </row>
    <row r="1726" spans="1:7" x14ac:dyDescent="0.25">
      <c r="A1726">
        <v>2013</v>
      </c>
      <c r="B1726" t="s">
        <v>212</v>
      </c>
      <c r="C1726" t="s">
        <v>74</v>
      </c>
      <c r="D1726" t="s">
        <v>215</v>
      </c>
      <c r="E1726" t="s">
        <v>62</v>
      </c>
      <c r="F1726">
        <v>1.585</v>
      </c>
    </row>
    <row r="1727" spans="1:7" x14ac:dyDescent="0.25">
      <c r="A1727">
        <v>2013</v>
      </c>
      <c r="B1727" t="s">
        <v>212</v>
      </c>
      <c r="C1727" t="s">
        <v>74</v>
      </c>
      <c r="D1727" t="s">
        <v>215</v>
      </c>
      <c r="E1727" t="s">
        <v>61</v>
      </c>
      <c r="F1727" s="186">
        <v>13.515000000000001</v>
      </c>
      <c r="G1727" t="s">
        <v>214</v>
      </c>
    </row>
    <row r="1728" spans="1:7" x14ac:dyDescent="0.25">
      <c r="A1728">
        <v>2013</v>
      </c>
      <c r="B1728" t="s">
        <v>212</v>
      </c>
      <c r="C1728" t="s">
        <v>74</v>
      </c>
      <c r="D1728" t="s">
        <v>215</v>
      </c>
      <c r="E1728" t="s">
        <v>236</v>
      </c>
      <c r="F1728" s="186">
        <v>15.1</v>
      </c>
      <c r="G1728" t="s">
        <v>214</v>
      </c>
    </row>
    <row r="1729" spans="1:7" x14ac:dyDescent="0.25">
      <c r="A1729">
        <v>2013</v>
      </c>
      <c r="B1729" t="s">
        <v>212</v>
      </c>
      <c r="C1729" t="s">
        <v>74</v>
      </c>
      <c r="D1729" t="s">
        <v>215</v>
      </c>
      <c r="E1729" t="s">
        <v>57</v>
      </c>
      <c r="F1729" s="186">
        <v>1.9239999999999999</v>
      </c>
    </row>
    <row r="1730" spans="1:7" x14ac:dyDescent="0.25">
      <c r="A1730">
        <v>2013</v>
      </c>
      <c r="B1730" t="s">
        <v>212</v>
      </c>
      <c r="C1730" t="s">
        <v>73</v>
      </c>
      <c r="D1730" t="s">
        <v>215</v>
      </c>
      <c r="E1730" t="s">
        <v>65</v>
      </c>
      <c r="F1730" s="186">
        <v>3.31</v>
      </c>
    </row>
    <row r="1731" spans="1:7" x14ac:dyDescent="0.25">
      <c r="A1731">
        <v>2013</v>
      </c>
      <c r="B1731" t="s">
        <v>212</v>
      </c>
      <c r="C1731" t="s">
        <v>73</v>
      </c>
      <c r="D1731" t="s">
        <v>215</v>
      </c>
      <c r="E1731" t="s">
        <v>63</v>
      </c>
      <c r="F1731" s="186">
        <v>0.38700000000000001</v>
      </c>
    </row>
    <row r="1732" spans="1:7" x14ac:dyDescent="0.25">
      <c r="A1732">
        <v>2013</v>
      </c>
      <c r="B1732" t="s">
        <v>212</v>
      </c>
      <c r="C1732" t="s">
        <v>73</v>
      </c>
      <c r="D1732" t="s">
        <v>215</v>
      </c>
      <c r="E1732" t="s">
        <v>62</v>
      </c>
      <c r="F1732">
        <v>0.41799999999999998</v>
      </c>
    </row>
    <row r="1733" spans="1:7" x14ac:dyDescent="0.25">
      <c r="A1733">
        <v>2013</v>
      </c>
      <c r="B1733" t="s">
        <v>212</v>
      </c>
      <c r="C1733" t="s">
        <v>73</v>
      </c>
      <c r="D1733" t="s">
        <v>215</v>
      </c>
      <c r="E1733" t="s">
        <v>61</v>
      </c>
      <c r="F1733">
        <v>3.2789999999999999</v>
      </c>
    </row>
    <row r="1734" spans="1:7" x14ac:dyDescent="0.25">
      <c r="A1734">
        <v>2013</v>
      </c>
      <c r="B1734" t="s">
        <v>212</v>
      </c>
      <c r="C1734" t="s">
        <v>73</v>
      </c>
      <c r="D1734" t="s">
        <v>215</v>
      </c>
      <c r="E1734" t="s">
        <v>236</v>
      </c>
      <c r="F1734">
        <v>3.6970000000000001</v>
      </c>
    </row>
    <row r="1735" spans="1:7" x14ac:dyDescent="0.25">
      <c r="A1735">
        <v>2013</v>
      </c>
      <c r="B1735" t="s">
        <v>212</v>
      </c>
      <c r="C1735" t="s">
        <v>73</v>
      </c>
      <c r="D1735" t="s">
        <v>215</v>
      </c>
      <c r="E1735" t="s">
        <v>57</v>
      </c>
      <c r="F1735">
        <v>-3.1E-2</v>
      </c>
    </row>
    <row r="1736" spans="1:7" x14ac:dyDescent="0.25">
      <c r="A1736">
        <v>2013</v>
      </c>
      <c r="B1736" t="s">
        <v>212</v>
      </c>
      <c r="C1736" t="s">
        <v>72</v>
      </c>
      <c r="D1736" t="s">
        <v>215</v>
      </c>
      <c r="E1736" t="s">
        <v>65</v>
      </c>
      <c r="F1736">
        <v>0.48299999999999998</v>
      </c>
      <c r="G1736" t="s">
        <v>214</v>
      </c>
    </row>
    <row r="1737" spans="1:7" x14ac:dyDescent="0.25">
      <c r="A1737">
        <v>2013</v>
      </c>
      <c r="B1737" t="s">
        <v>212</v>
      </c>
      <c r="C1737" t="s">
        <v>72</v>
      </c>
      <c r="D1737" t="s">
        <v>215</v>
      </c>
      <c r="E1737" t="s">
        <v>63</v>
      </c>
      <c r="F1737">
        <v>0.51200000000000001</v>
      </c>
    </row>
    <row r="1738" spans="1:7" x14ac:dyDescent="0.25">
      <c r="A1738">
        <v>2013</v>
      </c>
      <c r="B1738" t="s">
        <v>212</v>
      </c>
      <c r="C1738" t="s">
        <v>72</v>
      </c>
      <c r="D1738" t="s">
        <v>215</v>
      </c>
      <c r="E1738" t="s">
        <v>62</v>
      </c>
      <c r="F1738">
        <v>0.30499999999999999</v>
      </c>
    </row>
    <row r="1739" spans="1:7" x14ac:dyDescent="0.25">
      <c r="A1739">
        <v>2013</v>
      </c>
      <c r="B1739" t="s">
        <v>212</v>
      </c>
      <c r="C1739" t="s">
        <v>72</v>
      </c>
      <c r="D1739" t="s">
        <v>215</v>
      </c>
      <c r="E1739" t="s">
        <v>61</v>
      </c>
      <c r="F1739">
        <v>0.69099999999999995</v>
      </c>
      <c r="G1739" t="s">
        <v>214</v>
      </c>
    </row>
    <row r="1740" spans="1:7" x14ac:dyDescent="0.25">
      <c r="A1740">
        <v>2013</v>
      </c>
      <c r="B1740" t="s">
        <v>212</v>
      </c>
      <c r="C1740" t="s">
        <v>72</v>
      </c>
      <c r="D1740" t="s">
        <v>215</v>
      </c>
      <c r="E1740" t="s">
        <v>236</v>
      </c>
      <c r="F1740">
        <v>0.995</v>
      </c>
      <c r="G1740" t="s">
        <v>214</v>
      </c>
    </row>
    <row r="1741" spans="1:7" x14ac:dyDescent="0.25">
      <c r="A1741">
        <v>2013</v>
      </c>
      <c r="B1741" t="s">
        <v>212</v>
      </c>
      <c r="C1741" t="s">
        <v>72</v>
      </c>
      <c r="D1741" t="s">
        <v>215</v>
      </c>
      <c r="E1741" t="s">
        <v>57</v>
      </c>
      <c r="F1741">
        <v>0.20699999999999999</v>
      </c>
    </row>
    <row r="1742" spans="1:7" x14ac:dyDescent="0.25">
      <c r="A1742">
        <v>2013</v>
      </c>
      <c r="B1742" t="s">
        <v>212</v>
      </c>
      <c r="C1742" t="s">
        <v>70</v>
      </c>
      <c r="D1742" t="s">
        <v>215</v>
      </c>
      <c r="E1742" t="s">
        <v>65</v>
      </c>
      <c r="F1742" s="186">
        <v>6.2759999999999998</v>
      </c>
    </row>
    <row r="1743" spans="1:7" x14ac:dyDescent="0.25">
      <c r="A1743">
        <v>2013</v>
      </c>
      <c r="B1743" t="s">
        <v>212</v>
      </c>
      <c r="C1743" t="s">
        <v>70</v>
      </c>
      <c r="D1743" t="s">
        <v>215</v>
      </c>
      <c r="E1743" t="s">
        <v>63</v>
      </c>
      <c r="F1743" s="186">
        <v>0.185</v>
      </c>
    </row>
    <row r="1744" spans="1:7" x14ac:dyDescent="0.25">
      <c r="A1744">
        <v>2013</v>
      </c>
      <c r="B1744" t="s">
        <v>212</v>
      </c>
      <c r="C1744" t="s">
        <v>70</v>
      </c>
      <c r="D1744" t="s">
        <v>215</v>
      </c>
      <c r="E1744" t="s">
        <v>62</v>
      </c>
      <c r="F1744" s="186">
        <v>0.218</v>
      </c>
    </row>
    <row r="1745" spans="1:7" x14ac:dyDescent="0.25">
      <c r="A1745">
        <v>2013</v>
      </c>
      <c r="B1745" t="s">
        <v>212</v>
      </c>
      <c r="C1745" t="s">
        <v>70</v>
      </c>
      <c r="D1745" t="s">
        <v>215</v>
      </c>
      <c r="E1745" t="s">
        <v>61</v>
      </c>
      <c r="F1745" s="186">
        <v>6.242</v>
      </c>
    </row>
    <row r="1746" spans="1:7" x14ac:dyDescent="0.25">
      <c r="A1746">
        <v>2013</v>
      </c>
      <c r="B1746" t="s">
        <v>212</v>
      </c>
      <c r="C1746" t="s">
        <v>70</v>
      </c>
      <c r="D1746" t="s">
        <v>215</v>
      </c>
      <c r="E1746" t="s">
        <v>236</v>
      </c>
      <c r="F1746" s="186">
        <v>6.46</v>
      </c>
    </row>
    <row r="1747" spans="1:7" x14ac:dyDescent="0.25">
      <c r="A1747">
        <v>2013</v>
      </c>
      <c r="B1747" t="s">
        <v>212</v>
      </c>
      <c r="C1747" t="s">
        <v>70</v>
      </c>
      <c r="D1747" t="s">
        <v>215</v>
      </c>
      <c r="E1747" t="s">
        <v>57</v>
      </c>
      <c r="F1747">
        <v>-3.4000000000000002E-2</v>
      </c>
    </row>
    <row r="1748" spans="1:7" x14ac:dyDescent="0.25">
      <c r="A1748">
        <v>2013</v>
      </c>
      <c r="B1748" t="s">
        <v>212</v>
      </c>
      <c r="C1748" t="s">
        <v>69</v>
      </c>
      <c r="D1748" t="s">
        <v>215</v>
      </c>
      <c r="E1748" t="s">
        <v>65</v>
      </c>
      <c r="F1748">
        <v>1.522</v>
      </c>
    </row>
    <row r="1749" spans="1:7" x14ac:dyDescent="0.25">
      <c r="A1749">
        <v>2013</v>
      </c>
      <c r="B1749" t="s">
        <v>212</v>
      </c>
      <c r="C1749" t="s">
        <v>69</v>
      </c>
      <c r="D1749" t="s">
        <v>215</v>
      </c>
      <c r="E1749" t="s">
        <v>63</v>
      </c>
      <c r="F1749">
        <v>2.3069999999999999</v>
      </c>
    </row>
    <row r="1750" spans="1:7" x14ac:dyDescent="0.25">
      <c r="A1750">
        <v>2013</v>
      </c>
      <c r="B1750" t="s">
        <v>212</v>
      </c>
      <c r="C1750" t="s">
        <v>69</v>
      </c>
      <c r="D1750" t="s">
        <v>215</v>
      </c>
      <c r="E1750" t="s">
        <v>62</v>
      </c>
      <c r="F1750">
        <v>0.52400000000000002</v>
      </c>
    </row>
    <row r="1751" spans="1:7" x14ac:dyDescent="0.25">
      <c r="A1751">
        <v>2013</v>
      </c>
      <c r="B1751" t="s">
        <v>212</v>
      </c>
      <c r="C1751" t="s">
        <v>69</v>
      </c>
      <c r="D1751" t="s">
        <v>215</v>
      </c>
      <c r="E1751" t="s">
        <v>61</v>
      </c>
      <c r="F1751">
        <v>3.3050000000000002</v>
      </c>
    </row>
    <row r="1752" spans="1:7" x14ac:dyDescent="0.25">
      <c r="A1752">
        <v>2013</v>
      </c>
      <c r="B1752" t="s">
        <v>212</v>
      </c>
      <c r="C1752" t="s">
        <v>69</v>
      </c>
      <c r="D1752" t="s">
        <v>215</v>
      </c>
      <c r="E1752" t="s">
        <v>236</v>
      </c>
      <c r="F1752">
        <v>3.8290000000000002</v>
      </c>
    </row>
    <row r="1753" spans="1:7" x14ac:dyDescent="0.25">
      <c r="A1753">
        <v>2013</v>
      </c>
      <c r="B1753" t="s">
        <v>212</v>
      </c>
      <c r="C1753" t="s">
        <v>69</v>
      </c>
      <c r="D1753" t="s">
        <v>215</v>
      </c>
      <c r="E1753" t="s">
        <v>57</v>
      </c>
      <c r="F1753">
        <v>1.7829999999999999</v>
      </c>
    </row>
    <row r="1754" spans="1:7" x14ac:dyDescent="0.25">
      <c r="A1754">
        <v>2013</v>
      </c>
      <c r="B1754" t="s">
        <v>212</v>
      </c>
      <c r="C1754" t="s">
        <v>67</v>
      </c>
      <c r="D1754" t="s">
        <v>215</v>
      </c>
      <c r="E1754" t="s">
        <v>65</v>
      </c>
      <c r="F1754" t="s">
        <v>54</v>
      </c>
      <c r="G1754" t="s">
        <v>217</v>
      </c>
    </row>
    <row r="1755" spans="1:7" x14ac:dyDescent="0.25">
      <c r="A1755">
        <v>2013</v>
      </c>
      <c r="B1755" t="s">
        <v>212</v>
      </c>
      <c r="C1755" t="s">
        <v>67</v>
      </c>
      <c r="D1755" t="s">
        <v>215</v>
      </c>
      <c r="E1755" t="s">
        <v>63</v>
      </c>
      <c r="F1755">
        <v>0.11700000000000001</v>
      </c>
    </row>
    <row r="1756" spans="1:7" x14ac:dyDescent="0.25">
      <c r="A1756">
        <v>2013</v>
      </c>
      <c r="B1756" t="s">
        <v>212</v>
      </c>
      <c r="C1756" t="s">
        <v>67</v>
      </c>
      <c r="D1756" t="s">
        <v>215</v>
      </c>
      <c r="E1756" t="s">
        <v>62</v>
      </c>
      <c r="F1756">
        <v>0.11799999999999999</v>
      </c>
    </row>
    <row r="1757" spans="1:7" x14ac:dyDescent="0.25">
      <c r="A1757">
        <v>2013</v>
      </c>
      <c r="B1757" t="s">
        <v>212</v>
      </c>
      <c r="C1757" t="s">
        <v>67</v>
      </c>
      <c r="D1757" t="s">
        <v>215</v>
      </c>
      <c r="E1757" t="s">
        <v>61</v>
      </c>
      <c r="F1757">
        <v>-2E-3</v>
      </c>
    </row>
    <row r="1758" spans="1:7" x14ac:dyDescent="0.25">
      <c r="A1758">
        <v>2013</v>
      </c>
      <c r="B1758" t="s">
        <v>212</v>
      </c>
      <c r="C1758" t="s">
        <v>67</v>
      </c>
      <c r="D1758" t="s">
        <v>215</v>
      </c>
      <c r="E1758" t="s">
        <v>236</v>
      </c>
      <c r="F1758" s="186">
        <v>0.11700000000000001</v>
      </c>
    </row>
    <row r="1759" spans="1:7" x14ac:dyDescent="0.25">
      <c r="A1759">
        <v>2013</v>
      </c>
      <c r="B1759" t="s">
        <v>212</v>
      </c>
      <c r="C1759" t="s">
        <v>67</v>
      </c>
      <c r="D1759" t="s">
        <v>215</v>
      </c>
      <c r="E1759" t="s">
        <v>57</v>
      </c>
      <c r="F1759" s="186">
        <v>-2E-3</v>
      </c>
    </row>
    <row r="1760" spans="1:7" x14ac:dyDescent="0.25">
      <c r="A1760">
        <v>2013</v>
      </c>
      <c r="B1760" t="s">
        <v>212</v>
      </c>
      <c r="C1760" t="s">
        <v>59</v>
      </c>
      <c r="D1760" t="s">
        <v>215</v>
      </c>
      <c r="E1760" t="s">
        <v>65</v>
      </c>
      <c r="F1760" t="s">
        <v>54</v>
      </c>
      <c r="G1760" t="s">
        <v>217</v>
      </c>
    </row>
    <row r="1761" spans="1:7" x14ac:dyDescent="0.25">
      <c r="A1761">
        <v>2013</v>
      </c>
      <c r="B1761" t="s">
        <v>212</v>
      </c>
      <c r="C1761" t="s">
        <v>59</v>
      </c>
      <c r="D1761" t="s">
        <v>215</v>
      </c>
      <c r="E1761" t="s">
        <v>63</v>
      </c>
      <c r="F1761">
        <v>2E-3</v>
      </c>
    </row>
    <row r="1762" spans="1:7" x14ac:dyDescent="0.25">
      <c r="A1762">
        <v>2013</v>
      </c>
      <c r="B1762" t="s">
        <v>212</v>
      </c>
      <c r="C1762" t="s">
        <v>59</v>
      </c>
      <c r="D1762" t="s">
        <v>215</v>
      </c>
      <c r="E1762" t="s">
        <v>62</v>
      </c>
      <c r="F1762">
        <v>1E-3</v>
      </c>
    </row>
    <row r="1763" spans="1:7" x14ac:dyDescent="0.25">
      <c r="A1763">
        <v>2013</v>
      </c>
      <c r="B1763" t="s">
        <v>212</v>
      </c>
      <c r="C1763" t="s">
        <v>59</v>
      </c>
      <c r="D1763" t="s">
        <v>215</v>
      </c>
      <c r="E1763" t="s">
        <v>61</v>
      </c>
      <c r="F1763">
        <v>1E-3</v>
      </c>
    </row>
    <row r="1764" spans="1:7" x14ac:dyDescent="0.25">
      <c r="A1764">
        <v>2013</v>
      </c>
      <c r="B1764" t="s">
        <v>212</v>
      </c>
      <c r="C1764" t="s">
        <v>59</v>
      </c>
      <c r="D1764" t="s">
        <v>215</v>
      </c>
      <c r="E1764" t="s">
        <v>236</v>
      </c>
      <c r="F1764">
        <v>2E-3</v>
      </c>
    </row>
    <row r="1765" spans="1:7" x14ac:dyDescent="0.25">
      <c r="A1765">
        <v>2013</v>
      </c>
      <c r="B1765" t="s">
        <v>212</v>
      </c>
      <c r="C1765" t="s">
        <v>59</v>
      </c>
      <c r="D1765" t="s">
        <v>215</v>
      </c>
      <c r="E1765" t="s">
        <v>57</v>
      </c>
      <c r="F1765">
        <v>1E-3</v>
      </c>
    </row>
    <row r="1766" spans="1:7" x14ac:dyDescent="0.25">
      <c r="A1766">
        <v>2014</v>
      </c>
      <c r="B1766" t="s">
        <v>212</v>
      </c>
      <c r="C1766" t="s">
        <v>74</v>
      </c>
      <c r="D1766" t="s">
        <v>213</v>
      </c>
      <c r="E1766" t="s">
        <v>65</v>
      </c>
      <c r="F1766">
        <v>5176505.6579999998</v>
      </c>
      <c r="G1766" t="s">
        <v>214</v>
      </c>
    </row>
    <row r="1767" spans="1:7" x14ac:dyDescent="0.25">
      <c r="A1767">
        <v>2014</v>
      </c>
      <c r="B1767" t="s">
        <v>212</v>
      </c>
      <c r="C1767" t="s">
        <v>74</v>
      </c>
      <c r="D1767" t="s">
        <v>213</v>
      </c>
      <c r="E1767" t="s">
        <v>63</v>
      </c>
      <c r="F1767">
        <v>1569952.0390000001</v>
      </c>
    </row>
    <row r="1768" spans="1:7" x14ac:dyDescent="0.25">
      <c r="A1768">
        <v>2014</v>
      </c>
      <c r="B1768" t="s">
        <v>212</v>
      </c>
      <c r="C1768" t="s">
        <v>74</v>
      </c>
      <c r="D1768" t="s">
        <v>213</v>
      </c>
      <c r="E1768" t="s">
        <v>62</v>
      </c>
      <c r="F1768">
        <v>710366.94499999995</v>
      </c>
    </row>
    <row r="1769" spans="1:7" x14ac:dyDescent="0.25">
      <c r="A1769">
        <v>2014</v>
      </c>
      <c r="B1769" t="s">
        <v>212</v>
      </c>
      <c r="C1769" t="s">
        <v>74</v>
      </c>
      <c r="D1769" t="s">
        <v>213</v>
      </c>
      <c r="E1769" t="s">
        <v>61</v>
      </c>
      <c r="F1769">
        <v>6036090.7520000003</v>
      </c>
      <c r="G1769" t="s">
        <v>214</v>
      </c>
    </row>
    <row r="1770" spans="1:7" x14ac:dyDescent="0.25">
      <c r="A1770">
        <v>2014</v>
      </c>
      <c r="B1770" t="s">
        <v>212</v>
      </c>
      <c r="C1770" t="s">
        <v>74</v>
      </c>
      <c r="D1770" t="s">
        <v>213</v>
      </c>
      <c r="E1770" t="s">
        <v>236</v>
      </c>
      <c r="F1770">
        <v>6746457.6969999997</v>
      </c>
      <c r="G1770" t="s">
        <v>214</v>
      </c>
    </row>
    <row r="1771" spans="1:7" x14ac:dyDescent="0.25">
      <c r="A1771">
        <v>2014</v>
      </c>
      <c r="B1771" t="s">
        <v>212</v>
      </c>
      <c r="C1771" t="s">
        <v>74</v>
      </c>
      <c r="D1771" t="s">
        <v>213</v>
      </c>
      <c r="E1771" t="s">
        <v>57</v>
      </c>
      <c r="F1771">
        <v>859585.09499999997</v>
      </c>
    </row>
    <row r="1772" spans="1:7" x14ac:dyDescent="0.25">
      <c r="A1772">
        <v>2014</v>
      </c>
      <c r="B1772" t="s">
        <v>212</v>
      </c>
      <c r="C1772" t="s">
        <v>73</v>
      </c>
      <c r="D1772" t="s">
        <v>213</v>
      </c>
      <c r="E1772" t="s">
        <v>65</v>
      </c>
      <c r="F1772">
        <v>1560991.1610000001</v>
      </c>
    </row>
    <row r="1773" spans="1:7" x14ac:dyDescent="0.25">
      <c r="A1773">
        <v>2014</v>
      </c>
      <c r="B1773" t="s">
        <v>212</v>
      </c>
      <c r="C1773" t="s">
        <v>73</v>
      </c>
      <c r="D1773" t="s">
        <v>213</v>
      </c>
      <c r="E1773" t="s">
        <v>63</v>
      </c>
      <c r="F1773" s="186">
        <v>184874.329</v>
      </c>
    </row>
    <row r="1774" spans="1:7" x14ac:dyDescent="0.25">
      <c r="A1774">
        <v>2014</v>
      </c>
      <c r="B1774" t="s">
        <v>212</v>
      </c>
      <c r="C1774" t="s">
        <v>73</v>
      </c>
      <c r="D1774" t="s">
        <v>213</v>
      </c>
      <c r="E1774" t="s">
        <v>62</v>
      </c>
      <c r="F1774">
        <v>192178.38099999999</v>
      </c>
    </row>
    <row r="1775" spans="1:7" x14ac:dyDescent="0.25">
      <c r="A1775">
        <v>2014</v>
      </c>
      <c r="B1775" t="s">
        <v>212</v>
      </c>
      <c r="C1775" t="s">
        <v>73</v>
      </c>
      <c r="D1775" t="s">
        <v>213</v>
      </c>
      <c r="E1775" t="s">
        <v>61</v>
      </c>
      <c r="F1775" s="186">
        <v>1553687.1089999999</v>
      </c>
    </row>
    <row r="1776" spans="1:7" x14ac:dyDescent="0.25">
      <c r="A1776">
        <v>2014</v>
      </c>
      <c r="B1776" t="s">
        <v>212</v>
      </c>
      <c r="C1776" t="s">
        <v>73</v>
      </c>
      <c r="D1776" t="s">
        <v>213</v>
      </c>
      <c r="E1776" t="s">
        <v>236</v>
      </c>
      <c r="F1776" s="186">
        <v>1745865.4890000001</v>
      </c>
    </row>
    <row r="1777" spans="1:7" x14ac:dyDescent="0.25">
      <c r="A1777">
        <v>2014</v>
      </c>
      <c r="B1777" t="s">
        <v>212</v>
      </c>
      <c r="C1777" t="s">
        <v>73</v>
      </c>
      <c r="D1777" t="s">
        <v>213</v>
      </c>
      <c r="E1777" t="s">
        <v>57</v>
      </c>
      <c r="F1777">
        <v>-7304.0519999999997</v>
      </c>
    </row>
    <row r="1778" spans="1:7" x14ac:dyDescent="0.25">
      <c r="A1778">
        <v>2014</v>
      </c>
      <c r="B1778" t="s">
        <v>212</v>
      </c>
      <c r="C1778" t="s">
        <v>72</v>
      </c>
      <c r="D1778" t="s">
        <v>213</v>
      </c>
      <c r="E1778" t="s">
        <v>65</v>
      </c>
      <c r="F1778">
        <v>189156.08100000001</v>
      </c>
      <c r="G1778" t="s">
        <v>214</v>
      </c>
    </row>
    <row r="1779" spans="1:7" x14ac:dyDescent="0.25">
      <c r="A1779">
        <v>2014</v>
      </c>
      <c r="B1779" t="s">
        <v>212</v>
      </c>
      <c r="C1779" t="s">
        <v>72</v>
      </c>
      <c r="D1779" t="s">
        <v>213</v>
      </c>
      <c r="E1779" t="s">
        <v>63</v>
      </c>
      <c r="F1779">
        <v>233734.92</v>
      </c>
    </row>
    <row r="1780" spans="1:7" x14ac:dyDescent="0.25">
      <c r="A1780">
        <v>2014</v>
      </c>
      <c r="B1780" t="s">
        <v>212</v>
      </c>
      <c r="C1780" t="s">
        <v>72</v>
      </c>
      <c r="D1780" t="s">
        <v>213</v>
      </c>
      <c r="E1780" t="s">
        <v>62</v>
      </c>
      <c r="F1780">
        <v>134018.65400000001</v>
      </c>
    </row>
    <row r="1781" spans="1:7" x14ac:dyDescent="0.25">
      <c r="A1781">
        <v>2014</v>
      </c>
      <c r="B1781" t="s">
        <v>212</v>
      </c>
      <c r="C1781" t="s">
        <v>72</v>
      </c>
      <c r="D1781" t="s">
        <v>213</v>
      </c>
      <c r="E1781" t="s">
        <v>61</v>
      </c>
      <c r="F1781">
        <v>288872.348</v>
      </c>
      <c r="G1781" t="s">
        <v>214</v>
      </c>
    </row>
    <row r="1782" spans="1:7" x14ac:dyDescent="0.25">
      <c r="A1782">
        <v>2014</v>
      </c>
      <c r="B1782" t="s">
        <v>212</v>
      </c>
      <c r="C1782" t="s">
        <v>72</v>
      </c>
      <c r="D1782" t="s">
        <v>213</v>
      </c>
      <c r="E1782" t="s">
        <v>236</v>
      </c>
      <c r="F1782">
        <v>422891.00199999998</v>
      </c>
      <c r="G1782" t="s">
        <v>214</v>
      </c>
    </row>
    <row r="1783" spans="1:7" x14ac:dyDescent="0.25">
      <c r="A1783">
        <v>2014</v>
      </c>
      <c r="B1783" t="s">
        <v>212</v>
      </c>
      <c r="C1783" t="s">
        <v>72</v>
      </c>
      <c r="D1783" t="s">
        <v>213</v>
      </c>
      <c r="E1783" t="s">
        <v>57</v>
      </c>
      <c r="F1783">
        <v>99716.266000000003</v>
      </c>
    </row>
    <row r="1784" spans="1:7" x14ac:dyDescent="0.25">
      <c r="A1784">
        <v>2014</v>
      </c>
      <c r="B1784" t="s">
        <v>212</v>
      </c>
      <c r="C1784" t="s">
        <v>70</v>
      </c>
      <c r="D1784" t="s">
        <v>213</v>
      </c>
      <c r="E1784" t="s">
        <v>65</v>
      </c>
      <c r="F1784">
        <v>2786464.2570000002</v>
      </c>
    </row>
    <row r="1785" spans="1:7" x14ac:dyDescent="0.25">
      <c r="A1785">
        <v>2014</v>
      </c>
      <c r="B1785" t="s">
        <v>212</v>
      </c>
      <c r="C1785" t="s">
        <v>70</v>
      </c>
      <c r="D1785" t="s">
        <v>213</v>
      </c>
      <c r="E1785" t="s">
        <v>63</v>
      </c>
      <c r="F1785">
        <v>84325.017999999996</v>
      </c>
    </row>
    <row r="1786" spans="1:7" x14ac:dyDescent="0.25">
      <c r="A1786">
        <v>2014</v>
      </c>
      <c r="B1786" t="s">
        <v>212</v>
      </c>
      <c r="C1786" t="s">
        <v>70</v>
      </c>
      <c r="D1786" t="s">
        <v>213</v>
      </c>
      <c r="E1786" t="s">
        <v>62</v>
      </c>
      <c r="F1786">
        <v>102171.728</v>
      </c>
    </row>
    <row r="1787" spans="1:7" x14ac:dyDescent="0.25">
      <c r="A1787">
        <v>2014</v>
      </c>
      <c r="B1787" t="s">
        <v>212</v>
      </c>
      <c r="C1787" t="s">
        <v>70</v>
      </c>
      <c r="D1787" t="s">
        <v>213</v>
      </c>
      <c r="E1787" t="s">
        <v>61</v>
      </c>
      <c r="F1787" s="186">
        <v>2768617.5469999998</v>
      </c>
    </row>
    <row r="1788" spans="1:7" x14ac:dyDescent="0.25">
      <c r="A1788">
        <v>2014</v>
      </c>
      <c r="B1788" t="s">
        <v>212</v>
      </c>
      <c r="C1788" t="s">
        <v>70</v>
      </c>
      <c r="D1788" t="s">
        <v>213</v>
      </c>
      <c r="E1788" t="s">
        <v>236</v>
      </c>
      <c r="F1788" s="186">
        <v>2870789.2749999999</v>
      </c>
    </row>
    <row r="1789" spans="1:7" x14ac:dyDescent="0.25">
      <c r="A1789">
        <v>2014</v>
      </c>
      <c r="B1789" t="s">
        <v>212</v>
      </c>
      <c r="C1789" t="s">
        <v>70</v>
      </c>
      <c r="D1789" t="s">
        <v>213</v>
      </c>
      <c r="E1789" t="s">
        <v>57</v>
      </c>
      <c r="F1789" s="186">
        <v>-17846.71</v>
      </c>
    </row>
    <row r="1790" spans="1:7" x14ac:dyDescent="0.25">
      <c r="A1790">
        <v>2014</v>
      </c>
      <c r="B1790" t="s">
        <v>212</v>
      </c>
      <c r="C1790" t="s">
        <v>69</v>
      </c>
      <c r="D1790" t="s">
        <v>213</v>
      </c>
      <c r="E1790" t="s">
        <v>65</v>
      </c>
      <c r="F1790" s="186">
        <v>639894.15899999999</v>
      </c>
      <c r="G1790" t="s">
        <v>214</v>
      </c>
    </row>
    <row r="1791" spans="1:7" x14ac:dyDescent="0.25">
      <c r="A1791">
        <v>2014</v>
      </c>
      <c r="B1791" t="s">
        <v>212</v>
      </c>
      <c r="C1791" t="s">
        <v>69</v>
      </c>
      <c r="D1791" t="s">
        <v>213</v>
      </c>
      <c r="E1791" t="s">
        <v>63</v>
      </c>
      <c r="F1791" s="186">
        <v>1013096.1409999999</v>
      </c>
    </row>
    <row r="1792" spans="1:7" x14ac:dyDescent="0.25">
      <c r="A1792">
        <v>2014</v>
      </c>
      <c r="B1792" t="s">
        <v>212</v>
      </c>
      <c r="C1792" t="s">
        <v>69</v>
      </c>
      <c r="D1792" t="s">
        <v>213</v>
      </c>
      <c r="E1792" t="s">
        <v>62</v>
      </c>
      <c r="F1792">
        <v>227050.19899999999</v>
      </c>
    </row>
    <row r="1793" spans="1:7" x14ac:dyDescent="0.25">
      <c r="A1793">
        <v>2014</v>
      </c>
      <c r="B1793" t="s">
        <v>212</v>
      </c>
      <c r="C1793" t="s">
        <v>69</v>
      </c>
      <c r="D1793" t="s">
        <v>213</v>
      </c>
      <c r="E1793" t="s">
        <v>61</v>
      </c>
      <c r="F1793">
        <v>1425940.1</v>
      </c>
      <c r="G1793" t="s">
        <v>214</v>
      </c>
    </row>
    <row r="1794" spans="1:7" x14ac:dyDescent="0.25">
      <c r="A1794">
        <v>2014</v>
      </c>
      <c r="B1794" t="s">
        <v>212</v>
      </c>
      <c r="C1794" t="s">
        <v>69</v>
      </c>
      <c r="D1794" t="s">
        <v>213</v>
      </c>
      <c r="E1794" t="s">
        <v>236</v>
      </c>
      <c r="F1794">
        <v>1652990.3</v>
      </c>
      <c r="G1794" t="s">
        <v>214</v>
      </c>
    </row>
    <row r="1795" spans="1:7" x14ac:dyDescent="0.25">
      <c r="A1795">
        <v>2014</v>
      </c>
      <c r="B1795" t="s">
        <v>212</v>
      </c>
      <c r="C1795" t="s">
        <v>69</v>
      </c>
      <c r="D1795" t="s">
        <v>213</v>
      </c>
      <c r="E1795" t="s">
        <v>57</v>
      </c>
      <c r="F1795">
        <v>786045.94200000004</v>
      </c>
    </row>
    <row r="1796" spans="1:7" x14ac:dyDescent="0.25">
      <c r="A1796">
        <v>2014</v>
      </c>
      <c r="B1796" t="s">
        <v>212</v>
      </c>
      <c r="C1796" t="s">
        <v>67</v>
      </c>
      <c r="D1796" t="s">
        <v>213</v>
      </c>
      <c r="E1796" t="s">
        <v>65</v>
      </c>
      <c r="F1796" t="s">
        <v>54</v>
      </c>
      <c r="G1796" t="s">
        <v>217</v>
      </c>
    </row>
    <row r="1797" spans="1:7" x14ac:dyDescent="0.25">
      <c r="A1797">
        <v>2014</v>
      </c>
      <c r="B1797" t="s">
        <v>212</v>
      </c>
      <c r="C1797" t="s">
        <v>67</v>
      </c>
      <c r="D1797" t="s">
        <v>213</v>
      </c>
      <c r="E1797" t="s">
        <v>63</v>
      </c>
      <c r="F1797">
        <v>52775.417999999998</v>
      </c>
    </row>
    <row r="1798" spans="1:7" x14ac:dyDescent="0.25">
      <c r="A1798">
        <v>2014</v>
      </c>
      <c r="B1798" t="s">
        <v>212</v>
      </c>
      <c r="C1798" t="s">
        <v>67</v>
      </c>
      <c r="D1798" t="s">
        <v>213</v>
      </c>
      <c r="E1798" t="s">
        <v>62</v>
      </c>
      <c r="F1798">
        <v>54361.04</v>
      </c>
    </row>
    <row r="1799" spans="1:7" x14ac:dyDescent="0.25">
      <c r="A1799">
        <v>2014</v>
      </c>
      <c r="B1799" t="s">
        <v>212</v>
      </c>
      <c r="C1799" t="s">
        <v>67</v>
      </c>
      <c r="D1799" t="s">
        <v>213</v>
      </c>
      <c r="E1799" t="s">
        <v>61</v>
      </c>
      <c r="F1799">
        <v>-1585.6220000000001</v>
      </c>
    </row>
    <row r="1800" spans="1:7" x14ac:dyDescent="0.25">
      <c r="A1800">
        <v>2014</v>
      </c>
      <c r="B1800" t="s">
        <v>212</v>
      </c>
      <c r="C1800" t="s">
        <v>67</v>
      </c>
      <c r="D1800" t="s">
        <v>213</v>
      </c>
      <c r="E1800" t="s">
        <v>236</v>
      </c>
      <c r="F1800">
        <v>52775.417999999998</v>
      </c>
    </row>
    <row r="1801" spans="1:7" x14ac:dyDescent="0.25">
      <c r="A1801">
        <v>2014</v>
      </c>
      <c r="B1801" t="s">
        <v>212</v>
      </c>
      <c r="C1801" t="s">
        <v>67</v>
      </c>
      <c r="D1801" t="s">
        <v>213</v>
      </c>
      <c r="E1801" t="s">
        <v>57</v>
      </c>
      <c r="F1801">
        <v>-1585.6220000000001</v>
      </c>
    </row>
    <row r="1802" spans="1:7" x14ac:dyDescent="0.25">
      <c r="A1802">
        <v>2014</v>
      </c>
      <c r="B1802" t="s">
        <v>212</v>
      </c>
      <c r="C1802" t="s">
        <v>59</v>
      </c>
      <c r="D1802" t="s">
        <v>213</v>
      </c>
      <c r="E1802" t="s">
        <v>65</v>
      </c>
      <c r="F1802" s="186" t="s">
        <v>54</v>
      </c>
      <c r="G1802" t="s">
        <v>217</v>
      </c>
    </row>
    <row r="1803" spans="1:7" x14ac:dyDescent="0.25">
      <c r="A1803">
        <v>2014</v>
      </c>
      <c r="B1803" t="s">
        <v>212</v>
      </c>
      <c r="C1803" t="s">
        <v>59</v>
      </c>
      <c r="D1803" t="s">
        <v>213</v>
      </c>
      <c r="E1803" t="s">
        <v>63</v>
      </c>
      <c r="F1803" s="186">
        <v>1146.213</v>
      </c>
    </row>
    <row r="1804" spans="1:7" x14ac:dyDescent="0.25">
      <c r="A1804">
        <v>2014</v>
      </c>
      <c r="B1804" t="s">
        <v>212</v>
      </c>
      <c r="C1804" t="s">
        <v>59</v>
      </c>
      <c r="D1804" t="s">
        <v>213</v>
      </c>
      <c r="E1804" t="s">
        <v>62</v>
      </c>
      <c r="F1804" s="186">
        <v>586.94299999999998</v>
      </c>
    </row>
    <row r="1805" spans="1:7" x14ac:dyDescent="0.25">
      <c r="A1805">
        <v>2014</v>
      </c>
      <c r="B1805" t="s">
        <v>212</v>
      </c>
      <c r="C1805" t="s">
        <v>59</v>
      </c>
      <c r="D1805" t="s">
        <v>213</v>
      </c>
      <c r="E1805" t="s">
        <v>61</v>
      </c>
      <c r="F1805" s="186">
        <v>559.27</v>
      </c>
    </row>
    <row r="1806" spans="1:7" x14ac:dyDescent="0.25">
      <c r="A1806">
        <v>2014</v>
      </c>
      <c r="B1806" t="s">
        <v>212</v>
      </c>
      <c r="C1806" t="s">
        <v>59</v>
      </c>
      <c r="D1806" t="s">
        <v>213</v>
      </c>
      <c r="E1806" t="s">
        <v>236</v>
      </c>
      <c r="F1806" s="186">
        <v>1146.213</v>
      </c>
    </row>
    <row r="1807" spans="1:7" x14ac:dyDescent="0.25">
      <c r="A1807">
        <v>2014</v>
      </c>
      <c r="B1807" t="s">
        <v>212</v>
      </c>
      <c r="C1807" t="s">
        <v>59</v>
      </c>
      <c r="D1807" t="s">
        <v>213</v>
      </c>
      <c r="E1807" t="s">
        <v>57</v>
      </c>
      <c r="F1807">
        <v>559.27</v>
      </c>
    </row>
    <row r="1808" spans="1:7" x14ac:dyDescent="0.25">
      <c r="A1808">
        <v>2014</v>
      </c>
      <c r="B1808" t="s">
        <v>212</v>
      </c>
      <c r="C1808" t="s">
        <v>74</v>
      </c>
      <c r="D1808" t="s">
        <v>216</v>
      </c>
      <c r="E1808" t="s">
        <v>65</v>
      </c>
      <c r="F1808">
        <v>93.256</v>
      </c>
      <c r="G1808" t="s">
        <v>214</v>
      </c>
    </row>
    <row r="1809" spans="1:7" x14ac:dyDescent="0.25">
      <c r="A1809">
        <v>2014</v>
      </c>
      <c r="B1809" t="s">
        <v>212</v>
      </c>
      <c r="C1809" t="s">
        <v>74</v>
      </c>
      <c r="D1809" t="s">
        <v>216</v>
      </c>
      <c r="E1809" t="s">
        <v>63</v>
      </c>
      <c r="F1809">
        <v>105.783</v>
      </c>
    </row>
    <row r="1810" spans="1:7" x14ac:dyDescent="0.25">
      <c r="A1810">
        <v>2014</v>
      </c>
      <c r="B1810" t="s">
        <v>212</v>
      </c>
      <c r="C1810" t="s">
        <v>74</v>
      </c>
      <c r="D1810" t="s">
        <v>216</v>
      </c>
      <c r="E1810" t="s">
        <v>62</v>
      </c>
      <c r="F1810">
        <v>160.56299999999999</v>
      </c>
    </row>
    <row r="1811" spans="1:7" x14ac:dyDescent="0.25">
      <c r="A1811">
        <v>2014</v>
      </c>
      <c r="B1811" t="s">
        <v>212</v>
      </c>
      <c r="C1811" t="s">
        <v>74</v>
      </c>
      <c r="D1811" t="s">
        <v>216</v>
      </c>
      <c r="E1811" t="s">
        <v>61</v>
      </c>
      <c r="F1811">
        <v>91.558999999999997</v>
      </c>
      <c r="G1811" t="s">
        <v>214</v>
      </c>
    </row>
    <row r="1812" spans="1:7" x14ac:dyDescent="0.25">
      <c r="A1812">
        <v>2014</v>
      </c>
      <c r="B1812" t="s">
        <v>212</v>
      </c>
      <c r="C1812" t="s">
        <v>74</v>
      </c>
      <c r="D1812" t="s">
        <v>216</v>
      </c>
      <c r="E1812" t="s">
        <v>236</v>
      </c>
      <c r="F1812">
        <v>95.899000000000001</v>
      </c>
      <c r="G1812" t="s">
        <v>214</v>
      </c>
    </row>
    <row r="1813" spans="1:7" x14ac:dyDescent="0.25">
      <c r="A1813">
        <v>2014</v>
      </c>
      <c r="B1813" t="s">
        <v>212</v>
      </c>
      <c r="C1813" t="s">
        <v>74</v>
      </c>
      <c r="D1813" t="s">
        <v>216</v>
      </c>
      <c r="E1813" t="s">
        <v>57</v>
      </c>
      <c r="F1813">
        <v>82.516999999999996</v>
      </c>
    </row>
    <row r="1814" spans="1:7" x14ac:dyDescent="0.25">
      <c r="A1814">
        <v>2014</v>
      </c>
      <c r="B1814" t="s">
        <v>212</v>
      </c>
      <c r="C1814" t="s">
        <v>73</v>
      </c>
      <c r="D1814" t="s">
        <v>216</v>
      </c>
      <c r="E1814" t="s">
        <v>65</v>
      </c>
      <c r="F1814" t="s">
        <v>54</v>
      </c>
    </row>
    <row r="1815" spans="1:7" x14ac:dyDescent="0.25">
      <c r="A1815">
        <v>2014</v>
      </c>
      <c r="B1815" t="s">
        <v>212</v>
      </c>
      <c r="C1815" t="s">
        <v>73</v>
      </c>
      <c r="D1815" t="s">
        <v>216</v>
      </c>
      <c r="E1815" t="s">
        <v>63</v>
      </c>
      <c r="F1815" t="s">
        <v>54</v>
      </c>
    </row>
    <row r="1816" spans="1:7" x14ac:dyDescent="0.25">
      <c r="A1816">
        <v>2014</v>
      </c>
      <c r="B1816" t="s">
        <v>212</v>
      </c>
      <c r="C1816" t="s">
        <v>73</v>
      </c>
      <c r="D1816" t="s">
        <v>216</v>
      </c>
      <c r="E1816" t="s">
        <v>62</v>
      </c>
      <c r="F1816" t="s">
        <v>54</v>
      </c>
    </row>
    <row r="1817" spans="1:7" x14ac:dyDescent="0.25">
      <c r="A1817">
        <v>2014</v>
      </c>
      <c r="B1817" t="s">
        <v>212</v>
      </c>
      <c r="C1817" t="s">
        <v>73</v>
      </c>
      <c r="D1817" t="s">
        <v>216</v>
      </c>
      <c r="E1817" t="s">
        <v>61</v>
      </c>
      <c r="F1817" s="186" t="s">
        <v>54</v>
      </c>
    </row>
    <row r="1818" spans="1:7" x14ac:dyDescent="0.25">
      <c r="A1818">
        <v>2014</v>
      </c>
      <c r="B1818" t="s">
        <v>212</v>
      </c>
      <c r="C1818" t="s">
        <v>73</v>
      </c>
      <c r="D1818" t="s">
        <v>216</v>
      </c>
      <c r="E1818" t="s">
        <v>236</v>
      </c>
      <c r="F1818" s="186" t="s">
        <v>54</v>
      </c>
    </row>
    <row r="1819" spans="1:7" x14ac:dyDescent="0.25">
      <c r="A1819">
        <v>2014</v>
      </c>
      <c r="B1819" t="s">
        <v>212</v>
      </c>
      <c r="C1819" t="s">
        <v>73</v>
      </c>
      <c r="D1819" t="s">
        <v>216</v>
      </c>
      <c r="E1819" t="s">
        <v>57</v>
      </c>
      <c r="F1819" s="186" t="s">
        <v>54</v>
      </c>
    </row>
    <row r="1820" spans="1:7" x14ac:dyDescent="0.25">
      <c r="A1820">
        <v>2014</v>
      </c>
      <c r="B1820" t="s">
        <v>212</v>
      </c>
      <c r="C1820" t="s">
        <v>72</v>
      </c>
      <c r="D1820" t="s">
        <v>216</v>
      </c>
      <c r="E1820" t="s">
        <v>65</v>
      </c>
      <c r="F1820" s="186" t="s">
        <v>54</v>
      </c>
    </row>
    <row r="1821" spans="1:7" x14ac:dyDescent="0.25">
      <c r="A1821">
        <v>2014</v>
      </c>
      <c r="B1821" t="s">
        <v>212</v>
      </c>
      <c r="C1821" t="s">
        <v>72</v>
      </c>
      <c r="D1821" t="s">
        <v>216</v>
      </c>
      <c r="E1821" t="s">
        <v>63</v>
      </c>
      <c r="F1821" s="186" t="s">
        <v>54</v>
      </c>
    </row>
    <row r="1822" spans="1:7" x14ac:dyDescent="0.25">
      <c r="A1822">
        <v>2014</v>
      </c>
      <c r="B1822" t="s">
        <v>212</v>
      </c>
      <c r="C1822" t="s">
        <v>72</v>
      </c>
      <c r="D1822" t="s">
        <v>216</v>
      </c>
      <c r="E1822" t="s">
        <v>62</v>
      </c>
      <c r="F1822" t="s">
        <v>54</v>
      </c>
    </row>
    <row r="1823" spans="1:7" x14ac:dyDescent="0.25">
      <c r="A1823">
        <v>2014</v>
      </c>
      <c r="B1823" t="s">
        <v>212</v>
      </c>
      <c r="C1823" t="s">
        <v>72</v>
      </c>
      <c r="D1823" t="s">
        <v>216</v>
      </c>
      <c r="E1823" t="s">
        <v>61</v>
      </c>
      <c r="F1823" t="s">
        <v>54</v>
      </c>
    </row>
    <row r="1824" spans="1:7" x14ac:dyDescent="0.25">
      <c r="A1824">
        <v>2014</v>
      </c>
      <c r="B1824" t="s">
        <v>212</v>
      </c>
      <c r="C1824" t="s">
        <v>72</v>
      </c>
      <c r="D1824" t="s">
        <v>216</v>
      </c>
      <c r="E1824" t="s">
        <v>236</v>
      </c>
      <c r="F1824" t="s">
        <v>54</v>
      </c>
    </row>
    <row r="1825" spans="1:6" x14ac:dyDescent="0.25">
      <c r="A1825">
        <v>2014</v>
      </c>
      <c r="B1825" t="s">
        <v>212</v>
      </c>
      <c r="C1825" t="s">
        <v>72</v>
      </c>
      <c r="D1825" t="s">
        <v>216</v>
      </c>
      <c r="E1825" t="s">
        <v>57</v>
      </c>
      <c r="F1825" t="s">
        <v>54</v>
      </c>
    </row>
    <row r="1826" spans="1:6" x14ac:dyDescent="0.25">
      <c r="A1826">
        <v>2014</v>
      </c>
      <c r="B1826" t="s">
        <v>212</v>
      </c>
      <c r="C1826" t="s">
        <v>70</v>
      </c>
      <c r="D1826" t="s">
        <v>216</v>
      </c>
      <c r="E1826" t="s">
        <v>65</v>
      </c>
      <c r="F1826" t="s">
        <v>54</v>
      </c>
    </row>
    <row r="1827" spans="1:6" x14ac:dyDescent="0.25">
      <c r="A1827">
        <v>2014</v>
      </c>
      <c r="B1827" t="s">
        <v>212</v>
      </c>
      <c r="C1827" t="s">
        <v>70</v>
      </c>
      <c r="D1827" t="s">
        <v>216</v>
      </c>
      <c r="E1827" t="s">
        <v>63</v>
      </c>
      <c r="F1827" t="s">
        <v>54</v>
      </c>
    </row>
    <row r="1828" spans="1:6" x14ac:dyDescent="0.25">
      <c r="A1828">
        <v>2014</v>
      </c>
      <c r="B1828" t="s">
        <v>212</v>
      </c>
      <c r="C1828" t="s">
        <v>70</v>
      </c>
      <c r="D1828" t="s">
        <v>216</v>
      </c>
      <c r="E1828" t="s">
        <v>62</v>
      </c>
      <c r="F1828" t="s">
        <v>54</v>
      </c>
    </row>
    <row r="1829" spans="1:6" x14ac:dyDescent="0.25">
      <c r="A1829">
        <v>2014</v>
      </c>
      <c r="B1829" t="s">
        <v>212</v>
      </c>
      <c r="C1829" t="s">
        <v>70</v>
      </c>
      <c r="D1829" t="s">
        <v>216</v>
      </c>
      <c r="E1829" t="s">
        <v>61</v>
      </c>
      <c r="F1829" t="s">
        <v>54</v>
      </c>
    </row>
    <row r="1830" spans="1:6" x14ac:dyDescent="0.25">
      <c r="A1830">
        <v>2014</v>
      </c>
      <c r="B1830" t="s">
        <v>212</v>
      </c>
      <c r="C1830" t="s">
        <v>70</v>
      </c>
      <c r="D1830" t="s">
        <v>216</v>
      </c>
      <c r="E1830" t="s">
        <v>236</v>
      </c>
      <c r="F1830" t="s">
        <v>54</v>
      </c>
    </row>
    <row r="1831" spans="1:6" x14ac:dyDescent="0.25">
      <c r="A1831">
        <v>2014</v>
      </c>
      <c r="B1831" t="s">
        <v>212</v>
      </c>
      <c r="C1831" t="s">
        <v>70</v>
      </c>
      <c r="D1831" t="s">
        <v>216</v>
      </c>
      <c r="E1831" t="s">
        <v>57</v>
      </c>
      <c r="F1831" t="s">
        <v>54</v>
      </c>
    </row>
    <row r="1832" spans="1:6" x14ac:dyDescent="0.25">
      <c r="A1832">
        <v>2014</v>
      </c>
      <c r="B1832" t="s">
        <v>212</v>
      </c>
      <c r="C1832" t="s">
        <v>69</v>
      </c>
      <c r="D1832" t="s">
        <v>216</v>
      </c>
      <c r="E1832" t="s">
        <v>65</v>
      </c>
      <c r="F1832" s="186" t="s">
        <v>54</v>
      </c>
    </row>
    <row r="1833" spans="1:6" x14ac:dyDescent="0.25">
      <c r="A1833">
        <v>2014</v>
      </c>
      <c r="B1833" t="s">
        <v>212</v>
      </c>
      <c r="C1833" t="s">
        <v>69</v>
      </c>
      <c r="D1833" t="s">
        <v>216</v>
      </c>
      <c r="E1833" t="s">
        <v>63</v>
      </c>
      <c r="F1833" s="186" t="s">
        <v>54</v>
      </c>
    </row>
    <row r="1834" spans="1:6" x14ac:dyDescent="0.25">
      <c r="A1834">
        <v>2014</v>
      </c>
      <c r="B1834" t="s">
        <v>212</v>
      </c>
      <c r="C1834" t="s">
        <v>69</v>
      </c>
      <c r="D1834" t="s">
        <v>216</v>
      </c>
      <c r="E1834" t="s">
        <v>62</v>
      </c>
      <c r="F1834" s="186" t="s">
        <v>54</v>
      </c>
    </row>
    <row r="1835" spans="1:6" x14ac:dyDescent="0.25">
      <c r="A1835">
        <v>2014</v>
      </c>
      <c r="B1835" t="s">
        <v>212</v>
      </c>
      <c r="C1835" t="s">
        <v>69</v>
      </c>
      <c r="D1835" t="s">
        <v>216</v>
      </c>
      <c r="E1835" t="s">
        <v>61</v>
      </c>
      <c r="F1835" s="186" t="s">
        <v>54</v>
      </c>
    </row>
    <row r="1836" spans="1:6" x14ac:dyDescent="0.25">
      <c r="A1836">
        <v>2014</v>
      </c>
      <c r="B1836" t="s">
        <v>212</v>
      </c>
      <c r="C1836" t="s">
        <v>69</v>
      </c>
      <c r="D1836" t="s">
        <v>216</v>
      </c>
      <c r="E1836" t="s">
        <v>236</v>
      </c>
      <c r="F1836" s="186" t="s">
        <v>54</v>
      </c>
    </row>
    <row r="1837" spans="1:6" x14ac:dyDescent="0.25">
      <c r="A1837">
        <v>2014</v>
      </c>
      <c r="B1837" t="s">
        <v>212</v>
      </c>
      <c r="C1837" t="s">
        <v>69</v>
      </c>
      <c r="D1837" t="s">
        <v>216</v>
      </c>
      <c r="E1837" t="s">
        <v>57</v>
      </c>
      <c r="F1837" t="s">
        <v>54</v>
      </c>
    </row>
    <row r="1838" spans="1:6" x14ac:dyDescent="0.25">
      <c r="A1838">
        <v>2014</v>
      </c>
      <c r="B1838" t="s">
        <v>212</v>
      </c>
      <c r="C1838" t="s">
        <v>67</v>
      </c>
      <c r="D1838" t="s">
        <v>216</v>
      </c>
      <c r="E1838" t="s">
        <v>65</v>
      </c>
      <c r="F1838" t="s">
        <v>54</v>
      </c>
    </row>
    <row r="1839" spans="1:6" x14ac:dyDescent="0.25">
      <c r="A1839">
        <v>2014</v>
      </c>
      <c r="B1839" t="s">
        <v>212</v>
      </c>
      <c r="C1839" t="s">
        <v>67</v>
      </c>
      <c r="D1839" t="s">
        <v>216</v>
      </c>
      <c r="E1839" t="s">
        <v>63</v>
      </c>
      <c r="F1839" t="s">
        <v>54</v>
      </c>
    </row>
    <row r="1840" spans="1:6" x14ac:dyDescent="0.25">
      <c r="A1840">
        <v>2014</v>
      </c>
      <c r="B1840" t="s">
        <v>212</v>
      </c>
      <c r="C1840" t="s">
        <v>67</v>
      </c>
      <c r="D1840" t="s">
        <v>216</v>
      </c>
      <c r="E1840" t="s">
        <v>62</v>
      </c>
      <c r="F1840" t="s">
        <v>54</v>
      </c>
    </row>
    <row r="1841" spans="1:7" x14ac:dyDescent="0.25">
      <c r="A1841">
        <v>2014</v>
      </c>
      <c r="B1841" t="s">
        <v>212</v>
      </c>
      <c r="C1841" t="s">
        <v>67</v>
      </c>
      <c r="D1841" t="s">
        <v>216</v>
      </c>
      <c r="E1841" t="s">
        <v>61</v>
      </c>
      <c r="F1841" t="s">
        <v>54</v>
      </c>
    </row>
    <row r="1842" spans="1:7" x14ac:dyDescent="0.25">
      <c r="A1842">
        <v>2014</v>
      </c>
      <c r="B1842" t="s">
        <v>212</v>
      </c>
      <c r="C1842" t="s">
        <v>67</v>
      </c>
      <c r="D1842" t="s">
        <v>216</v>
      </c>
      <c r="E1842" t="s">
        <v>236</v>
      </c>
      <c r="F1842" t="s">
        <v>54</v>
      </c>
    </row>
    <row r="1843" spans="1:7" x14ac:dyDescent="0.25">
      <c r="A1843">
        <v>2014</v>
      </c>
      <c r="B1843" t="s">
        <v>212</v>
      </c>
      <c r="C1843" t="s">
        <v>67</v>
      </c>
      <c r="D1843" t="s">
        <v>216</v>
      </c>
      <c r="E1843" t="s">
        <v>57</v>
      </c>
      <c r="F1843" t="s">
        <v>54</v>
      </c>
    </row>
    <row r="1844" spans="1:7" x14ac:dyDescent="0.25">
      <c r="A1844">
        <v>2014</v>
      </c>
      <c r="B1844" t="s">
        <v>212</v>
      </c>
      <c r="C1844" t="s">
        <v>59</v>
      </c>
      <c r="D1844" t="s">
        <v>216</v>
      </c>
      <c r="E1844" t="s">
        <v>65</v>
      </c>
      <c r="F1844" t="s">
        <v>54</v>
      </c>
    </row>
    <row r="1845" spans="1:7" x14ac:dyDescent="0.25">
      <c r="A1845">
        <v>2014</v>
      </c>
      <c r="B1845" t="s">
        <v>212</v>
      </c>
      <c r="C1845" t="s">
        <v>59</v>
      </c>
      <c r="D1845" t="s">
        <v>216</v>
      </c>
      <c r="E1845" t="s">
        <v>63</v>
      </c>
      <c r="F1845" t="s">
        <v>54</v>
      </c>
    </row>
    <row r="1846" spans="1:7" x14ac:dyDescent="0.25">
      <c r="A1846">
        <v>2014</v>
      </c>
      <c r="B1846" t="s">
        <v>212</v>
      </c>
      <c r="C1846" t="s">
        <v>59</v>
      </c>
      <c r="D1846" t="s">
        <v>216</v>
      </c>
      <c r="E1846" t="s">
        <v>62</v>
      </c>
      <c r="F1846" t="s">
        <v>54</v>
      </c>
    </row>
    <row r="1847" spans="1:7" x14ac:dyDescent="0.25">
      <c r="A1847">
        <v>2014</v>
      </c>
      <c r="B1847" t="s">
        <v>212</v>
      </c>
      <c r="C1847" t="s">
        <v>59</v>
      </c>
      <c r="D1847" t="s">
        <v>216</v>
      </c>
      <c r="E1847" t="s">
        <v>61</v>
      </c>
      <c r="F1847" s="186" t="s">
        <v>54</v>
      </c>
    </row>
    <row r="1848" spans="1:7" x14ac:dyDescent="0.25">
      <c r="A1848">
        <v>2014</v>
      </c>
      <c r="B1848" t="s">
        <v>212</v>
      </c>
      <c r="C1848" t="s">
        <v>59</v>
      </c>
      <c r="D1848" t="s">
        <v>216</v>
      </c>
      <c r="E1848" t="s">
        <v>236</v>
      </c>
      <c r="F1848" s="186" t="s">
        <v>54</v>
      </c>
    </row>
    <row r="1849" spans="1:7" x14ac:dyDescent="0.25">
      <c r="A1849">
        <v>2014</v>
      </c>
      <c r="B1849" t="s">
        <v>212</v>
      </c>
      <c r="C1849" t="s">
        <v>59</v>
      </c>
      <c r="D1849" t="s">
        <v>216</v>
      </c>
      <c r="E1849" t="s">
        <v>57</v>
      </c>
      <c r="F1849" s="186" t="s">
        <v>54</v>
      </c>
    </row>
    <row r="1850" spans="1:7" x14ac:dyDescent="0.25">
      <c r="A1850">
        <v>2014</v>
      </c>
      <c r="B1850" t="s">
        <v>212</v>
      </c>
      <c r="C1850" t="s">
        <v>74</v>
      </c>
      <c r="D1850" t="s">
        <v>215</v>
      </c>
      <c r="E1850" t="s">
        <v>65</v>
      </c>
      <c r="F1850" s="186">
        <v>11.678000000000001</v>
      </c>
      <c r="G1850" t="s">
        <v>214</v>
      </c>
    </row>
    <row r="1851" spans="1:7" x14ac:dyDescent="0.25">
      <c r="A1851">
        <v>2014</v>
      </c>
      <c r="B1851" t="s">
        <v>212</v>
      </c>
      <c r="C1851" t="s">
        <v>74</v>
      </c>
      <c r="D1851" t="s">
        <v>215</v>
      </c>
      <c r="E1851" t="s">
        <v>63</v>
      </c>
      <c r="F1851" s="186">
        <v>3.5419999999999998</v>
      </c>
    </row>
    <row r="1852" spans="1:7" x14ac:dyDescent="0.25">
      <c r="A1852">
        <v>2014</v>
      </c>
      <c r="B1852" t="s">
        <v>212</v>
      </c>
      <c r="C1852" t="s">
        <v>74</v>
      </c>
      <c r="D1852" t="s">
        <v>215</v>
      </c>
      <c r="E1852" t="s">
        <v>62</v>
      </c>
      <c r="F1852">
        <v>1.603</v>
      </c>
    </row>
    <row r="1853" spans="1:7" x14ac:dyDescent="0.25">
      <c r="A1853">
        <v>2014</v>
      </c>
      <c r="B1853" t="s">
        <v>212</v>
      </c>
      <c r="C1853" t="s">
        <v>74</v>
      </c>
      <c r="D1853" t="s">
        <v>215</v>
      </c>
      <c r="E1853" t="s">
        <v>61</v>
      </c>
      <c r="F1853">
        <v>13.617000000000001</v>
      </c>
      <c r="G1853" t="s">
        <v>214</v>
      </c>
    </row>
    <row r="1854" spans="1:7" x14ac:dyDescent="0.25">
      <c r="A1854">
        <v>2014</v>
      </c>
      <c r="B1854" t="s">
        <v>212</v>
      </c>
      <c r="C1854" t="s">
        <v>74</v>
      </c>
      <c r="D1854" t="s">
        <v>215</v>
      </c>
      <c r="E1854" t="s">
        <v>236</v>
      </c>
      <c r="F1854">
        <v>15.22</v>
      </c>
      <c r="G1854" t="s">
        <v>214</v>
      </c>
    </row>
    <row r="1855" spans="1:7" x14ac:dyDescent="0.25">
      <c r="A1855">
        <v>2014</v>
      </c>
      <c r="B1855" t="s">
        <v>212</v>
      </c>
      <c r="C1855" t="s">
        <v>74</v>
      </c>
      <c r="D1855" t="s">
        <v>215</v>
      </c>
      <c r="E1855" t="s">
        <v>57</v>
      </c>
      <c r="F1855">
        <v>1.9390000000000001</v>
      </c>
    </row>
    <row r="1856" spans="1:7" x14ac:dyDescent="0.25">
      <c r="A1856">
        <v>2014</v>
      </c>
      <c r="B1856" t="s">
        <v>212</v>
      </c>
      <c r="C1856" t="s">
        <v>73</v>
      </c>
      <c r="D1856" t="s">
        <v>215</v>
      </c>
      <c r="E1856" t="s">
        <v>65</v>
      </c>
      <c r="F1856">
        <v>3.5209999999999999</v>
      </c>
    </row>
    <row r="1857" spans="1:7" x14ac:dyDescent="0.25">
      <c r="A1857">
        <v>2014</v>
      </c>
      <c r="B1857" t="s">
        <v>212</v>
      </c>
      <c r="C1857" t="s">
        <v>73</v>
      </c>
      <c r="D1857" t="s">
        <v>215</v>
      </c>
      <c r="E1857" t="s">
        <v>63</v>
      </c>
      <c r="F1857">
        <v>0.41699999999999998</v>
      </c>
    </row>
    <row r="1858" spans="1:7" x14ac:dyDescent="0.25">
      <c r="A1858">
        <v>2014</v>
      </c>
      <c r="B1858" t="s">
        <v>212</v>
      </c>
      <c r="C1858" t="s">
        <v>73</v>
      </c>
      <c r="D1858" t="s">
        <v>215</v>
      </c>
      <c r="E1858" t="s">
        <v>62</v>
      </c>
      <c r="F1858">
        <v>0.434</v>
      </c>
    </row>
    <row r="1859" spans="1:7" x14ac:dyDescent="0.25">
      <c r="A1859">
        <v>2014</v>
      </c>
      <c r="B1859" t="s">
        <v>212</v>
      </c>
      <c r="C1859" t="s">
        <v>73</v>
      </c>
      <c r="D1859" t="s">
        <v>215</v>
      </c>
      <c r="E1859" t="s">
        <v>61</v>
      </c>
      <c r="F1859">
        <v>3.5049999999999999</v>
      </c>
    </row>
    <row r="1860" spans="1:7" x14ac:dyDescent="0.25">
      <c r="A1860">
        <v>2014</v>
      </c>
      <c r="B1860" t="s">
        <v>212</v>
      </c>
      <c r="C1860" t="s">
        <v>73</v>
      </c>
      <c r="D1860" t="s">
        <v>215</v>
      </c>
      <c r="E1860" t="s">
        <v>236</v>
      </c>
      <c r="F1860">
        <v>3.9390000000000001</v>
      </c>
    </row>
    <row r="1861" spans="1:7" x14ac:dyDescent="0.25">
      <c r="A1861">
        <v>2014</v>
      </c>
      <c r="B1861" t="s">
        <v>212</v>
      </c>
      <c r="C1861" t="s">
        <v>73</v>
      </c>
      <c r="D1861" t="s">
        <v>215</v>
      </c>
      <c r="E1861" t="s">
        <v>57</v>
      </c>
      <c r="F1861">
        <v>-1.6E-2</v>
      </c>
    </row>
    <row r="1862" spans="1:7" x14ac:dyDescent="0.25">
      <c r="A1862">
        <v>2014</v>
      </c>
      <c r="B1862" t="s">
        <v>212</v>
      </c>
      <c r="C1862" t="s">
        <v>72</v>
      </c>
      <c r="D1862" t="s">
        <v>215</v>
      </c>
      <c r="E1862" t="s">
        <v>65</v>
      </c>
      <c r="F1862">
        <v>0.42699999999999999</v>
      </c>
      <c r="G1862" t="s">
        <v>214</v>
      </c>
    </row>
    <row r="1863" spans="1:7" x14ac:dyDescent="0.25">
      <c r="A1863">
        <v>2014</v>
      </c>
      <c r="B1863" t="s">
        <v>212</v>
      </c>
      <c r="C1863" t="s">
        <v>72</v>
      </c>
      <c r="D1863" t="s">
        <v>215</v>
      </c>
      <c r="E1863" t="s">
        <v>63</v>
      </c>
      <c r="F1863" s="186">
        <v>0.52700000000000002</v>
      </c>
    </row>
    <row r="1864" spans="1:7" x14ac:dyDescent="0.25">
      <c r="A1864">
        <v>2014</v>
      </c>
      <c r="B1864" t="s">
        <v>212</v>
      </c>
      <c r="C1864" t="s">
        <v>72</v>
      </c>
      <c r="D1864" t="s">
        <v>215</v>
      </c>
      <c r="E1864" t="s">
        <v>62</v>
      </c>
      <c r="F1864" s="186">
        <v>0.30199999999999999</v>
      </c>
    </row>
    <row r="1865" spans="1:7" x14ac:dyDescent="0.25">
      <c r="A1865">
        <v>2014</v>
      </c>
      <c r="B1865" t="s">
        <v>212</v>
      </c>
      <c r="C1865" t="s">
        <v>72</v>
      </c>
      <c r="D1865" t="s">
        <v>215</v>
      </c>
      <c r="E1865" t="s">
        <v>61</v>
      </c>
      <c r="F1865" s="186">
        <v>0.65200000000000002</v>
      </c>
      <c r="G1865" t="s">
        <v>214</v>
      </c>
    </row>
    <row r="1866" spans="1:7" x14ac:dyDescent="0.25">
      <c r="A1866">
        <v>2014</v>
      </c>
      <c r="B1866" t="s">
        <v>212</v>
      </c>
      <c r="C1866" t="s">
        <v>72</v>
      </c>
      <c r="D1866" t="s">
        <v>215</v>
      </c>
      <c r="E1866" t="s">
        <v>236</v>
      </c>
      <c r="F1866" s="186">
        <v>0.95399999999999996</v>
      </c>
      <c r="G1866" t="s">
        <v>214</v>
      </c>
    </row>
    <row r="1867" spans="1:7" x14ac:dyDescent="0.25">
      <c r="A1867">
        <v>2014</v>
      </c>
      <c r="B1867" t="s">
        <v>212</v>
      </c>
      <c r="C1867" t="s">
        <v>72</v>
      </c>
      <c r="D1867" t="s">
        <v>215</v>
      </c>
      <c r="E1867" t="s">
        <v>57</v>
      </c>
      <c r="F1867">
        <v>0.22500000000000001</v>
      </c>
    </row>
    <row r="1868" spans="1:7" x14ac:dyDescent="0.25">
      <c r="A1868">
        <v>2014</v>
      </c>
      <c r="B1868" t="s">
        <v>212</v>
      </c>
      <c r="C1868" t="s">
        <v>70</v>
      </c>
      <c r="D1868" t="s">
        <v>215</v>
      </c>
      <c r="E1868" t="s">
        <v>65</v>
      </c>
      <c r="F1868">
        <v>6.2859999999999996</v>
      </c>
    </row>
    <row r="1869" spans="1:7" x14ac:dyDescent="0.25">
      <c r="A1869">
        <v>2014</v>
      </c>
      <c r="B1869" t="s">
        <v>212</v>
      </c>
      <c r="C1869" t="s">
        <v>70</v>
      </c>
      <c r="D1869" t="s">
        <v>215</v>
      </c>
      <c r="E1869" t="s">
        <v>63</v>
      </c>
      <c r="F1869">
        <v>0.19</v>
      </c>
    </row>
    <row r="1870" spans="1:7" x14ac:dyDescent="0.25">
      <c r="A1870">
        <v>2014</v>
      </c>
      <c r="B1870" t="s">
        <v>212</v>
      </c>
      <c r="C1870" t="s">
        <v>70</v>
      </c>
      <c r="D1870" t="s">
        <v>215</v>
      </c>
      <c r="E1870" t="s">
        <v>62</v>
      </c>
      <c r="F1870">
        <v>0.23</v>
      </c>
    </row>
    <row r="1871" spans="1:7" x14ac:dyDescent="0.25">
      <c r="A1871">
        <v>2014</v>
      </c>
      <c r="B1871" t="s">
        <v>212</v>
      </c>
      <c r="C1871" t="s">
        <v>70</v>
      </c>
      <c r="D1871" t="s">
        <v>215</v>
      </c>
      <c r="E1871" t="s">
        <v>61</v>
      </c>
      <c r="F1871">
        <v>6.2460000000000004</v>
      </c>
    </row>
    <row r="1872" spans="1:7" x14ac:dyDescent="0.25">
      <c r="A1872">
        <v>2014</v>
      </c>
      <c r="B1872" t="s">
        <v>212</v>
      </c>
      <c r="C1872" t="s">
        <v>70</v>
      </c>
      <c r="D1872" t="s">
        <v>215</v>
      </c>
      <c r="E1872" t="s">
        <v>236</v>
      </c>
      <c r="F1872">
        <v>6.476</v>
      </c>
    </row>
    <row r="1873" spans="1:7" x14ac:dyDescent="0.25">
      <c r="A1873">
        <v>2014</v>
      </c>
      <c r="B1873" t="s">
        <v>212</v>
      </c>
      <c r="C1873" t="s">
        <v>70</v>
      </c>
      <c r="D1873" t="s">
        <v>215</v>
      </c>
      <c r="E1873" t="s">
        <v>57</v>
      </c>
      <c r="F1873">
        <v>-0.04</v>
      </c>
    </row>
    <row r="1874" spans="1:7" x14ac:dyDescent="0.25">
      <c r="A1874">
        <v>2014</v>
      </c>
      <c r="B1874" t="s">
        <v>212</v>
      </c>
      <c r="C1874" t="s">
        <v>69</v>
      </c>
      <c r="D1874" t="s">
        <v>215</v>
      </c>
      <c r="E1874" t="s">
        <v>65</v>
      </c>
      <c r="F1874">
        <v>1.444</v>
      </c>
      <c r="G1874" t="s">
        <v>214</v>
      </c>
    </row>
    <row r="1875" spans="1:7" x14ac:dyDescent="0.25">
      <c r="A1875">
        <v>2014</v>
      </c>
      <c r="B1875" t="s">
        <v>212</v>
      </c>
      <c r="C1875" t="s">
        <v>69</v>
      </c>
      <c r="D1875" t="s">
        <v>215</v>
      </c>
      <c r="E1875" t="s">
        <v>63</v>
      </c>
      <c r="F1875">
        <v>2.2850000000000001</v>
      </c>
    </row>
    <row r="1876" spans="1:7" x14ac:dyDescent="0.25">
      <c r="A1876">
        <v>2014</v>
      </c>
      <c r="B1876" t="s">
        <v>212</v>
      </c>
      <c r="C1876" t="s">
        <v>69</v>
      </c>
      <c r="D1876" t="s">
        <v>215</v>
      </c>
      <c r="E1876" t="s">
        <v>62</v>
      </c>
      <c r="F1876">
        <v>0.51200000000000001</v>
      </c>
    </row>
    <row r="1877" spans="1:7" x14ac:dyDescent="0.25">
      <c r="A1877">
        <v>2014</v>
      </c>
      <c r="B1877" t="s">
        <v>212</v>
      </c>
      <c r="C1877" t="s">
        <v>69</v>
      </c>
      <c r="D1877" t="s">
        <v>215</v>
      </c>
      <c r="E1877" t="s">
        <v>61</v>
      </c>
      <c r="F1877">
        <v>3.2170000000000001</v>
      </c>
      <c r="G1877" t="s">
        <v>214</v>
      </c>
    </row>
    <row r="1878" spans="1:7" x14ac:dyDescent="0.25">
      <c r="A1878">
        <v>2014</v>
      </c>
      <c r="B1878" t="s">
        <v>212</v>
      </c>
      <c r="C1878" t="s">
        <v>69</v>
      </c>
      <c r="D1878" t="s">
        <v>215</v>
      </c>
      <c r="E1878" t="s">
        <v>236</v>
      </c>
      <c r="F1878" s="186">
        <v>3.7290000000000001</v>
      </c>
      <c r="G1878" t="s">
        <v>214</v>
      </c>
    </row>
    <row r="1879" spans="1:7" x14ac:dyDescent="0.25">
      <c r="A1879">
        <v>2014</v>
      </c>
      <c r="B1879" t="s">
        <v>212</v>
      </c>
      <c r="C1879" t="s">
        <v>69</v>
      </c>
      <c r="D1879" t="s">
        <v>215</v>
      </c>
      <c r="E1879" t="s">
        <v>57</v>
      </c>
      <c r="F1879">
        <v>1.7729999999999999</v>
      </c>
    </row>
    <row r="1880" spans="1:7" x14ac:dyDescent="0.25">
      <c r="A1880">
        <v>2014</v>
      </c>
      <c r="B1880" t="s">
        <v>212</v>
      </c>
      <c r="C1880" t="s">
        <v>67</v>
      </c>
      <c r="D1880" t="s">
        <v>215</v>
      </c>
      <c r="E1880" t="s">
        <v>65</v>
      </c>
      <c r="F1880" s="186" t="s">
        <v>54</v>
      </c>
      <c r="G1880" t="s">
        <v>217</v>
      </c>
    </row>
    <row r="1881" spans="1:7" x14ac:dyDescent="0.25">
      <c r="A1881">
        <v>2014</v>
      </c>
      <c r="B1881" t="s">
        <v>212</v>
      </c>
      <c r="C1881" t="s">
        <v>67</v>
      </c>
      <c r="D1881" t="s">
        <v>215</v>
      </c>
      <c r="E1881" t="s">
        <v>63</v>
      </c>
      <c r="F1881" s="186">
        <v>0.11899999999999999</v>
      </c>
    </row>
    <row r="1882" spans="1:7" x14ac:dyDescent="0.25">
      <c r="A1882">
        <v>2014</v>
      </c>
      <c r="B1882" t="s">
        <v>212</v>
      </c>
      <c r="C1882" t="s">
        <v>67</v>
      </c>
      <c r="D1882" t="s">
        <v>215</v>
      </c>
      <c r="E1882" t="s">
        <v>62</v>
      </c>
      <c r="F1882">
        <v>0.123</v>
      </c>
    </row>
    <row r="1883" spans="1:7" x14ac:dyDescent="0.25">
      <c r="A1883">
        <v>2014</v>
      </c>
      <c r="B1883" t="s">
        <v>212</v>
      </c>
      <c r="C1883" t="s">
        <v>67</v>
      </c>
      <c r="D1883" t="s">
        <v>215</v>
      </c>
      <c r="E1883" t="s">
        <v>61</v>
      </c>
      <c r="F1883">
        <v>-4.0000000000000001E-3</v>
      </c>
    </row>
    <row r="1884" spans="1:7" x14ac:dyDescent="0.25">
      <c r="A1884">
        <v>2014</v>
      </c>
      <c r="B1884" t="s">
        <v>212</v>
      </c>
      <c r="C1884" t="s">
        <v>67</v>
      </c>
      <c r="D1884" t="s">
        <v>215</v>
      </c>
      <c r="E1884" t="s">
        <v>236</v>
      </c>
      <c r="F1884">
        <v>0.11899999999999999</v>
      </c>
    </row>
    <row r="1885" spans="1:7" x14ac:dyDescent="0.25">
      <c r="A1885">
        <v>2014</v>
      </c>
      <c r="B1885" t="s">
        <v>212</v>
      </c>
      <c r="C1885" t="s">
        <v>67</v>
      </c>
      <c r="D1885" t="s">
        <v>215</v>
      </c>
      <c r="E1885" t="s">
        <v>57</v>
      </c>
      <c r="F1885">
        <v>-4.0000000000000001E-3</v>
      </c>
    </row>
    <row r="1886" spans="1:7" x14ac:dyDescent="0.25">
      <c r="A1886">
        <v>2014</v>
      </c>
      <c r="B1886" t="s">
        <v>212</v>
      </c>
      <c r="C1886" t="s">
        <v>59</v>
      </c>
      <c r="D1886" t="s">
        <v>215</v>
      </c>
      <c r="E1886" t="s">
        <v>65</v>
      </c>
      <c r="F1886" t="s">
        <v>54</v>
      </c>
      <c r="G1886" t="s">
        <v>217</v>
      </c>
    </row>
    <row r="1887" spans="1:7" x14ac:dyDescent="0.25">
      <c r="A1887">
        <v>2014</v>
      </c>
      <c r="B1887" t="s">
        <v>212</v>
      </c>
      <c r="C1887" t="s">
        <v>59</v>
      </c>
      <c r="D1887" t="s">
        <v>215</v>
      </c>
      <c r="E1887" t="s">
        <v>63</v>
      </c>
      <c r="F1887">
        <v>3.0000000000000001E-3</v>
      </c>
    </row>
    <row r="1888" spans="1:7" x14ac:dyDescent="0.25">
      <c r="A1888">
        <v>2014</v>
      </c>
      <c r="B1888" t="s">
        <v>212</v>
      </c>
      <c r="C1888" t="s">
        <v>59</v>
      </c>
      <c r="D1888" t="s">
        <v>215</v>
      </c>
      <c r="E1888" t="s">
        <v>62</v>
      </c>
      <c r="F1888">
        <v>1E-3</v>
      </c>
    </row>
    <row r="1889" spans="1:7" x14ac:dyDescent="0.25">
      <c r="A1889">
        <v>2014</v>
      </c>
      <c r="B1889" t="s">
        <v>212</v>
      </c>
      <c r="C1889" t="s">
        <v>59</v>
      </c>
      <c r="D1889" t="s">
        <v>215</v>
      </c>
      <c r="E1889" t="s">
        <v>61</v>
      </c>
      <c r="F1889">
        <v>1E-3</v>
      </c>
    </row>
    <row r="1890" spans="1:7" x14ac:dyDescent="0.25">
      <c r="A1890">
        <v>2014</v>
      </c>
      <c r="B1890" t="s">
        <v>212</v>
      </c>
      <c r="C1890" t="s">
        <v>59</v>
      </c>
      <c r="D1890" t="s">
        <v>215</v>
      </c>
      <c r="E1890" t="s">
        <v>236</v>
      </c>
      <c r="F1890">
        <v>3.0000000000000001E-3</v>
      </c>
    </row>
    <row r="1891" spans="1:7" x14ac:dyDescent="0.25">
      <c r="A1891">
        <v>2014</v>
      </c>
      <c r="B1891" t="s">
        <v>212</v>
      </c>
      <c r="C1891" t="s">
        <v>59</v>
      </c>
      <c r="D1891" t="s">
        <v>215</v>
      </c>
      <c r="E1891" t="s">
        <v>57</v>
      </c>
      <c r="F1891">
        <v>1E-3</v>
      </c>
    </row>
    <row r="1892" spans="1:7" x14ac:dyDescent="0.25">
      <c r="A1892">
        <v>2015</v>
      </c>
      <c r="B1892" t="s">
        <v>212</v>
      </c>
      <c r="C1892" t="s">
        <v>74</v>
      </c>
      <c r="D1892" t="s">
        <v>213</v>
      </c>
      <c r="E1892" t="s">
        <v>65</v>
      </c>
      <c r="F1892" s="186">
        <v>5144770.95</v>
      </c>
      <c r="G1892" t="s">
        <v>214</v>
      </c>
    </row>
    <row r="1893" spans="1:7" x14ac:dyDescent="0.25">
      <c r="A1893">
        <v>2015</v>
      </c>
      <c r="B1893" t="s">
        <v>212</v>
      </c>
      <c r="C1893" t="s">
        <v>74</v>
      </c>
      <c r="D1893" t="s">
        <v>213</v>
      </c>
      <c r="E1893" t="s">
        <v>63</v>
      </c>
      <c r="F1893" s="186">
        <v>1636369.311</v>
      </c>
    </row>
    <row r="1894" spans="1:7" x14ac:dyDescent="0.25">
      <c r="A1894">
        <v>2015</v>
      </c>
      <c r="B1894" t="s">
        <v>212</v>
      </c>
      <c r="C1894" t="s">
        <v>74</v>
      </c>
      <c r="D1894" t="s">
        <v>213</v>
      </c>
      <c r="E1894" t="s">
        <v>62</v>
      </c>
      <c r="F1894" s="186">
        <v>716760.04299999995</v>
      </c>
    </row>
    <row r="1895" spans="1:7" x14ac:dyDescent="0.25">
      <c r="A1895">
        <v>2015</v>
      </c>
      <c r="B1895" t="s">
        <v>212</v>
      </c>
      <c r="C1895" t="s">
        <v>74</v>
      </c>
      <c r="D1895" t="s">
        <v>213</v>
      </c>
      <c r="E1895" t="s">
        <v>61</v>
      </c>
      <c r="F1895" s="186">
        <v>6064380.2189999996</v>
      </c>
      <c r="G1895" t="s">
        <v>214</v>
      </c>
    </row>
    <row r="1896" spans="1:7" x14ac:dyDescent="0.25">
      <c r="A1896">
        <v>2015</v>
      </c>
      <c r="B1896" t="s">
        <v>212</v>
      </c>
      <c r="C1896" t="s">
        <v>74</v>
      </c>
      <c r="D1896" t="s">
        <v>213</v>
      </c>
      <c r="E1896" t="s">
        <v>236</v>
      </c>
      <c r="F1896" s="186">
        <v>6781140.2620000001</v>
      </c>
      <c r="G1896" t="s">
        <v>214</v>
      </c>
    </row>
    <row r="1897" spans="1:7" x14ac:dyDescent="0.25">
      <c r="A1897">
        <v>2015</v>
      </c>
      <c r="B1897" t="s">
        <v>212</v>
      </c>
      <c r="C1897" t="s">
        <v>74</v>
      </c>
      <c r="D1897" t="s">
        <v>213</v>
      </c>
      <c r="E1897" t="s">
        <v>57</v>
      </c>
      <c r="F1897">
        <v>919609.26899999997</v>
      </c>
    </row>
    <row r="1898" spans="1:7" x14ac:dyDescent="0.25">
      <c r="A1898">
        <v>2015</v>
      </c>
      <c r="B1898" t="s">
        <v>212</v>
      </c>
      <c r="C1898" t="s">
        <v>73</v>
      </c>
      <c r="D1898" t="s">
        <v>213</v>
      </c>
      <c r="E1898" t="s">
        <v>65</v>
      </c>
      <c r="F1898">
        <v>1457794.2660000001</v>
      </c>
    </row>
    <row r="1899" spans="1:7" x14ac:dyDescent="0.25">
      <c r="A1899">
        <v>2015</v>
      </c>
      <c r="B1899" t="s">
        <v>212</v>
      </c>
      <c r="C1899" t="s">
        <v>73</v>
      </c>
      <c r="D1899" t="s">
        <v>213</v>
      </c>
      <c r="E1899" t="s">
        <v>63</v>
      </c>
      <c r="F1899">
        <v>184576.48</v>
      </c>
    </row>
    <row r="1900" spans="1:7" x14ac:dyDescent="0.25">
      <c r="A1900">
        <v>2015</v>
      </c>
      <c r="B1900" t="s">
        <v>212</v>
      </c>
      <c r="C1900" t="s">
        <v>73</v>
      </c>
      <c r="D1900" t="s">
        <v>213</v>
      </c>
      <c r="E1900" t="s">
        <v>62</v>
      </c>
      <c r="F1900">
        <v>201992.08100000001</v>
      </c>
    </row>
    <row r="1901" spans="1:7" x14ac:dyDescent="0.25">
      <c r="A1901">
        <v>2015</v>
      </c>
      <c r="B1901" t="s">
        <v>212</v>
      </c>
      <c r="C1901" t="s">
        <v>73</v>
      </c>
      <c r="D1901" t="s">
        <v>213</v>
      </c>
      <c r="E1901" t="s">
        <v>61</v>
      </c>
      <c r="F1901">
        <v>1440378.665</v>
      </c>
    </row>
    <row r="1902" spans="1:7" x14ac:dyDescent="0.25">
      <c r="A1902">
        <v>2015</v>
      </c>
      <c r="B1902" t="s">
        <v>212</v>
      </c>
      <c r="C1902" t="s">
        <v>73</v>
      </c>
      <c r="D1902" t="s">
        <v>213</v>
      </c>
      <c r="E1902" t="s">
        <v>236</v>
      </c>
      <c r="F1902">
        <v>1642370.746</v>
      </c>
    </row>
    <row r="1903" spans="1:7" x14ac:dyDescent="0.25">
      <c r="A1903">
        <v>2015</v>
      </c>
      <c r="B1903" t="s">
        <v>212</v>
      </c>
      <c r="C1903" t="s">
        <v>73</v>
      </c>
      <c r="D1903" t="s">
        <v>213</v>
      </c>
      <c r="E1903" t="s">
        <v>57</v>
      </c>
      <c r="F1903">
        <v>-17415.600999999999</v>
      </c>
    </row>
    <row r="1904" spans="1:7" x14ac:dyDescent="0.25">
      <c r="A1904">
        <v>2015</v>
      </c>
      <c r="B1904" t="s">
        <v>212</v>
      </c>
      <c r="C1904" t="s">
        <v>72</v>
      </c>
      <c r="D1904" t="s">
        <v>213</v>
      </c>
      <c r="E1904" t="s">
        <v>65</v>
      </c>
      <c r="F1904">
        <v>189300.921</v>
      </c>
      <c r="G1904" t="s">
        <v>214</v>
      </c>
    </row>
    <row r="1905" spans="1:7" x14ac:dyDescent="0.25">
      <c r="A1905">
        <v>2015</v>
      </c>
      <c r="B1905" t="s">
        <v>212</v>
      </c>
      <c r="C1905" t="s">
        <v>72</v>
      </c>
      <c r="D1905" t="s">
        <v>213</v>
      </c>
      <c r="E1905" t="s">
        <v>63</v>
      </c>
      <c r="F1905">
        <v>245623.83</v>
      </c>
    </row>
    <row r="1906" spans="1:7" x14ac:dyDescent="0.25">
      <c r="A1906">
        <v>2015</v>
      </c>
      <c r="B1906" t="s">
        <v>212</v>
      </c>
      <c r="C1906" t="s">
        <v>72</v>
      </c>
      <c r="D1906" t="s">
        <v>213</v>
      </c>
      <c r="E1906" t="s">
        <v>62</v>
      </c>
      <c r="F1906">
        <v>122059.71400000001</v>
      </c>
    </row>
    <row r="1907" spans="1:7" x14ac:dyDescent="0.25">
      <c r="A1907">
        <v>2015</v>
      </c>
      <c r="B1907" t="s">
        <v>212</v>
      </c>
      <c r="C1907" t="s">
        <v>72</v>
      </c>
      <c r="D1907" t="s">
        <v>213</v>
      </c>
      <c r="E1907" t="s">
        <v>61</v>
      </c>
      <c r="F1907" s="186">
        <v>312865.03700000001</v>
      </c>
      <c r="G1907" t="s">
        <v>214</v>
      </c>
    </row>
    <row r="1908" spans="1:7" x14ac:dyDescent="0.25">
      <c r="A1908">
        <v>2015</v>
      </c>
      <c r="B1908" t="s">
        <v>212</v>
      </c>
      <c r="C1908" t="s">
        <v>72</v>
      </c>
      <c r="D1908" t="s">
        <v>213</v>
      </c>
      <c r="E1908" t="s">
        <v>236</v>
      </c>
      <c r="F1908" s="186">
        <v>434924.75099999999</v>
      </c>
      <c r="G1908" t="s">
        <v>214</v>
      </c>
    </row>
    <row r="1909" spans="1:7" x14ac:dyDescent="0.25">
      <c r="A1909">
        <v>2015</v>
      </c>
      <c r="B1909" t="s">
        <v>212</v>
      </c>
      <c r="C1909" t="s">
        <v>72</v>
      </c>
      <c r="D1909" t="s">
        <v>213</v>
      </c>
      <c r="E1909" t="s">
        <v>57</v>
      </c>
      <c r="F1909" s="186">
        <v>123564.11599999999</v>
      </c>
    </row>
    <row r="1910" spans="1:7" x14ac:dyDescent="0.25">
      <c r="A1910">
        <v>2015</v>
      </c>
      <c r="B1910" t="s">
        <v>212</v>
      </c>
      <c r="C1910" t="s">
        <v>70</v>
      </c>
      <c r="D1910" t="s">
        <v>213</v>
      </c>
      <c r="E1910" t="s">
        <v>65</v>
      </c>
      <c r="F1910" s="186">
        <v>2881247.898</v>
      </c>
    </row>
    <row r="1911" spans="1:7" x14ac:dyDescent="0.25">
      <c r="A1911">
        <v>2015</v>
      </c>
      <c r="B1911" t="s">
        <v>212</v>
      </c>
      <c r="C1911" t="s">
        <v>70</v>
      </c>
      <c r="D1911" t="s">
        <v>213</v>
      </c>
      <c r="E1911" t="s">
        <v>63</v>
      </c>
      <c r="F1911" s="186">
        <v>82590.888999999996</v>
      </c>
    </row>
    <row r="1912" spans="1:7" x14ac:dyDescent="0.25">
      <c r="A1912">
        <v>2015</v>
      </c>
      <c r="B1912" t="s">
        <v>212</v>
      </c>
      <c r="C1912" t="s">
        <v>70</v>
      </c>
      <c r="D1912" t="s">
        <v>213</v>
      </c>
      <c r="E1912" t="s">
        <v>62</v>
      </c>
      <c r="F1912">
        <v>102923.53599999999</v>
      </c>
    </row>
    <row r="1913" spans="1:7" x14ac:dyDescent="0.25">
      <c r="A1913">
        <v>2015</v>
      </c>
      <c r="B1913" t="s">
        <v>212</v>
      </c>
      <c r="C1913" t="s">
        <v>70</v>
      </c>
      <c r="D1913" t="s">
        <v>213</v>
      </c>
      <c r="E1913" t="s">
        <v>61</v>
      </c>
      <c r="F1913">
        <v>2860915.2510000002</v>
      </c>
    </row>
    <row r="1914" spans="1:7" x14ac:dyDescent="0.25">
      <c r="A1914">
        <v>2015</v>
      </c>
      <c r="B1914" t="s">
        <v>212</v>
      </c>
      <c r="C1914" t="s">
        <v>70</v>
      </c>
      <c r="D1914" t="s">
        <v>213</v>
      </c>
      <c r="E1914" t="s">
        <v>236</v>
      </c>
      <c r="F1914">
        <v>2963838.787</v>
      </c>
    </row>
    <row r="1915" spans="1:7" x14ac:dyDescent="0.25">
      <c r="A1915">
        <v>2015</v>
      </c>
      <c r="B1915" t="s">
        <v>212</v>
      </c>
      <c r="C1915" t="s">
        <v>70</v>
      </c>
      <c r="D1915" t="s">
        <v>213</v>
      </c>
      <c r="E1915" t="s">
        <v>57</v>
      </c>
      <c r="F1915">
        <v>-20332.647000000001</v>
      </c>
    </row>
    <row r="1916" spans="1:7" x14ac:dyDescent="0.25">
      <c r="A1916">
        <v>2015</v>
      </c>
      <c r="B1916" t="s">
        <v>212</v>
      </c>
      <c r="C1916" t="s">
        <v>69</v>
      </c>
      <c r="D1916" t="s">
        <v>213</v>
      </c>
      <c r="E1916" t="s">
        <v>65</v>
      </c>
      <c r="F1916">
        <v>616427.86499999999</v>
      </c>
      <c r="G1916" t="s">
        <v>214</v>
      </c>
    </row>
    <row r="1917" spans="1:7" x14ac:dyDescent="0.25">
      <c r="A1917">
        <v>2015</v>
      </c>
      <c r="B1917" t="s">
        <v>212</v>
      </c>
      <c r="C1917" t="s">
        <v>69</v>
      </c>
      <c r="D1917" t="s">
        <v>213</v>
      </c>
      <c r="E1917" t="s">
        <v>63</v>
      </c>
      <c r="F1917">
        <v>1069945.2350000001</v>
      </c>
    </row>
    <row r="1918" spans="1:7" x14ac:dyDescent="0.25">
      <c r="A1918">
        <v>2015</v>
      </c>
      <c r="B1918" t="s">
        <v>212</v>
      </c>
      <c r="C1918" t="s">
        <v>69</v>
      </c>
      <c r="D1918" t="s">
        <v>213</v>
      </c>
      <c r="E1918" t="s">
        <v>62</v>
      </c>
      <c r="F1918">
        <v>235597.269</v>
      </c>
    </row>
    <row r="1919" spans="1:7" x14ac:dyDescent="0.25">
      <c r="A1919">
        <v>2015</v>
      </c>
      <c r="B1919" t="s">
        <v>212</v>
      </c>
      <c r="C1919" t="s">
        <v>69</v>
      </c>
      <c r="D1919" t="s">
        <v>213</v>
      </c>
      <c r="E1919" t="s">
        <v>61</v>
      </c>
      <c r="F1919">
        <v>1450775.831</v>
      </c>
      <c r="G1919" t="s">
        <v>214</v>
      </c>
    </row>
    <row r="1920" spans="1:7" x14ac:dyDescent="0.25">
      <c r="A1920">
        <v>2015</v>
      </c>
      <c r="B1920" t="s">
        <v>212</v>
      </c>
      <c r="C1920" t="s">
        <v>69</v>
      </c>
      <c r="D1920" t="s">
        <v>213</v>
      </c>
      <c r="E1920" t="s">
        <v>236</v>
      </c>
      <c r="F1920">
        <v>1686373.1</v>
      </c>
      <c r="G1920" t="s">
        <v>214</v>
      </c>
    </row>
    <row r="1921" spans="1:7" x14ac:dyDescent="0.25">
      <c r="A1921">
        <v>2015</v>
      </c>
      <c r="B1921" t="s">
        <v>212</v>
      </c>
      <c r="C1921" t="s">
        <v>69</v>
      </c>
      <c r="D1921" t="s">
        <v>213</v>
      </c>
      <c r="E1921" t="s">
        <v>57</v>
      </c>
      <c r="F1921">
        <v>834347.96600000001</v>
      </c>
    </row>
    <row r="1922" spans="1:7" x14ac:dyDescent="0.25">
      <c r="A1922">
        <v>2015</v>
      </c>
      <c r="B1922" t="s">
        <v>212</v>
      </c>
      <c r="C1922" t="s">
        <v>67</v>
      </c>
      <c r="D1922" t="s">
        <v>213</v>
      </c>
      <c r="E1922" t="s">
        <v>65</v>
      </c>
      <c r="F1922" s="186" t="s">
        <v>54</v>
      </c>
      <c r="G1922" t="s">
        <v>217</v>
      </c>
    </row>
    <row r="1923" spans="1:7" x14ac:dyDescent="0.25">
      <c r="A1923">
        <v>2015</v>
      </c>
      <c r="B1923" t="s">
        <v>212</v>
      </c>
      <c r="C1923" t="s">
        <v>67</v>
      </c>
      <c r="D1923" t="s">
        <v>213</v>
      </c>
      <c r="E1923" t="s">
        <v>63</v>
      </c>
      <c r="F1923" s="186">
        <v>52464.440999999999</v>
      </c>
    </row>
    <row r="1924" spans="1:7" x14ac:dyDescent="0.25">
      <c r="A1924">
        <v>2015</v>
      </c>
      <c r="B1924" t="s">
        <v>212</v>
      </c>
      <c r="C1924" t="s">
        <v>67</v>
      </c>
      <c r="D1924" t="s">
        <v>213</v>
      </c>
      <c r="E1924" t="s">
        <v>62</v>
      </c>
      <c r="F1924" s="186">
        <v>53582.451000000001</v>
      </c>
    </row>
    <row r="1925" spans="1:7" x14ac:dyDescent="0.25">
      <c r="A1925">
        <v>2015</v>
      </c>
      <c r="B1925" t="s">
        <v>212</v>
      </c>
      <c r="C1925" t="s">
        <v>67</v>
      </c>
      <c r="D1925" t="s">
        <v>213</v>
      </c>
      <c r="E1925" t="s">
        <v>61</v>
      </c>
      <c r="F1925" s="186">
        <v>-1118.01</v>
      </c>
    </row>
    <row r="1926" spans="1:7" x14ac:dyDescent="0.25">
      <c r="A1926">
        <v>2015</v>
      </c>
      <c r="B1926" t="s">
        <v>212</v>
      </c>
      <c r="C1926" t="s">
        <v>67</v>
      </c>
      <c r="D1926" t="s">
        <v>213</v>
      </c>
      <c r="E1926" t="s">
        <v>236</v>
      </c>
      <c r="F1926" s="186">
        <v>52464.440999999999</v>
      </c>
    </row>
    <row r="1927" spans="1:7" x14ac:dyDescent="0.25">
      <c r="A1927">
        <v>2015</v>
      </c>
      <c r="B1927" t="s">
        <v>212</v>
      </c>
      <c r="C1927" t="s">
        <v>67</v>
      </c>
      <c r="D1927" t="s">
        <v>213</v>
      </c>
      <c r="E1927" t="s">
        <v>57</v>
      </c>
      <c r="F1927">
        <v>-1118.01</v>
      </c>
    </row>
    <row r="1928" spans="1:7" x14ac:dyDescent="0.25">
      <c r="A1928">
        <v>2015</v>
      </c>
      <c r="B1928" t="s">
        <v>212</v>
      </c>
      <c r="C1928" t="s">
        <v>59</v>
      </c>
      <c r="D1928" t="s">
        <v>213</v>
      </c>
      <c r="E1928" t="s">
        <v>65</v>
      </c>
      <c r="F1928" t="s">
        <v>54</v>
      </c>
      <c r="G1928" t="s">
        <v>217</v>
      </c>
    </row>
    <row r="1929" spans="1:7" x14ac:dyDescent="0.25">
      <c r="A1929">
        <v>2015</v>
      </c>
      <c r="B1929" t="s">
        <v>212</v>
      </c>
      <c r="C1929" t="s">
        <v>59</v>
      </c>
      <c r="D1929" t="s">
        <v>213</v>
      </c>
      <c r="E1929" t="s">
        <v>63</v>
      </c>
      <c r="F1929">
        <v>1168.4359999999999</v>
      </c>
    </row>
    <row r="1930" spans="1:7" x14ac:dyDescent="0.25">
      <c r="A1930">
        <v>2015</v>
      </c>
      <c r="B1930" t="s">
        <v>212</v>
      </c>
      <c r="C1930" t="s">
        <v>59</v>
      </c>
      <c r="D1930" t="s">
        <v>213</v>
      </c>
      <c r="E1930" t="s">
        <v>62</v>
      </c>
      <c r="F1930">
        <v>604.99099999999999</v>
      </c>
    </row>
    <row r="1931" spans="1:7" x14ac:dyDescent="0.25">
      <c r="A1931">
        <v>2015</v>
      </c>
      <c r="B1931" t="s">
        <v>212</v>
      </c>
      <c r="C1931" t="s">
        <v>59</v>
      </c>
      <c r="D1931" t="s">
        <v>213</v>
      </c>
      <c r="E1931" t="s">
        <v>61</v>
      </c>
      <c r="F1931">
        <v>563.44500000000005</v>
      </c>
    </row>
    <row r="1932" spans="1:7" x14ac:dyDescent="0.25">
      <c r="A1932">
        <v>2015</v>
      </c>
      <c r="B1932" t="s">
        <v>212</v>
      </c>
      <c r="C1932" t="s">
        <v>59</v>
      </c>
      <c r="D1932" t="s">
        <v>213</v>
      </c>
      <c r="E1932" t="s">
        <v>236</v>
      </c>
      <c r="F1932">
        <v>1168.4359999999999</v>
      </c>
    </row>
    <row r="1933" spans="1:7" x14ac:dyDescent="0.25">
      <c r="A1933">
        <v>2015</v>
      </c>
      <c r="B1933" t="s">
        <v>212</v>
      </c>
      <c r="C1933" t="s">
        <v>59</v>
      </c>
      <c r="D1933" t="s">
        <v>213</v>
      </c>
      <c r="E1933" t="s">
        <v>57</v>
      </c>
      <c r="F1933">
        <v>563.44500000000005</v>
      </c>
    </row>
    <row r="1934" spans="1:7" x14ac:dyDescent="0.25">
      <c r="A1934">
        <v>2015</v>
      </c>
      <c r="B1934" t="s">
        <v>212</v>
      </c>
      <c r="C1934" t="s">
        <v>74</v>
      </c>
      <c r="D1934" t="s">
        <v>216</v>
      </c>
      <c r="E1934" t="s">
        <v>65</v>
      </c>
      <c r="F1934">
        <v>92.685000000000002</v>
      </c>
      <c r="G1934" t="s">
        <v>214</v>
      </c>
    </row>
    <row r="1935" spans="1:7" x14ac:dyDescent="0.25">
      <c r="A1935">
        <v>2015</v>
      </c>
      <c r="B1935" t="s">
        <v>212</v>
      </c>
      <c r="C1935" t="s">
        <v>74</v>
      </c>
      <c r="D1935" t="s">
        <v>216</v>
      </c>
      <c r="E1935" t="s">
        <v>63</v>
      </c>
      <c r="F1935">
        <v>110.258</v>
      </c>
    </row>
    <row r="1936" spans="1:7" x14ac:dyDescent="0.25">
      <c r="A1936">
        <v>2015</v>
      </c>
      <c r="B1936" t="s">
        <v>212</v>
      </c>
      <c r="C1936" t="s">
        <v>74</v>
      </c>
      <c r="D1936" t="s">
        <v>216</v>
      </c>
      <c r="E1936" t="s">
        <v>62</v>
      </c>
      <c r="F1936">
        <v>162.00800000000001</v>
      </c>
    </row>
    <row r="1937" spans="1:7" x14ac:dyDescent="0.25">
      <c r="A1937">
        <v>2015</v>
      </c>
      <c r="B1937" t="s">
        <v>212</v>
      </c>
      <c r="C1937" t="s">
        <v>74</v>
      </c>
      <c r="D1937" t="s">
        <v>216</v>
      </c>
      <c r="E1937" t="s">
        <v>61</v>
      </c>
      <c r="F1937" s="186">
        <v>91.989000000000004</v>
      </c>
      <c r="G1937" t="s">
        <v>214</v>
      </c>
    </row>
    <row r="1938" spans="1:7" x14ac:dyDescent="0.25">
      <c r="A1938">
        <v>2015</v>
      </c>
      <c r="B1938" t="s">
        <v>212</v>
      </c>
      <c r="C1938" t="s">
        <v>74</v>
      </c>
      <c r="D1938" t="s">
        <v>216</v>
      </c>
      <c r="E1938" t="s">
        <v>236</v>
      </c>
      <c r="F1938" s="186">
        <v>96.391999999999996</v>
      </c>
      <c r="G1938" t="s">
        <v>214</v>
      </c>
    </row>
    <row r="1939" spans="1:7" x14ac:dyDescent="0.25">
      <c r="A1939">
        <v>2015</v>
      </c>
      <c r="B1939" t="s">
        <v>212</v>
      </c>
      <c r="C1939" t="s">
        <v>74</v>
      </c>
      <c r="D1939" t="s">
        <v>216</v>
      </c>
      <c r="E1939" t="s">
        <v>57</v>
      </c>
      <c r="F1939" s="186">
        <v>88.278999999999996</v>
      </c>
    </row>
    <row r="1940" spans="1:7" x14ac:dyDescent="0.25">
      <c r="A1940">
        <v>2015</v>
      </c>
      <c r="B1940" t="s">
        <v>212</v>
      </c>
      <c r="C1940" t="s">
        <v>73</v>
      </c>
      <c r="D1940" t="s">
        <v>216</v>
      </c>
      <c r="E1940" t="s">
        <v>65</v>
      </c>
      <c r="F1940" s="186" t="s">
        <v>54</v>
      </c>
    </row>
    <row r="1941" spans="1:7" x14ac:dyDescent="0.25">
      <c r="A1941">
        <v>2015</v>
      </c>
      <c r="B1941" t="s">
        <v>212</v>
      </c>
      <c r="C1941" t="s">
        <v>73</v>
      </c>
      <c r="D1941" t="s">
        <v>216</v>
      </c>
      <c r="E1941" t="s">
        <v>63</v>
      </c>
      <c r="F1941" t="s">
        <v>54</v>
      </c>
    </row>
    <row r="1942" spans="1:7" x14ac:dyDescent="0.25">
      <c r="A1942">
        <v>2015</v>
      </c>
      <c r="B1942" t="s">
        <v>212</v>
      </c>
      <c r="C1942" t="s">
        <v>73</v>
      </c>
      <c r="D1942" t="s">
        <v>216</v>
      </c>
      <c r="E1942" t="s">
        <v>62</v>
      </c>
      <c r="F1942" t="s">
        <v>54</v>
      </c>
    </row>
    <row r="1943" spans="1:7" x14ac:dyDescent="0.25">
      <c r="A1943">
        <v>2015</v>
      </c>
      <c r="B1943" t="s">
        <v>212</v>
      </c>
      <c r="C1943" t="s">
        <v>73</v>
      </c>
      <c r="D1943" t="s">
        <v>216</v>
      </c>
      <c r="E1943" t="s">
        <v>61</v>
      </c>
      <c r="F1943" t="s">
        <v>54</v>
      </c>
    </row>
    <row r="1944" spans="1:7" x14ac:dyDescent="0.25">
      <c r="A1944">
        <v>2015</v>
      </c>
      <c r="B1944" t="s">
        <v>212</v>
      </c>
      <c r="C1944" t="s">
        <v>73</v>
      </c>
      <c r="D1944" t="s">
        <v>216</v>
      </c>
      <c r="E1944" t="s">
        <v>236</v>
      </c>
      <c r="F1944" t="s">
        <v>54</v>
      </c>
    </row>
    <row r="1945" spans="1:7" x14ac:dyDescent="0.25">
      <c r="A1945">
        <v>2015</v>
      </c>
      <c r="B1945" t="s">
        <v>212</v>
      </c>
      <c r="C1945" t="s">
        <v>73</v>
      </c>
      <c r="D1945" t="s">
        <v>216</v>
      </c>
      <c r="E1945" t="s">
        <v>57</v>
      </c>
      <c r="F1945" t="s">
        <v>54</v>
      </c>
    </row>
    <row r="1946" spans="1:7" x14ac:dyDescent="0.25">
      <c r="A1946">
        <v>2015</v>
      </c>
      <c r="B1946" t="s">
        <v>212</v>
      </c>
      <c r="C1946" t="s">
        <v>72</v>
      </c>
      <c r="D1946" t="s">
        <v>216</v>
      </c>
      <c r="E1946" t="s">
        <v>65</v>
      </c>
      <c r="F1946" t="s">
        <v>54</v>
      </c>
    </row>
    <row r="1947" spans="1:7" x14ac:dyDescent="0.25">
      <c r="A1947">
        <v>2015</v>
      </c>
      <c r="B1947" t="s">
        <v>212</v>
      </c>
      <c r="C1947" t="s">
        <v>72</v>
      </c>
      <c r="D1947" t="s">
        <v>216</v>
      </c>
      <c r="E1947" t="s">
        <v>63</v>
      </c>
      <c r="F1947" t="s">
        <v>54</v>
      </c>
    </row>
    <row r="1948" spans="1:7" x14ac:dyDescent="0.25">
      <c r="A1948">
        <v>2015</v>
      </c>
      <c r="B1948" t="s">
        <v>212</v>
      </c>
      <c r="C1948" t="s">
        <v>72</v>
      </c>
      <c r="D1948" t="s">
        <v>216</v>
      </c>
      <c r="E1948" t="s">
        <v>62</v>
      </c>
      <c r="F1948" t="s">
        <v>54</v>
      </c>
    </row>
    <row r="1949" spans="1:7" x14ac:dyDescent="0.25">
      <c r="A1949">
        <v>2015</v>
      </c>
      <c r="B1949" t="s">
        <v>212</v>
      </c>
      <c r="C1949" t="s">
        <v>72</v>
      </c>
      <c r="D1949" t="s">
        <v>216</v>
      </c>
      <c r="E1949" t="s">
        <v>61</v>
      </c>
      <c r="F1949" t="s">
        <v>54</v>
      </c>
    </row>
    <row r="1950" spans="1:7" x14ac:dyDescent="0.25">
      <c r="A1950">
        <v>2015</v>
      </c>
      <c r="B1950" t="s">
        <v>212</v>
      </c>
      <c r="C1950" t="s">
        <v>72</v>
      </c>
      <c r="D1950" t="s">
        <v>216</v>
      </c>
      <c r="E1950" t="s">
        <v>236</v>
      </c>
      <c r="F1950" t="s">
        <v>54</v>
      </c>
    </row>
    <row r="1951" spans="1:7" x14ac:dyDescent="0.25">
      <c r="A1951">
        <v>2015</v>
      </c>
      <c r="B1951" t="s">
        <v>212</v>
      </c>
      <c r="C1951" t="s">
        <v>72</v>
      </c>
      <c r="D1951" t="s">
        <v>216</v>
      </c>
      <c r="E1951" t="s">
        <v>57</v>
      </c>
      <c r="F1951" t="s">
        <v>54</v>
      </c>
    </row>
    <row r="1952" spans="1:7" x14ac:dyDescent="0.25">
      <c r="A1952">
        <v>2015</v>
      </c>
      <c r="B1952" t="s">
        <v>212</v>
      </c>
      <c r="C1952" t="s">
        <v>70</v>
      </c>
      <c r="D1952" t="s">
        <v>216</v>
      </c>
      <c r="E1952" t="s">
        <v>65</v>
      </c>
      <c r="F1952" s="186" t="s">
        <v>54</v>
      </c>
    </row>
    <row r="1953" spans="1:6" x14ac:dyDescent="0.25">
      <c r="A1953">
        <v>2015</v>
      </c>
      <c r="B1953" t="s">
        <v>212</v>
      </c>
      <c r="C1953" t="s">
        <v>70</v>
      </c>
      <c r="D1953" t="s">
        <v>216</v>
      </c>
      <c r="E1953" t="s">
        <v>63</v>
      </c>
      <c r="F1953" s="186" t="s">
        <v>54</v>
      </c>
    </row>
    <row r="1954" spans="1:6" x14ac:dyDescent="0.25">
      <c r="A1954">
        <v>2015</v>
      </c>
      <c r="B1954" t="s">
        <v>212</v>
      </c>
      <c r="C1954" t="s">
        <v>70</v>
      </c>
      <c r="D1954" t="s">
        <v>216</v>
      </c>
      <c r="E1954" t="s">
        <v>62</v>
      </c>
      <c r="F1954" s="186" t="s">
        <v>54</v>
      </c>
    </row>
    <row r="1955" spans="1:6" x14ac:dyDescent="0.25">
      <c r="A1955">
        <v>2015</v>
      </c>
      <c r="B1955" t="s">
        <v>212</v>
      </c>
      <c r="C1955" t="s">
        <v>70</v>
      </c>
      <c r="D1955" t="s">
        <v>216</v>
      </c>
      <c r="E1955" t="s">
        <v>61</v>
      </c>
      <c r="F1955" s="186" t="s">
        <v>54</v>
      </c>
    </row>
    <row r="1956" spans="1:6" x14ac:dyDescent="0.25">
      <c r="A1956">
        <v>2015</v>
      </c>
      <c r="B1956" t="s">
        <v>212</v>
      </c>
      <c r="C1956" t="s">
        <v>70</v>
      </c>
      <c r="D1956" t="s">
        <v>216</v>
      </c>
      <c r="E1956" t="s">
        <v>236</v>
      </c>
      <c r="F1956" s="186" t="s">
        <v>54</v>
      </c>
    </row>
    <row r="1957" spans="1:6" x14ac:dyDescent="0.25">
      <c r="A1957">
        <v>2015</v>
      </c>
      <c r="B1957" t="s">
        <v>212</v>
      </c>
      <c r="C1957" t="s">
        <v>70</v>
      </c>
      <c r="D1957" t="s">
        <v>216</v>
      </c>
      <c r="E1957" t="s">
        <v>57</v>
      </c>
      <c r="F1957" t="s">
        <v>54</v>
      </c>
    </row>
    <row r="1958" spans="1:6" x14ac:dyDescent="0.25">
      <c r="A1958">
        <v>2015</v>
      </c>
      <c r="B1958" t="s">
        <v>212</v>
      </c>
      <c r="C1958" t="s">
        <v>69</v>
      </c>
      <c r="D1958" t="s">
        <v>216</v>
      </c>
      <c r="E1958" t="s">
        <v>65</v>
      </c>
      <c r="F1958" t="s">
        <v>54</v>
      </c>
    </row>
    <row r="1959" spans="1:6" x14ac:dyDescent="0.25">
      <c r="A1959">
        <v>2015</v>
      </c>
      <c r="B1959" t="s">
        <v>212</v>
      </c>
      <c r="C1959" t="s">
        <v>69</v>
      </c>
      <c r="D1959" t="s">
        <v>216</v>
      </c>
      <c r="E1959" t="s">
        <v>63</v>
      </c>
      <c r="F1959" t="s">
        <v>54</v>
      </c>
    </row>
    <row r="1960" spans="1:6" x14ac:dyDescent="0.25">
      <c r="A1960">
        <v>2015</v>
      </c>
      <c r="B1960" t="s">
        <v>212</v>
      </c>
      <c r="C1960" t="s">
        <v>69</v>
      </c>
      <c r="D1960" t="s">
        <v>216</v>
      </c>
      <c r="E1960" t="s">
        <v>62</v>
      </c>
      <c r="F1960" t="s">
        <v>54</v>
      </c>
    </row>
    <row r="1961" spans="1:6" x14ac:dyDescent="0.25">
      <c r="A1961">
        <v>2015</v>
      </c>
      <c r="B1961" t="s">
        <v>212</v>
      </c>
      <c r="C1961" t="s">
        <v>69</v>
      </c>
      <c r="D1961" t="s">
        <v>216</v>
      </c>
      <c r="E1961" t="s">
        <v>61</v>
      </c>
      <c r="F1961" t="s">
        <v>54</v>
      </c>
    </row>
    <row r="1962" spans="1:6" x14ac:dyDescent="0.25">
      <c r="A1962">
        <v>2015</v>
      </c>
      <c r="B1962" t="s">
        <v>212</v>
      </c>
      <c r="C1962" t="s">
        <v>69</v>
      </c>
      <c r="D1962" t="s">
        <v>216</v>
      </c>
      <c r="E1962" t="s">
        <v>236</v>
      </c>
      <c r="F1962" t="s">
        <v>54</v>
      </c>
    </row>
    <row r="1963" spans="1:6" x14ac:dyDescent="0.25">
      <c r="A1963">
        <v>2015</v>
      </c>
      <c r="B1963" t="s">
        <v>212</v>
      </c>
      <c r="C1963" t="s">
        <v>69</v>
      </c>
      <c r="D1963" t="s">
        <v>216</v>
      </c>
      <c r="E1963" t="s">
        <v>57</v>
      </c>
      <c r="F1963" t="s">
        <v>54</v>
      </c>
    </row>
    <row r="1964" spans="1:6" x14ac:dyDescent="0.25">
      <c r="A1964">
        <v>2015</v>
      </c>
      <c r="B1964" t="s">
        <v>212</v>
      </c>
      <c r="C1964" t="s">
        <v>67</v>
      </c>
      <c r="D1964" t="s">
        <v>216</v>
      </c>
      <c r="E1964" t="s">
        <v>65</v>
      </c>
      <c r="F1964" t="s">
        <v>54</v>
      </c>
    </row>
    <row r="1965" spans="1:6" x14ac:dyDescent="0.25">
      <c r="A1965">
        <v>2015</v>
      </c>
      <c r="B1965" t="s">
        <v>212</v>
      </c>
      <c r="C1965" t="s">
        <v>67</v>
      </c>
      <c r="D1965" t="s">
        <v>216</v>
      </c>
      <c r="E1965" t="s">
        <v>63</v>
      </c>
      <c r="F1965" t="s">
        <v>54</v>
      </c>
    </row>
    <row r="1966" spans="1:6" x14ac:dyDescent="0.25">
      <c r="A1966">
        <v>2015</v>
      </c>
      <c r="B1966" t="s">
        <v>212</v>
      </c>
      <c r="C1966" t="s">
        <v>67</v>
      </c>
      <c r="D1966" t="s">
        <v>216</v>
      </c>
      <c r="E1966" t="s">
        <v>62</v>
      </c>
      <c r="F1966" t="s">
        <v>54</v>
      </c>
    </row>
    <row r="1967" spans="1:6" x14ac:dyDescent="0.25">
      <c r="A1967">
        <v>2015</v>
      </c>
      <c r="B1967" t="s">
        <v>212</v>
      </c>
      <c r="C1967" t="s">
        <v>67</v>
      </c>
      <c r="D1967" t="s">
        <v>216</v>
      </c>
      <c r="E1967" t="s">
        <v>61</v>
      </c>
      <c r="F1967" t="s">
        <v>54</v>
      </c>
    </row>
    <row r="1968" spans="1:6" x14ac:dyDescent="0.25">
      <c r="A1968">
        <v>2015</v>
      </c>
      <c r="B1968" t="s">
        <v>212</v>
      </c>
      <c r="C1968" t="s">
        <v>67</v>
      </c>
      <c r="D1968" t="s">
        <v>216</v>
      </c>
      <c r="E1968" t="s">
        <v>236</v>
      </c>
      <c r="F1968" s="186" t="s">
        <v>54</v>
      </c>
    </row>
    <row r="1969" spans="1:7" x14ac:dyDescent="0.25">
      <c r="A1969">
        <v>2015</v>
      </c>
      <c r="B1969" t="s">
        <v>212</v>
      </c>
      <c r="C1969" t="s">
        <v>67</v>
      </c>
      <c r="D1969" t="s">
        <v>216</v>
      </c>
      <c r="E1969" t="s">
        <v>57</v>
      </c>
      <c r="F1969" s="186" t="s">
        <v>54</v>
      </c>
    </row>
    <row r="1970" spans="1:7" x14ac:dyDescent="0.25">
      <c r="A1970">
        <v>2015</v>
      </c>
      <c r="B1970" t="s">
        <v>212</v>
      </c>
      <c r="C1970" t="s">
        <v>59</v>
      </c>
      <c r="D1970" t="s">
        <v>216</v>
      </c>
      <c r="E1970" t="s">
        <v>65</v>
      </c>
      <c r="F1970" s="186" t="s">
        <v>54</v>
      </c>
    </row>
    <row r="1971" spans="1:7" x14ac:dyDescent="0.25">
      <c r="A1971">
        <v>2015</v>
      </c>
      <c r="B1971" t="s">
        <v>212</v>
      </c>
      <c r="C1971" t="s">
        <v>59</v>
      </c>
      <c r="D1971" t="s">
        <v>216</v>
      </c>
      <c r="E1971" t="s">
        <v>63</v>
      </c>
      <c r="F1971" s="186" t="s">
        <v>54</v>
      </c>
    </row>
    <row r="1972" spans="1:7" x14ac:dyDescent="0.25">
      <c r="A1972">
        <v>2015</v>
      </c>
      <c r="B1972" t="s">
        <v>212</v>
      </c>
      <c r="C1972" t="s">
        <v>59</v>
      </c>
      <c r="D1972" t="s">
        <v>216</v>
      </c>
      <c r="E1972" t="s">
        <v>62</v>
      </c>
      <c r="F1972" t="s">
        <v>54</v>
      </c>
    </row>
    <row r="1973" spans="1:7" x14ac:dyDescent="0.25">
      <c r="A1973">
        <v>2015</v>
      </c>
      <c r="B1973" t="s">
        <v>212</v>
      </c>
      <c r="C1973" t="s">
        <v>59</v>
      </c>
      <c r="D1973" t="s">
        <v>216</v>
      </c>
      <c r="E1973" t="s">
        <v>61</v>
      </c>
      <c r="F1973" t="s">
        <v>54</v>
      </c>
    </row>
    <row r="1974" spans="1:7" x14ac:dyDescent="0.25">
      <c r="A1974">
        <v>2015</v>
      </c>
      <c r="B1974" t="s">
        <v>212</v>
      </c>
      <c r="C1974" t="s">
        <v>59</v>
      </c>
      <c r="D1974" t="s">
        <v>216</v>
      </c>
      <c r="E1974" t="s">
        <v>236</v>
      </c>
      <c r="F1974" t="s">
        <v>54</v>
      </c>
    </row>
    <row r="1975" spans="1:7" x14ac:dyDescent="0.25">
      <c r="A1975">
        <v>2015</v>
      </c>
      <c r="B1975" t="s">
        <v>212</v>
      </c>
      <c r="C1975" t="s">
        <v>59</v>
      </c>
      <c r="D1975" t="s">
        <v>216</v>
      </c>
      <c r="E1975" t="s">
        <v>57</v>
      </c>
      <c r="F1975" t="s">
        <v>54</v>
      </c>
    </row>
    <row r="1976" spans="1:7" x14ac:dyDescent="0.25">
      <c r="A1976">
        <v>2015</v>
      </c>
      <c r="B1976" t="s">
        <v>212</v>
      </c>
      <c r="C1976" t="s">
        <v>74</v>
      </c>
      <c r="D1976" t="s">
        <v>215</v>
      </c>
      <c r="E1976" t="s">
        <v>65</v>
      </c>
      <c r="F1976">
        <v>11.581</v>
      </c>
      <c r="G1976" t="s">
        <v>214</v>
      </c>
    </row>
    <row r="1977" spans="1:7" x14ac:dyDescent="0.25">
      <c r="A1977">
        <v>2015</v>
      </c>
      <c r="B1977" t="s">
        <v>212</v>
      </c>
      <c r="C1977" t="s">
        <v>74</v>
      </c>
      <c r="D1977" t="s">
        <v>215</v>
      </c>
      <c r="E1977" t="s">
        <v>63</v>
      </c>
      <c r="F1977">
        <v>3.6840000000000002</v>
      </c>
    </row>
    <row r="1978" spans="1:7" x14ac:dyDescent="0.25">
      <c r="A1978">
        <v>2015</v>
      </c>
      <c r="B1978" t="s">
        <v>212</v>
      </c>
      <c r="C1978" t="s">
        <v>74</v>
      </c>
      <c r="D1978" t="s">
        <v>215</v>
      </c>
      <c r="E1978" t="s">
        <v>62</v>
      </c>
      <c r="F1978">
        <v>1.613</v>
      </c>
    </row>
    <row r="1979" spans="1:7" x14ac:dyDescent="0.25">
      <c r="A1979">
        <v>2015</v>
      </c>
      <c r="B1979" t="s">
        <v>212</v>
      </c>
      <c r="C1979" t="s">
        <v>74</v>
      </c>
      <c r="D1979" t="s">
        <v>215</v>
      </c>
      <c r="E1979" t="s">
        <v>61</v>
      </c>
      <c r="F1979">
        <v>13.651</v>
      </c>
      <c r="G1979" t="s">
        <v>214</v>
      </c>
    </row>
    <row r="1980" spans="1:7" x14ac:dyDescent="0.25">
      <c r="A1980">
        <v>2015</v>
      </c>
      <c r="B1980" t="s">
        <v>212</v>
      </c>
      <c r="C1980" t="s">
        <v>74</v>
      </c>
      <c r="D1980" t="s">
        <v>215</v>
      </c>
      <c r="E1980" t="s">
        <v>236</v>
      </c>
      <c r="F1980">
        <v>15.265000000000001</v>
      </c>
      <c r="G1980" t="s">
        <v>214</v>
      </c>
    </row>
    <row r="1981" spans="1:7" x14ac:dyDescent="0.25">
      <c r="A1981">
        <v>2015</v>
      </c>
      <c r="B1981" t="s">
        <v>212</v>
      </c>
      <c r="C1981" t="s">
        <v>74</v>
      </c>
      <c r="D1981" t="s">
        <v>215</v>
      </c>
      <c r="E1981" t="s">
        <v>57</v>
      </c>
      <c r="F1981">
        <v>2.0699999999999998</v>
      </c>
    </row>
    <row r="1982" spans="1:7" x14ac:dyDescent="0.25">
      <c r="A1982">
        <v>2015</v>
      </c>
      <c r="B1982" t="s">
        <v>212</v>
      </c>
      <c r="C1982" t="s">
        <v>73</v>
      </c>
      <c r="D1982" t="s">
        <v>215</v>
      </c>
      <c r="E1982" t="s">
        <v>65</v>
      </c>
      <c r="F1982">
        <v>3.282</v>
      </c>
    </row>
    <row r="1983" spans="1:7" x14ac:dyDescent="0.25">
      <c r="A1983">
        <v>2015</v>
      </c>
      <c r="B1983" t="s">
        <v>212</v>
      </c>
      <c r="C1983" t="s">
        <v>73</v>
      </c>
      <c r="D1983" t="s">
        <v>215</v>
      </c>
      <c r="E1983" t="s">
        <v>63</v>
      </c>
      <c r="F1983" s="186">
        <v>0.41499999999999998</v>
      </c>
    </row>
    <row r="1984" spans="1:7" x14ac:dyDescent="0.25">
      <c r="A1984">
        <v>2015</v>
      </c>
      <c r="B1984" t="s">
        <v>212</v>
      </c>
      <c r="C1984" t="s">
        <v>73</v>
      </c>
      <c r="D1984" t="s">
        <v>215</v>
      </c>
      <c r="E1984" t="s">
        <v>62</v>
      </c>
      <c r="F1984">
        <v>0.45500000000000002</v>
      </c>
    </row>
    <row r="1985" spans="1:7" x14ac:dyDescent="0.25">
      <c r="A1985">
        <v>2015</v>
      </c>
      <c r="B1985" t="s">
        <v>212</v>
      </c>
      <c r="C1985" t="s">
        <v>73</v>
      </c>
      <c r="D1985" t="s">
        <v>215</v>
      </c>
      <c r="E1985" t="s">
        <v>61</v>
      </c>
      <c r="F1985">
        <v>3.242</v>
      </c>
    </row>
    <row r="1986" spans="1:7" x14ac:dyDescent="0.25">
      <c r="A1986">
        <v>2015</v>
      </c>
      <c r="B1986" t="s">
        <v>212</v>
      </c>
      <c r="C1986" t="s">
        <v>73</v>
      </c>
      <c r="D1986" t="s">
        <v>215</v>
      </c>
      <c r="E1986" t="s">
        <v>236</v>
      </c>
      <c r="F1986">
        <v>3.6970000000000001</v>
      </c>
    </row>
    <row r="1987" spans="1:7" x14ac:dyDescent="0.25">
      <c r="A1987">
        <v>2015</v>
      </c>
      <c r="B1987" t="s">
        <v>212</v>
      </c>
      <c r="C1987" t="s">
        <v>73</v>
      </c>
      <c r="D1987" t="s">
        <v>215</v>
      </c>
      <c r="E1987" t="s">
        <v>57</v>
      </c>
      <c r="F1987">
        <v>-3.9E-2</v>
      </c>
    </row>
    <row r="1988" spans="1:7" x14ac:dyDescent="0.25">
      <c r="A1988">
        <v>2015</v>
      </c>
      <c r="B1988" t="s">
        <v>212</v>
      </c>
      <c r="C1988" t="s">
        <v>72</v>
      </c>
      <c r="D1988" t="s">
        <v>215</v>
      </c>
      <c r="E1988" t="s">
        <v>65</v>
      </c>
      <c r="F1988">
        <v>0.42599999999999999</v>
      </c>
      <c r="G1988" t="s">
        <v>214</v>
      </c>
    </row>
    <row r="1989" spans="1:7" x14ac:dyDescent="0.25">
      <c r="A1989">
        <v>2015</v>
      </c>
      <c r="B1989" t="s">
        <v>212</v>
      </c>
      <c r="C1989" t="s">
        <v>72</v>
      </c>
      <c r="D1989" t="s">
        <v>215</v>
      </c>
      <c r="E1989" t="s">
        <v>63</v>
      </c>
      <c r="F1989">
        <v>0.55300000000000005</v>
      </c>
    </row>
    <row r="1990" spans="1:7" x14ac:dyDescent="0.25">
      <c r="A1990">
        <v>2015</v>
      </c>
      <c r="B1990" t="s">
        <v>212</v>
      </c>
      <c r="C1990" t="s">
        <v>72</v>
      </c>
      <c r="D1990" t="s">
        <v>215</v>
      </c>
      <c r="E1990" t="s">
        <v>62</v>
      </c>
      <c r="F1990">
        <v>0.27500000000000002</v>
      </c>
    </row>
    <row r="1991" spans="1:7" x14ac:dyDescent="0.25">
      <c r="A1991">
        <v>2015</v>
      </c>
      <c r="B1991" t="s">
        <v>212</v>
      </c>
      <c r="C1991" t="s">
        <v>72</v>
      </c>
      <c r="D1991" t="s">
        <v>215</v>
      </c>
      <c r="E1991" t="s">
        <v>61</v>
      </c>
      <c r="F1991">
        <v>0.70399999999999996</v>
      </c>
      <c r="G1991" t="s">
        <v>214</v>
      </c>
    </row>
    <row r="1992" spans="1:7" x14ac:dyDescent="0.25">
      <c r="A1992">
        <v>2015</v>
      </c>
      <c r="B1992" t="s">
        <v>212</v>
      </c>
      <c r="C1992" t="s">
        <v>72</v>
      </c>
      <c r="D1992" t="s">
        <v>215</v>
      </c>
      <c r="E1992" t="s">
        <v>236</v>
      </c>
      <c r="F1992">
        <v>0.97899999999999998</v>
      </c>
      <c r="G1992" t="s">
        <v>214</v>
      </c>
    </row>
    <row r="1993" spans="1:7" x14ac:dyDescent="0.25">
      <c r="A1993">
        <v>2015</v>
      </c>
      <c r="B1993" t="s">
        <v>212</v>
      </c>
      <c r="C1993" t="s">
        <v>72</v>
      </c>
      <c r="D1993" t="s">
        <v>215</v>
      </c>
      <c r="E1993" t="s">
        <v>57</v>
      </c>
      <c r="F1993">
        <v>0.27800000000000002</v>
      </c>
    </row>
    <row r="1994" spans="1:7" x14ac:dyDescent="0.25">
      <c r="A1994">
        <v>2015</v>
      </c>
      <c r="B1994" t="s">
        <v>212</v>
      </c>
      <c r="C1994" t="s">
        <v>70</v>
      </c>
      <c r="D1994" t="s">
        <v>215</v>
      </c>
      <c r="E1994" t="s">
        <v>65</v>
      </c>
      <c r="F1994">
        <v>6.4859999999999998</v>
      </c>
    </row>
    <row r="1995" spans="1:7" x14ac:dyDescent="0.25">
      <c r="A1995">
        <v>2015</v>
      </c>
      <c r="B1995" t="s">
        <v>212</v>
      </c>
      <c r="C1995" t="s">
        <v>70</v>
      </c>
      <c r="D1995" t="s">
        <v>215</v>
      </c>
      <c r="E1995" t="s">
        <v>63</v>
      </c>
      <c r="F1995">
        <v>0.186</v>
      </c>
    </row>
    <row r="1996" spans="1:7" x14ac:dyDescent="0.25">
      <c r="A1996">
        <v>2015</v>
      </c>
      <c r="B1996" t="s">
        <v>212</v>
      </c>
      <c r="C1996" t="s">
        <v>70</v>
      </c>
      <c r="D1996" t="s">
        <v>215</v>
      </c>
      <c r="E1996" t="s">
        <v>62</v>
      </c>
      <c r="F1996">
        <v>0.23200000000000001</v>
      </c>
    </row>
    <row r="1997" spans="1:7" x14ac:dyDescent="0.25">
      <c r="A1997">
        <v>2015</v>
      </c>
      <c r="B1997" t="s">
        <v>212</v>
      </c>
      <c r="C1997" t="s">
        <v>70</v>
      </c>
      <c r="D1997" t="s">
        <v>215</v>
      </c>
      <c r="E1997" t="s">
        <v>61</v>
      </c>
      <c r="F1997" s="186">
        <v>6.44</v>
      </c>
    </row>
    <row r="1998" spans="1:7" x14ac:dyDescent="0.25">
      <c r="A1998">
        <v>2015</v>
      </c>
      <c r="B1998" t="s">
        <v>212</v>
      </c>
      <c r="C1998" t="s">
        <v>70</v>
      </c>
      <c r="D1998" t="s">
        <v>215</v>
      </c>
      <c r="E1998" t="s">
        <v>236</v>
      </c>
      <c r="F1998" s="186">
        <v>6.6719999999999997</v>
      </c>
    </row>
    <row r="1999" spans="1:7" x14ac:dyDescent="0.25">
      <c r="A1999">
        <v>2015</v>
      </c>
      <c r="B1999" t="s">
        <v>212</v>
      </c>
      <c r="C1999" t="s">
        <v>70</v>
      </c>
      <c r="D1999" t="s">
        <v>215</v>
      </c>
      <c r="E1999" t="s">
        <v>57</v>
      </c>
      <c r="F1999" s="186">
        <v>-4.5999999999999999E-2</v>
      </c>
    </row>
    <row r="2000" spans="1:7" x14ac:dyDescent="0.25">
      <c r="A2000">
        <v>2015</v>
      </c>
      <c r="B2000" t="s">
        <v>212</v>
      </c>
      <c r="C2000" t="s">
        <v>69</v>
      </c>
      <c r="D2000" t="s">
        <v>215</v>
      </c>
      <c r="E2000" t="s">
        <v>65</v>
      </c>
      <c r="F2000" s="186">
        <v>1.3879999999999999</v>
      </c>
      <c r="G2000" t="s">
        <v>214</v>
      </c>
    </row>
    <row r="2001" spans="1:7" x14ac:dyDescent="0.25">
      <c r="A2001">
        <v>2015</v>
      </c>
      <c r="B2001" t="s">
        <v>212</v>
      </c>
      <c r="C2001" t="s">
        <v>69</v>
      </c>
      <c r="D2001" t="s">
        <v>215</v>
      </c>
      <c r="E2001" t="s">
        <v>63</v>
      </c>
      <c r="F2001" s="186">
        <v>2.4089999999999998</v>
      </c>
    </row>
    <row r="2002" spans="1:7" x14ac:dyDescent="0.25">
      <c r="A2002">
        <v>2015</v>
      </c>
      <c r="B2002" t="s">
        <v>212</v>
      </c>
      <c r="C2002" t="s">
        <v>69</v>
      </c>
      <c r="D2002" t="s">
        <v>215</v>
      </c>
      <c r="E2002" t="s">
        <v>62</v>
      </c>
      <c r="F2002">
        <v>0.53</v>
      </c>
    </row>
    <row r="2003" spans="1:7" x14ac:dyDescent="0.25">
      <c r="A2003">
        <v>2015</v>
      </c>
      <c r="B2003" t="s">
        <v>212</v>
      </c>
      <c r="C2003" t="s">
        <v>69</v>
      </c>
      <c r="D2003" t="s">
        <v>215</v>
      </c>
      <c r="E2003" t="s">
        <v>61</v>
      </c>
      <c r="F2003">
        <v>3.266</v>
      </c>
      <c r="G2003" t="s">
        <v>214</v>
      </c>
    </row>
    <row r="2004" spans="1:7" x14ac:dyDescent="0.25">
      <c r="A2004">
        <v>2015</v>
      </c>
      <c r="B2004" t="s">
        <v>212</v>
      </c>
      <c r="C2004" t="s">
        <v>69</v>
      </c>
      <c r="D2004" t="s">
        <v>215</v>
      </c>
      <c r="E2004" t="s">
        <v>236</v>
      </c>
      <c r="F2004">
        <v>3.7959999999999998</v>
      </c>
      <c r="G2004" t="s">
        <v>214</v>
      </c>
    </row>
    <row r="2005" spans="1:7" x14ac:dyDescent="0.25">
      <c r="A2005">
        <v>2015</v>
      </c>
      <c r="B2005" t="s">
        <v>212</v>
      </c>
      <c r="C2005" t="s">
        <v>69</v>
      </c>
      <c r="D2005" t="s">
        <v>215</v>
      </c>
      <c r="E2005" t="s">
        <v>57</v>
      </c>
      <c r="F2005">
        <v>1.8779999999999999</v>
      </c>
    </row>
    <row r="2006" spans="1:7" x14ac:dyDescent="0.25">
      <c r="A2006">
        <v>2015</v>
      </c>
      <c r="B2006" t="s">
        <v>212</v>
      </c>
      <c r="C2006" t="s">
        <v>67</v>
      </c>
      <c r="D2006" t="s">
        <v>215</v>
      </c>
      <c r="E2006" t="s">
        <v>65</v>
      </c>
      <c r="F2006" t="s">
        <v>54</v>
      </c>
      <c r="G2006" t="s">
        <v>217</v>
      </c>
    </row>
    <row r="2007" spans="1:7" x14ac:dyDescent="0.25">
      <c r="A2007">
        <v>2015</v>
      </c>
      <c r="B2007" t="s">
        <v>212</v>
      </c>
      <c r="C2007" t="s">
        <v>67</v>
      </c>
      <c r="D2007" t="s">
        <v>215</v>
      </c>
      <c r="E2007" t="s">
        <v>63</v>
      </c>
      <c r="F2007">
        <v>0.11799999999999999</v>
      </c>
    </row>
    <row r="2008" spans="1:7" x14ac:dyDescent="0.25">
      <c r="A2008">
        <v>2015</v>
      </c>
      <c r="B2008" t="s">
        <v>212</v>
      </c>
      <c r="C2008" t="s">
        <v>67</v>
      </c>
      <c r="D2008" t="s">
        <v>215</v>
      </c>
      <c r="E2008" t="s">
        <v>62</v>
      </c>
      <c r="F2008">
        <v>0.121</v>
      </c>
    </row>
    <row r="2009" spans="1:7" x14ac:dyDescent="0.25">
      <c r="A2009">
        <v>2015</v>
      </c>
      <c r="B2009" t="s">
        <v>212</v>
      </c>
      <c r="C2009" t="s">
        <v>67</v>
      </c>
      <c r="D2009" t="s">
        <v>215</v>
      </c>
      <c r="E2009" t="s">
        <v>61</v>
      </c>
      <c r="F2009">
        <v>-3.0000000000000001E-3</v>
      </c>
    </row>
    <row r="2010" spans="1:7" x14ac:dyDescent="0.25">
      <c r="A2010">
        <v>2015</v>
      </c>
      <c r="B2010" t="s">
        <v>212</v>
      </c>
      <c r="C2010" t="s">
        <v>67</v>
      </c>
      <c r="D2010" t="s">
        <v>215</v>
      </c>
      <c r="E2010" t="s">
        <v>236</v>
      </c>
      <c r="F2010">
        <v>0.11799999999999999</v>
      </c>
    </row>
    <row r="2011" spans="1:7" x14ac:dyDescent="0.25">
      <c r="A2011">
        <v>2015</v>
      </c>
      <c r="B2011" t="s">
        <v>212</v>
      </c>
      <c r="C2011" t="s">
        <v>67</v>
      </c>
      <c r="D2011" t="s">
        <v>215</v>
      </c>
      <c r="E2011" t="s">
        <v>57</v>
      </c>
      <c r="F2011">
        <v>-3.0000000000000001E-3</v>
      </c>
    </row>
    <row r="2012" spans="1:7" x14ac:dyDescent="0.25">
      <c r="A2012">
        <v>2015</v>
      </c>
      <c r="B2012" t="s">
        <v>212</v>
      </c>
      <c r="C2012" t="s">
        <v>59</v>
      </c>
      <c r="D2012" t="s">
        <v>215</v>
      </c>
      <c r="E2012" t="s">
        <v>65</v>
      </c>
      <c r="F2012" s="186" t="s">
        <v>54</v>
      </c>
      <c r="G2012" t="s">
        <v>217</v>
      </c>
    </row>
    <row r="2013" spans="1:7" x14ac:dyDescent="0.25">
      <c r="A2013">
        <v>2015</v>
      </c>
      <c r="B2013" t="s">
        <v>212</v>
      </c>
      <c r="C2013" t="s">
        <v>59</v>
      </c>
      <c r="D2013" t="s">
        <v>215</v>
      </c>
      <c r="E2013" t="s">
        <v>63</v>
      </c>
      <c r="F2013" s="186">
        <v>3.0000000000000001E-3</v>
      </c>
    </row>
    <row r="2014" spans="1:7" x14ac:dyDescent="0.25">
      <c r="A2014">
        <v>2015</v>
      </c>
      <c r="B2014" t="s">
        <v>212</v>
      </c>
      <c r="C2014" t="s">
        <v>59</v>
      </c>
      <c r="D2014" t="s">
        <v>215</v>
      </c>
      <c r="E2014" t="s">
        <v>62</v>
      </c>
      <c r="F2014" s="186">
        <v>1E-3</v>
      </c>
    </row>
    <row r="2015" spans="1:7" x14ac:dyDescent="0.25">
      <c r="A2015">
        <v>2015</v>
      </c>
      <c r="B2015" t="s">
        <v>212</v>
      </c>
      <c r="C2015" t="s">
        <v>59</v>
      </c>
      <c r="D2015" t="s">
        <v>215</v>
      </c>
      <c r="E2015" t="s">
        <v>61</v>
      </c>
      <c r="F2015" s="186">
        <v>1E-3</v>
      </c>
    </row>
    <row r="2016" spans="1:7" x14ac:dyDescent="0.25">
      <c r="A2016">
        <v>2015</v>
      </c>
      <c r="B2016" t="s">
        <v>212</v>
      </c>
      <c r="C2016" t="s">
        <v>59</v>
      </c>
      <c r="D2016" t="s">
        <v>215</v>
      </c>
      <c r="E2016" t="s">
        <v>236</v>
      </c>
      <c r="F2016" s="186">
        <v>3.0000000000000001E-3</v>
      </c>
    </row>
    <row r="2017" spans="1:7" x14ac:dyDescent="0.25">
      <c r="A2017">
        <v>2015</v>
      </c>
      <c r="B2017" t="s">
        <v>212</v>
      </c>
      <c r="C2017" t="s">
        <v>59</v>
      </c>
      <c r="D2017" t="s">
        <v>215</v>
      </c>
      <c r="E2017" t="s">
        <v>57</v>
      </c>
      <c r="F2017">
        <v>1E-3</v>
      </c>
    </row>
    <row r="2018" spans="1:7" x14ac:dyDescent="0.25">
      <c r="A2018">
        <v>2016</v>
      </c>
      <c r="B2018" t="s">
        <v>212</v>
      </c>
      <c r="C2018" t="s">
        <v>74</v>
      </c>
      <c r="D2018" t="s">
        <v>213</v>
      </c>
      <c r="E2018" t="s">
        <v>65</v>
      </c>
      <c r="F2018">
        <v>5132668.1189999999</v>
      </c>
      <c r="G2018" t="s">
        <v>214</v>
      </c>
    </row>
    <row r="2019" spans="1:7" x14ac:dyDescent="0.25">
      <c r="A2019">
        <v>2016</v>
      </c>
      <c r="B2019" t="s">
        <v>212</v>
      </c>
      <c r="C2019" t="s">
        <v>74</v>
      </c>
      <c r="D2019" t="s">
        <v>213</v>
      </c>
      <c r="E2019" t="s">
        <v>63</v>
      </c>
      <c r="F2019">
        <v>1654547.7239999999</v>
      </c>
    </row>
    <row r="2020" spans="1:7" x14ac:dyDescent="0.25">
      <c r="A2020">
        <v>2016</v>
      </c>
      <c r="B2020" t="s">
        <v>212</v>
      </c>
      <c r="C2020" t="s">
        <v>74</v>
      </c>
      <c r="D2020" t="s">
        <v>213</v>
      </c>
      <c r="E2020" t="s">
        <v>62</v>
      </c>
      <c r="F2020">
        <v>738911.08799999999</v>
      </c>
    </row>
    <row r="2021" spans="1:7" x14ac:dyDescent="0.25">
      <c r="A2021">
        <v>2016</v>
      </c>
      <c r="B2021" t="s">
        <v>212</v>
      </c>
      <c r="C2021" t="s">
        <v>74</v>
      </c>
      <c r="D2021" t="s">
        <v>213</v>
      </c>
      <c r="E2021" t="s">
        <v>61</v>
      </c>
      <c r="F2021">
        <v>6048304.7549999999</v>
      </c>
      <c r="G2021" t="s">
        <v>214</v>
      </c>
    </row>
    <row r="2022" spans="1:7" x14ac:dyDescent="0.25">
      <c r="A2022">
        <v>2016</v>
      </c>
      <c r="B2022" t="s">
        <v>212</v>
      </c>
      <c r="C2022" t="s">
        <v>74</v>
      </c>
      <c r="D2022" t="s">
        <v>213</v>
      </c>
      <c r="E2022" t="s">
        <v>236</v>
      </c>
      <c r="F2022">
        <v>6787215.8430000003</v>
      </c>
      <c r="G2022" t="s">
        <v>214</v>
      </c>
    </row>
    <row r="2023" spans="1:7" x14ac:dyDescent="0.25">
      <c r="A2023">
        <v>2016</v>
      </c>
      <c r="B2023" t="s">
        <v>212</v>
      </c>
      <c r="C2023" t="s">
        <v>74</v>
      </c>
      <c r="D2023" t="s">
        <v>213</v>
      </c>
      <c r="E2023" t="s">
        <v>57</v>
      </c>
      <c r="F2023">
        <v>915636.63600000006</v>
      </c>
    </row>
    <row r="2024" spans="1:7" x14ac:dyDescent="0.25">
      <c r="A2024">
        <v>2016</v>
      </c>
      <c r="B2024" t="s">
        <v>212</v>
      </c>
      <c r="C2024" t="s">
        <v>73</v>
      </c>
      <c r="D2024" t="s">
        <v>213</v>
      </c>
      <c r="E2024" t="s">
        <v>65</v>
      </c>
      <c r="F2024">
        <v>1475665.7050000001</v>
      </c>
    </row>
    <row r="2025" spans="1:7" x14ac:dyDescent="0.25">
      <c r="A2025">
        <v>2016</v>
      </c>
      <c r="B2025" t="s">
        <v>212</v>
      </c>
      <c r="C2025" t="s">
        <v>73</v>
      </c>
      <c r="D2025" t="s">
        <v>213</v>
      </c>
      <c r="E2025" t="s">
        <v>63</v>
      </c>
      <c r="F2025">
        <v>190095.71400000001</v>
      </c>
    </row>
    <row r="2026" spans="1:7" x14ac:dyDescent="0.25">
      <c r="A2026">
        <v>2016</v>
      </c>
      <c r="B2026" t="s">
        <v>212</v>
      </c>
      <c r="C2026" t="s">
        <v>73</v>
      </c>
      <c r="D2026" t="s">
        <v>213</v>
      </c>
      <c r="E2026" t="s">
        <v>62</v>
      </c>
      <c r="F2026">
        <v>203232.75200000001</v>
      </c>
    </row>
    <row r="2027" spans="1:7" x14ac:dyDescent="0.25">
      <c r="A2027">
        <v>2016</v>
      </c>
      <c r="B2027" t="s">
        <v>212</v>
      </c>
      <c r="C2027" t="s">
        <v>73</v>
      </c>
      <c r="D2027" t="s">
        <v>213</v>
      </c>
      <c r="E2027" t="s">
        <v>61</v>
      </c>
      <c r="F2027" s="186">
        <v>1462528.6669999999</v>
      </c>
    </row>
    <row r="2028" spans="1:7" x14ac:dyDescent="0.25">
      <c r="A2028">
        <v>2016</v>
      </c>
      <c r="B2028" t="s">
        <v>212</v>
      </c>
      <c r="C2028" t="s">
        <v>73</v>
      </c>
      <c r="D2028" t="s">
        <v>213</v>
      </c>
      <c r="E2028" t="s">
        <v>236</v>
      </c>
      <c r="F2028" s="186">
        <v>1665761.419</v>
      </c>
    </row>
    <row r="2029" spans="1:7" x14ac:dyDescent="0.25">
      <c r="A2029">
        <v>2016</v>
      </c>
      <c r="B2029" t="s">
        <v>212</v>
      </c>
      <c r="C2029" t="s">
        <v>73</v>
      </c>
      <c r="D2029" t="s">
        <v>213</v>
      </c>
      <c r="E2029" t="s">
        <v>57</v>
      </c>
      <c r="F2029" s="186">
        <v>-13137.038</v>
      </c>
    </row>
    <row r="2030" spans="1:7" x14ac:dyDescent="0.25">
      <c r="A2030">
        <v>2016</v>
      </c>
      <c r="B2030" t="s">
        <v>212</v>
      </c>
      <c r="C2030" t="s">
        <v>72</v>
      </c>
      <c r="D2030" t="s">
        <v>213</v>
      </c>
      <c r="E2030" t="s">
        <v>65</v>
      </c>
      <c r="F2030" s="186">
        <v>206393.09299999999</v>
      </c>
      <c r="G2030" t="s">
        <v>214</v>
      </c>
    </row>
    <row r="2031" spans="1:7" x14ac:dyDescent="0.25">
      <c r="A2031">
        <v>2016</v>
      </c>
      <c r="B2031" t="s">
        <v>212</v>
      </c>
      <c r="C2031" t="s">
        <v>72</v>
      </c>
      <c r="D2031" t="s">
        <v>213</v>
      </c>
      <c r="E2031" t="s">
        <v>63</v>
      </c>
      <c r="F2031" s="186">
        <v>240139.45699999999</v>
      </c>
    </row>
    <row r="2032" spans="1:7" x14ac:dyDescent="0.25">
      <c r="A2032">
        <v>2016</v>
      </c>
      <c r="B2032" t="s">
        <v>212</v>
      </c>
      <c r="C2032" t="s">
        <v>72</v>
      </c>
      <c r="D2032" t="s">
        <v>213</v>
      </c>
      <c r="E2032" t="s">
        <v>62</v>
      </c>
      <c r="F2032">
        <v>123863.045</v>
      </c>
    </row>
    <row r="2033" spans="1:7" x14ac:dyDescent="0.25">
      <c r="A2033">
        <v>2016</v>
      </c>
      <c r="B2033" t="s">
        <v>212</v>
      </c>
      <c r="C2033" t="s">
        <v>72</v>
      </c>
      <c r="D2033" t="s">
        <v>213</v>
      </c>
      <c r="E2033" t="s">
        <v>61</v>
      </c>
      <c r="F2033">
        <v>322669.505</v>
      </c>
      <c r="G2033" t="s">
        <v>214</v>
      </c>
    </row>
    <row r="2034" spans="1:7" x14ac:dyDescent="0.25">
      <c r="A2034">
        <v>2016</v>
      </c>
      <c r="B2034" t="s">
        <v>212</v>
      </c>
      <c r="C2034" t="s">
        <v>72</v>
      </c>
      <c r="D2034" t="s">
        <v>213</v>
      </c>
      <c r="E2034" t="s">
        <v>236</v>
      </c>
      <c r="F2034">
        <v>446532.55</v>
      </c>
      <c r="G2034" t="s">
        <v>214</v>
      </c>
    </row>
    <row r="2035" spans="1:7" x14ac:dyDescent="0.25">
      <c r="A2035">
        <v>2016</v>
      </c>
      <c r="B2035" t="s">
        <v>212</v>
      </c>
      <c r="C2035" t="s">
        <v>72</v>
      </c>
      <c r="D2035" t="s">
        <v>213</v>
      </c>
      <c r="E2035" t="s">
        <v>57</v>
      </c>
      <c r="F2035">
        <v>116276.412</v>
      </c>
    </row>
    <row r="2036" spans="1:7" x14ac:dyDescent="0.25">
      <c r="A2036">
        <v>2016</v>
      </c>
      <c r="B2036" t="s">
        <v>212</v>
      </c>
      <c r="C2036" t="s">
        <v>70</v>
      </c>
      <c r="D2036" t="s">
        <v>213</v>
      </c>
      <c r="E2036" t="s">
        <v>65</v>
      </c>
      <c r="F2036">
        <v>2876771.21</v>
      </c>
    </row>
    <row r="2037" spans="1:7" x14ac:dyDescent="0.25">
      <c r="A2037">
        <v>2016</v>
      </c>
      <c r="B2037" t="s">
        <v>212</v>
      </c>
      <c r="C2037" t="s">
        <v>70</v>
      </c>
      <c r="D2037" t="s">
        <v>213</v>
      </c>
      <c r="E2037" t="s">
        <v>63</v>
      </c>
      <c r="F2037">
        <v>86854.888000000006</v>
      </c>
    </row>
    <row r="2038" spans="1:7" x14ac:dyDescent="0.25">
      <c r="A2038">
        <v>2016</v>
      </c>
      <c r="B2038" t="s">
        <v>212</v>
      </c>
      <c r="C2038" t="s">
        <v>70</v>
      </c>
      <c r="D2038" t="s">
        <v>213</v>
      </c>
      <c r="E2038" t="s">
        <v>62</v>
      </c>
      <c r="F2038">
        <v>103283.06299999999</v>
      </c>
    </row>
    <row r="2039" spans="1:7" x14ac:dyDescent="0.25">
      <c r="A2039">
        <v>2016</v>
      </c>
      <c r="B2039" t="s">
        <v>212</v>
      </c>
      <c r="C2039" t="s">
        <v>70</v>
      </c>
      <c r="D2039" t="s">
        <v>213</v>
      </c>
      <c r="E2039" t="s">
        <v>61</v>
      </c>
      <c r="F2039">
        <v>2860343.0350000001</v>
      </c>
    </row>
    <row r="2040" spans="1:7" x14ac:dyDescent="0.25">
      <c r="A2040">
        <v>2016</v>
      </c>
      <c r="B2040" t="s">
        <v>212</v>
      </c>
      <c r="C2040" t="s">
        <v>70</v>
      </c>
      <c r="D2040" t="s">
        <v>213</v>
      </c>
      <c r="E2040" t="s">
        <v>236</v>
      </c>
      <c r="F2040">
        <v>2963626.0980000002</v>
      </c>
    </row>
    <row r="2041" spans="1:7" x14ac:dyDescent="0.25">
      <c r="A2041">
        <v>2016</v>
      </c>
      <c r="B2041" t="s">
        <v>212</v>
      </c>
      <c r="C2041" t="s">
        <v>70</v>
      </c>
      <c r="D2041" t="s">
        <v>213</v>
      </c>
      <c r="E2041" t="s">
        <v>57</v>
      </c>
      <c r="F2041">
        <v>-16428.174999999999</v>
      </c>
    </row>
    <row r="2042" spans="1:7" x14ac:dyDescent="0.25">
      <c r="A2042">
        <v>2016</v>
      </c>
      <c r="B2042" t="s">
        <v>212</v>
      </c>
      <c r="C2042" t="s">
        <v>69</v>
      </c>
      <c r="D2042" t="s">
        <v>213</v>
      </c>
      <c r="E2042" t="s">
        <v>65</v>
      </c>
      <c r="F2042" s="187">
        <v>573838.11100000003</v>
      </c>
      <c r="G2042" t="s">
        <v>214</v>
      </c>
    </row>
    <row r="2043" spans="1:7" x14ac:dyDescent="0.25">
      <c r="A2043">
        <v>2016</v>
      </c>
      <c r="B2043" t="s">
        <v>212</v>
      </c>
      <c r="C2043" t="s">
        <v>69</v>
      </c>
      <c r="D2043" t="s">
        <v>213</v>
      </c>
      <c r="E2043" t="s">
        <v>63</v>
      </c>
      <c r="F2043" s="186">
        <v>1079743.6880000001</v>
      </c>
    </row>
    <row r="2044" spans="1:7" x14ac:dyDescent="0.25">
      <c r="A2044">
        <v>2016</v>
      </c>
      <c r="B2044" t="s">
        <v>212</v>
      </c>
      <c r="C2044" t="s">
        <v>69</v>
      </c>
      <c r="D2044" t="s">
        <v>213</v>
      </c>
      <c r="E2044" t="s">
        <v>62</v>
      </c>
      <c r="F2044" s="186">
        <v>253651.64</v>
      </c>
    </row>
    <row r="2045" spans="1:7" x14ac:dyDescent="0.25">
      <c r="A2045">
        <v>2016</v>
      </c>
      <c r="B2045" t="s">
        <v>212</v>
      </c>
      <c r="C2045" t="s">
        <v>69</v>
      </c>
      <c r="D2045" t="s">
        <v>213</v>
      </c>
      <c r="E2045" t="s">
        <v>61</v>
      </c>
      <c r="F2045" s="186">
        <v>1399930.159</v>
      </c>
      <c r="G2045" t="s">
        <v>214</v>
      </c>
    </row>
    <row r="2046" spans="1:7" x14ac:dyDescent="0.25">
      <c r="A2046">
        <v>2016</v>
      </c>
      <c r="B2046" t="s">
        <v>212</v>
      </c>
      <c r="C2046" t="s">
        <v>69</v>
      </c>
      <c r="D2046" t="s">
        <v>213</v>
      </c>
      <c r="E2046" t="s">
        <v>236</v>
      </c>
      <c r="F2046" s="186">
        <v>1653581.7990000001</v>
      </c>
      <c r="G2046" t="s">
        <v>214</v>
      </c>
    </row>
    <row r="2047" spans="1:7" x14ac:dyDescent="0.25">
      <c r="A2047">
        <v>2016</v>
      </c>
      <c r="B2047" t="s">
        <v>212</v>
      </c>
      <c r="C2047" t="s">
        <v>69</v>
      </c>
      <c r="D2047" t="s">
        <v>213</v>
      </c>
      <c r="E2047" t="s">
        <v>57</v>
      </c>
      <c r="F2047">
        <v>826092.04799999995</v>
      </c>
    </row>
    <row r="2048" spans="1:7" x14ac:dyDescent="0.25">
      <c r="A2048">
        <v>2016</v>
      </c>
      <c r="B2048" t="s">
        <v>212</v>
      </c>
      <c r="C2048" t="s">
        <v>67</v>
      </c>
      <c r="D2048" t="s">
        <v>213</v>
      </c>
      <c r="E2048" t="s">
        <v>65</v>
      </c>
      <c r="F2048" t="s">
        <v>54</v>
      </c>
      <c r="G2048" t="s">
        <v>217</v>
      </c>
    </row>
    <row r="2049" spans="1:7" x14ac:dyDescent="0.25">
      <c r="A2049">
        <v>2016</v>
      </c>
      <c r="B2049" t="s">
        <v>212</v>
      </c>
      <c r="C2049" t="s">
        <v>67</v>
      </c>
      <c r="D2049" t="s">
        <v>213</v>
      </c>
      <c r="E2049" t="s">
        <v>63</v>
      </c>
      <c r="F2049">
        <v>55202.616000000002</v>
      </c>
    </row>
    <row r="2050" spans="1:7" x14ac:dyDescent="0.25">
      <c r="A2050">
        <v>2016</v>
      </c>
      <c r="B2050" t="s">
        <v>212</v>
      </c>
      <c r="C2050" t="s">
        <v>67</v>
      </c>
      <c r="D2050" t="s">
        <v>213</v>
      </c>
      <c r="E2050" t="s">
        <v>62</v>
      </c>
      <c r="F2050">
        <v>54412.093000000001</v>
      </c>
    </row>
    <row r="2051" spans="1:7" x14ac:dyDescent="0.25">
      <c r="A2051">
        <v>2016</v>
      </c>
      <c r="B2051" t="s">
        <v>212</v>
      </c>
      <c r="C2051" t="s">
        <v>67</v>
      </c>
      <c r="D2051" t="s">
        <v>213</v>
      </c>
      <c r="E2051" t="s">
        <v>61</v>
      </c>
      <c r="F2051">
        <v>790.524</v>
      </c>
    </row>
    <row r="2052" spans="1:7" x14ac:dyDescent="0.25">
      <c r="A2052">
        <v>2016</v>
      </c>
      <c r="B2052" t="s">
        <v>212</v>
      </c>
      <c r="C2052" t="s">
        <v>67</v>
      </c>
      <c r="D2052" t="s">
        <v>213</v>
      </c>
      <c r="E2052" t="s">
        <v>236</v>
      </c>
      <c r="F2052">
        <v>55202.616000000002</v>
      </c>
    </row>
    <row r="2053" spans="1:7" x14ac:dyDescent="0.25">
      <c r="A2053">
        <v>2016</v>
      </c>
      <c r="B2053" t="s">
        <v>212</v>
      </c>
      <c r="C2053" t="s">
        <v>67</v>
      </c>
      <c r="D2053" t="s">
        <v>213</v>
      </c>
      <c r="E2053" t="s">
        <v>57</v>
      </c>
      <c r="F2053">
        <v>790.524</v>
      </c>
    </row>
    <row r="2054" spans="1:7" x14ac:dyDescent="0.25">
      <c r="A2054">
        <v>2016</v>
      </c>
      <c r="B2054" t="s">
        <v>212</v>
      </c>
      <c r="C2054" t="s">
        <v>59</v>
      </c>
      <c r="D2054" t="s">
        <v>213</v>
      </c>
      <c r="E2054" t="s">
        <v>65</v>
      </c>
      <c r="F2054" t="s">
        <v>54</v>
      </c>
      <c r="G2054" t="s">
        <v>217</v>
      </c>
    </row>
    <row r="2055" spans="1:7" x14ac:dyDescent="0.25">
      <c r="A2055">
        <v>2016</v>
      </c>
      <c r="B2055" t="s">
        <v>212</v>
      </c>
      <c r="C2055" t="s">
        <v>59</v>
      </c>
      <c r="D2055" t="s">
        <v>213</v>
      </c>
      <c r="E2055" t="s">
        <v>63</v>
      </c>
      <c r="F2055">
        <v>2511.36</v>
      </c>
    </row>
    <row r="2056" spans="1:7" x14ac:dyDescent="0.25">
      <c r="A2056">
        <v>2016</v>
      </c>
      <c r="B2056" t="s">
        <v>212</v>
      </c>
      <c r="C2056" t="s">
        <v>59</v>
      </c>
      <c r="D2056" t="s">
        <v>213</v>
      </c>
      <c r="E2056" t="s">
        <v>62</v>
      </c>
      <c r="F2056">
        <v>468.495</v>
      </c>
    </row>
    <row r="2057" spans="1:7" x14ac:dyDescent="0.25">
      <c r="A2057">
        <v>2016</v>
      </c>
      <c r="B2057" t="s">
        <v>212</v>
      </c>
      <c r="C2057" t="s">
        <v>59</v>
      </c>
      <c r="D2057" t="s">
        <v>213</v>
      </c>
      <c r="E2057" t="s">
        <v>61</v>
      </c>
      <c r="F2057" s="186">
        <v>2042.865</v>
      </c>
    </row>
    <row r="2058" spans="1:7" x14ac:dyDescent="0.25">
      <c r="A2058">
        <v>2016</v>
      </c>
      <c r="B2058" t="s">
        <v>212</v>
      </c>
      <c r="C2058" t="s">
        <v>59</v>
      </c>
      <c r="D2058" t="s">
        <v>213</v>
      </c>
      <c r="E2058" t="s">
        <v>236</v>
      </c>
      <c r="F2058" s="186">
        <v>2511.36</v>
      </c>
    </row>
    <row r="2059" spans="1:7" x14ac:dyDescent="0.25">
      <c r="A2059">
        <v>2016</v>
      </c>
      <c r="B2059" t="s">
        <v>212</v>
      </c>
      <c r="C2059" t="s">
        <v>59</v>
      </c>
      <c r="D2059" t="s">
        <v>213</v>
      </c>
      <c r="E2059" t="s">
        <v>57</v>
      </c>
      <c r="F2059" s="186">
        <v>2042.865</v>
      </c>
    </row>
    <row r="2060" spans="1:7" x14ac:dyDescent="0.25">
      <c r="A2060">
        <v>2016</v>
      </c>
      <c r="B2060" t="s">
        <v>212</v>
      </c>
      <c r="C2060" t="s">
        <v>74</v>
      </c>
      <c r="D2060" t="s">
        <v>216</v>
      </c>
      <c r="E2060" t="s">
        <v>65</v>
      </c>
      <c r="F2060" s="186">
        <v>92.466999999999999</v>
      </c>
      <c r="G2060" t="s">
        <v>214</v>
      </c>
    </row>
    <row r="2061" spans="1:7" x14ac:dyDescent="0.25">
      <c r="A2061">
        <v>2016</v>
      </c>
      <c r="B2061" t="s">
        <v>212</v>
      </c>
      <c r="C2061" t="s">
        <v>74</v>
      </c>
      <c r="D2061" t="s">
        <v>216</v>
      </c>
      <c r="E2061" t="s">
        <v>63</v>
      </c>
      <c r="F2061" s="186">
        <v>111.483</v>
      </c>
    </row>
    <row r="2062" spans="1:7" x14ac:dyDescent="0.25">
      <c r="A2062">
        <v>2016</v>
      </c>
      <c r="B2062" t="s">
        <v>212</v>
      </c>
      <c r="C2062" t="s">
        <v>74</v>
      </c>
      <c r="D2062" t="s">
        <v>216</v>
      </c>
      <c r="E2062" t="s">
        <v>62</v>
      </c>
      <c r="F2062">
        <v>167.01499999999999</v>
      </c>
    </row>
    <row r="2063" spans="1:7" x14ac:dyDescent="0.25">
      <c r="A2063">
        <v>2016</v>
      </c>
      <c r="B2063" t="s">
        <v>212</v>
      </c>
      <c r="C2063" t="s">
        <v>74</v>
      </c>
      <c r="D2063" t="s">
        <v>216</v>
      </c>
      <c r="E2063" t="s">
        <v>61</v>
      </c>
      <c r="F2063">
        <v>91.745000000000005</v>
      </c>
      <c r="G2063" t="s">
        <v>214</v>
      </c>
    </row>
    <row r="2064" spans="1:7" x14ac:dyDescent="0.25">
      <c r="A2064">
        <v>2016</v>
      </c>
      <c r="B2064" t="s">
        <v>212</v>
      </c>
      <c r="C2064" t="s">
        <v>74</v>
      </c>
      <c r="D2064" t="s">
        <v>216</v>
      </c>
      <c r="E2064" t="s">
        <v>236</v>
      </c>
      <c r="F2064">
        <v>96.477999999999994</v>
      </c>
      <c r="G2064" t="s">
        <v>214</v>
      </c>
    </row>
    <row r="2065" spans="1:6" x14ac:dyDescent="0.25">
      <c r="A2065">
        <v>2016</v>
      </c>
      <c r="B2065" t="s">
        <v>212</v>
      </c>
      <c r="C2065" t="s">
        <v>74</v>
      </c>
      <c r="D2065" t="s">
        <v>216</v>
      </c>
      <c r="E2065" t="s">
        <v>57</v>
      </c>
      <c r="F2065">
        <v>87.897999999999996</v>
      </c>
    </row>
    <row r="2066" spans="1:6" x14ac:dyDescent="0.25">
      <c r="A2066">
        <v>2016</v>
      </c>
      <c r="B2066" t="s">
        <v>212</v>
      </c>
      <c r="C2066" t="s">
        <v>73</v>
      </c>
      <c r="D2066" t="s">
        <v>216</v>
      </c>
      <c r="E2066" t="s">
        <v>65</v>
      </c>
      <c r="F2066" t="s">
        <v>54</v>
      </c>
    </row>
    <row r="2067" spans="1:6" x14ac:dyDescent="0.25">
      <c r="A2067">
        <v>2016</v>
      </c>
      <c r="B2067" t="s">
        <v>212</v>
      </c>
      <c r="C2067" t="s">
        <v>73</v>
      </c>
      <c r="D2067" t="s">
        <v>216</v>
      </c>
      <c r="E2067" t="s">
        <v>63</v>
      </c>
      <c r="F2067" t="s">
        <v>54</v>
      </c>
    </row>
    <row r="2068" spans="1:6" x14ac:dyDescent="0.25">
      <c r="A2068">
        <v>2016</v>
      </c>
      <c r="B2068" t="s">
        <v>212</v>
      </c>
      <c r="C2068" t="s">
        <v>73</v>
      </c>
      <c r="D2068" t="s">
        <v>216</v>
      </c>
      <c r="E2068" t="s">
        <v>62</v>
      </c>
      <c r="F2068" t="s">
        <v>54</v>
      </c>
    </row>
    <row r="2069" spans="1:6" x14ac:dyDescent="0.25">
      <c r="A2069">
        <v>2016</v>
      </c>
      <c r="B2069" t="s">
        <v>212</v>
      </c>
      <c r="C2069" t="s">
        <v>73</v>
      </c>
      <c r="D2069" t="s">
        <v>216</v>
      </c>
      <c r="E2069" t="s">
        <v>61</v>
      </c>
      <c r="F2069" t="s">
        <v>54</v>
      </c>
    </row>
    <row r="2070" spans="1:6" x14ac:dyDescent="0.25">
      <c r="A2070">
        <v>2016</v>
      </c>
      <c r="B2070" t="s">
        <v>212</v>
      </c>
      <c r="C2070" t="s">
        <v>73</v>
      </c>
      <c r="D2070" t="s">
        <v>216</v>
      </c>
      <c r="E2070" t="s">
        <v>236</v>
      </c>
      <c r="F2070" t="s">
        <v>54</v>
      </c>
    </row>
    <row r="2071" spans="1:6" x14ac:dyDescent="0.25">
      <c r="A2071">
        <v>2016</v>
      </c>
      <c r="B2071" t="s">
        <v>212</v>
      </c>
      <c r="C2071" t="s">
        <v>73</v>
      </c>
      <c r="D2071" t="s">
        <v>216</v>
      </c>
      <c r="E2071" t="s">
        <v>57</v>
      </c>
      <c r="F2071" t="s">
        <v>54</v>
      </c>
    </row>
    <row r="2072" spans="1:6" x14ac:dyDescent="0.25">
      <c r="A2072">
        <v>2016</v>
      </c>
      <c r="B2072" t="s">
        <v>212</v>
      </c>
      <c r="C2072" t="s">
        <v>72</v>
      </c>
      <c r="D2072" t="s">
        <v>216</v>
      </c>
      <c r="E2072" t="s">
        <v>65</v>
      </c>
      <c r="F2072" t="s">
        <v>54</v>
      </c>
    </row>
    <row r="2073" spans="1:6" x14ac:dyDescent="0.25">
      <c r="A2073">
        <v>2016</v>
      </c>
      <c r="B2073" t="s">
        <v>212</v>
      </c>
      <c r="C2073" t="s">
        <v>72</v>
      </c>
      <c r="D2073" t="s">
        <v>216</v>
      </c>
      <c r="E2073" t="s">
        <v>63</v>
      </c>
      <c r="F2073" s="186" t="s">
        <v>54</v>
      </c>
    </row>
    <row r="2074" spans="1:6" x14ac:dyDescent="0.25">
      <c r="A2074">
        <v>2016</v>
      </c>
      <c r="B2074" t="s">
        <v>212</v>
      </c>
      <c r="C2074" t="s">
        <v>72</v>
      </c>
      <c r="D2074" t="s">
        <v>216</v>
      </c>
      <c r="E2074" t="s">
        <v>62</v>
      </c>
      <c r="F2074" s="186" t="s">
        <v>54</v>
      </c>
    </row>
    <row r="2075" spans="1:6" x14ac:dyDescent="0.25">
      <c r="A2075">
        <v>2016</v>
      </c>
      <c r="B2075" t="s">
        <v>212</v>
      </c>
      <c r="C2075" t="s">
        <v>72</v>
      </c>
      <c r="D2075" t="s">
        <v>216</v>
      </c>
      <c r="E2075" t="s">
        <v>61</v>
      </c>
      <c r="F2075" s="186" t="s">
        <v>54</v>
      </c>
    </row>
    <row r="2076" spans="1:6" x14ac:dyDescent="0.25">
      <c r="A2076">
        <v>2016</v>
      </c>
      <c r="B2076" t="s">
        <v>212</v>
      </c>
      <c r="C2076" t="s">
        <v>72</v>
      </c>
      <c r="D2076" t="s">
        <v>216</v>
      </c>
      <c r="E2076" t="s">
        <v>236</v>
      </c>
      <c r="F2076" s="186" t="s">
        <v>54</v>
      </c>
    </row>
    <row r="2077" spans="1:6" x14ac:dyDescent="0.25">
      <c r="A2077">
        <v>2016</v>
      </c>
      <c r="B2077" t="s">
        <v>212</v>
      </c>
      <c r="C2077" t="s">
        <v>72</v>
      </c>
      <c r="D2077" t="s">
        <v>216</v>
      </c>
      <c r="E2077" t="s">
        <v>57</v>
      </c>
      <c r="F2077" t="s">
        <v>54</v>
      </c>
    </row>
    <row r="2078" spans="1:6" x14ac:dyDescent="0.25">
      <c r="A2078">
        <v>2016</v>
      </c>
      <c r="B2078" t="s">
        <v>212</v>
      </c>
      <c r="C2078" t="s">
        <v>70</v>
      </c>
      <c r="D2078" t="s">
        <v>216</v>
      </c>
      <c r="E2078" t="s">
        <v>65</v>
      </c>
      <c r="F2078" t="s">
        <v>54</v>
      </c>
    </row>
    <row r="2079" spans="1:6" x14ac:dyDescent="0.25">
      <c r="A2079">
        <v>2016</v>
      </c>
      <c r="B2079" t="s">
        <v>212</v>
      </c>
      <c r="C2079" t="s">
        <v>70</v>
      </c>
      <c r="D2079" t="s">
        <v>216</v>
      </c>
      <c r="E2079" t="s">
        <v>63</v>
      </c>
      <c r="F2079" t="s">
        <v>54</v>
      </c>
    </row>
    <row r="2080" spans="1:6" x14ac:dyDescent="0.25">
      <c r="A2080">
        <v>2016</v>
      </c>
      <c r="B2080" t="s">
        <v>212</v>
      </c>
      <c r="C2080" t="s">
        <v>70</v>
      </c>
      <c r="D2080" t="s">
        <v>216</v>
      </c>
      <c r="E2080" t="s">
        <v>62</v>
      </c>
      <c r="F2080" t="s">
        <v>54</v>
      </c>
    </row>
    <row r="2081" spans="1:6" x14ac:dyDescent="0.25">
      <c r="A2081">
        <v>2016</v>
      </c>
      <c r="B2081" t="s">
        <v>212</v>
      </c>
      <c r="C2081" t="s">
        <v>70</v>
      </c>
      <c r="D2081" t="s">
        <v>216</v>
      </c>
      <c r="E2081" t="s">
        <v>61</v>
      </c>
      <c r="F2081" t="s">
        <v>54</v>
      </c>
    </row>
    <row r="2082" spans="1:6" x14ac:dyDescent="0.25">
      <c r="A2082">
        <v>2016</v>
      </c>
      <c r="B2082" t="s">
        <v>212</v>
      </c>
      <c r="C2082" t="s">
        <v>70</v>
      </c>
      <c r="D2082" t="s">
        <v>216</v>
      </c>
      <c r="E2082" t="s">
        <v>236</v>
      </c>
      <c r="F2082" t="s">
        <v>54</v>
      </c>
    </row>
    <row r="2083" spans="1:6" x14ac:dyDescent="0.25">
      <c r="A2083">
        <v>2016</v>
      </c>
      <c r="B2083" t="s">
        <v>212</v>
      </c>
      <c r="C2083" t="s">
        <v>70</v>
      </c>
      <c r="D2083" t="s">
        <v>216</v>
      </c>
      <c r="E2083" t="s">
        <v>57</v>
      </c>
      <c r="F2083" t="s">
        <v>54</v>
      </c>
    </row>
    <row r="2084" spans="1:6" x14ac:dyDescent="0.25">
      <c r="A2084">
        <v>2016</v>
      </c>
      <c r="B2084" t="s">
        <v>212</v>
      </c>
      <c r="C2084" t="s">
        <v>69</v>
      </c>
      <c r="D2084" t="s">
        <v>216</v>
      </c>
      <c r="E2084" t="s">
        <v>65</v>
      </c>
      <c r="F2084" t="s">
        <v>54</v>
      </c>
    </row>
    <row r="2085" spans="1:6" x14ac:dyDescent="0.25">
      <c r="A2085">
        <v>2016</v>
      </c>
      <c r="B2085" t="s">
        <v>212</v>
      </c>
      <c r="C2085" t="s">
        <v>69</v>
      </c>
      <c r="D2085" t="s">
        <v>216</v>
      </c>
      <c r="E2085" t="s">
        <v>63</v>
      </c>
      <c r="F2085" t="s">
        <v>54</v>
      </c>
    </row>
    <row r="2086" spans="1:6" x14ac:dyDescent="0.25">
      <c r="A2086">
        <v>2016</v>
      </c>
      <c r="B2086" t="s">
        <v>212</v>
      </c>
      <c r="C2086" t="s">
        <v>69</v>
      </c>
      <c r="D2086" t="s">
        <v>216</v>
      </c>
      <c r="E2086" t="s">
        <v>62</v>
      </c>
      <c r="F2086" t="s">
        <v>54</v>
      </c>
    </row>
    <row r="2087" spans="1:6" x14ac:dyDescent="0.25">
      <c r="A2087">
        <v>2016</v>
      </c>
      <c r="B2087" t="s">
        <v>212</v>
      </c>
      <c r="C2087" t="s">
        <v>69</v>
      </c>
      <c r="D2087" t="s">
        <v>216</v>
      </c>
      <c r="E2087" t="s">
        <v>61</v>
      </c>
      <c r="F2087" t="s">
        <v>54</v>
      </c>
    </row>
    <row r="2088" spans="1:6" x14ac:dyDescent="0.25">
      <c r="A2088">
        <v>2016</v>
      </c>
      <c r="B2088" t="s">
        <v>212</v>
      </c>
      <c r="C2088" t="s">
        <v>69</v>
      </c>
      <c r="D2088" t="s">
        <v>216</v>
      </c>
      <c r="E2088" t="s">
        <v>236</v>
      </c>
      <c r="F2088" s="186" t="s">
        <v>54</v>
      </c>
    </row>
    <row r="2089" spans="1:6" x14ac:dyDescent="0.25">
      <c r="A2089">
        <v>2016</v>
      </c>
      <c r="B2089" t="s">
        <v>212</v>
      </c>
      <c r="C2089" t="s">
        <v>69</v>
      </c>
      <c r="D2089" t="s">
        <v>216</v>
      </c>
      <c r="E2089" t="s">
        <v>57</v>
      </c>
      <c r="F2089" s="186" t="s">
        <v>54</v>
      </c>
    </row>
    <row r="2090" spans="1:6" x14ac:dyDescent="0.25">
      <c r="A2090">
        <v>2016</v>
      </c>
      <c r="B2090" t="s">
        <v>212</v>
      </c>
      <c r="C2090" t="s">
        <v>67</v>
      </c>
      <c r="D2090" t="s">
        <v>216</v>
      </c>
      <c r="E2090" t="s">
        <v>65</v>
      </c>
      <c r="F2090" s="186" t="s">
        <v>54</v>
      </c>
    </row>
    <row r="2091" spans="1:6" x14ac:dyDescent="0.25">
      <c r="A2091">
        <v>2016</v>
      </c>
      <c r="B2091" t="s">
        <v>212</v>
      </c>
      <c r="C2091" t="s">
        <v>67</v>
      </c>
      <c r="D2091" t="s">
        <v>216</v>
      </c>
      <c r="E2091" t="s">
        <v>63</v>
      </c>
      <c r="F2091" s="186" t="s">
        <v>54</v>
      </c>
    </row>
    <row r="2092" spans="1:6" x14ac:dyDescent="0.25">
      <c r="A2092">
        <v>2016</v>
      </c>
      <c r="B2092" t="s">
        <v>212</v>
      </c>
      <c r="C2092" t="s">
        <v>67</v>
      </c>
      <c r="D2092" t="s">
        <v>216</v>
      </c>
      <c r="E2092" t="s">
        <v>62</v>
      </c>
      <c r="F2092" t="s">
        <v>54</v>
      </c>
    </row>
    <row r="2093" spans="1:6" x14ac:dyDescent="0.25">
      <c r="A2093">
        <v>2016</v>
      </c>
      <c r="B2093" t="s">
        <v>212</v>
      </c>
      <c r="C2093" t="s">
        <v>67</v>
      </c>
      <c r="D2093" t="s">
        <v>216</v>
      </c>
      <c r="E2093" t="s">
        <v>61</v>
      </c>
      <c r="F2093" t="s">
        <v>54</v>
      </c>
    </row>
    <row r="2094" spans="1:6" x14ac:dyDescent="0.25">
      <c r="A2094">
        <v>2016</v>
      </c>
      <c r="B2094" t="s">
        <v>212</v>
      </c>
      <c r="C2094" t="s">
        <v>67</v>
      </c>
      <c r="D2094" t="s">
        <v>216</v>
      </c>
      <c r="E2094" t="s">
        <v>236</v>
      </c>
      <c r="F2094" t="s">
        <v>54</v>
      </c>
    </row>
    <row r="2095" spans="1:6" x14ac:dyDescent="0.25">
      <c r="A2095">
        <v>2016</v>
      </c>
      <c r="B2095" t="s">
        <v>212</v>
      </c>
      <c r="C2095" t="s">
        <v>67</v>
      </c>
      <c r="D2095" t="s">
        <v>216</v>
      </c>
      <c r="E2095" t="s">
        <v>57</v>
      </c>
      <c r="F2095" t="s">
        <v>54</v>
      </c>
    </row>
    <row r="2096" spans="1:6" x14ac:dyDescent="0.25">
      <c r="A2096">
        <v>2016</v>
      </c>
      <c r="B2096" t="s">
        <v>212</v>
      </c>
      <c r="C2096" t="s">
        <v>59</v>
      </c>
      <c r="D2096" t="s">
        <v>216</v>
      </c>
      <c r="E2096" t="s">
        <v>65</v>
      </c>
      <c r="F2096" t="s">
        <v>54</v>
      </c>
    </row>
    <row r="2097" spans="1:7" x14ac:dyDescent="0.25">
      <c r="A2097">
        <v>2016</v>
      </c>
      <c r="B2097" t="s">
        <v>212</v>
      </c>
      <c r="C2097" t="s">
        <v>59</v>
      </c>
      <c r="D2097" t="s">
        <v>216</v>
      </c>
      <c r="E2097" t="s">
        <v>63</v>
      </c>
      <c r="F2097" t="s">
        <v>54</v>
      </c>
    </row>
    <row r="2098" spans="1:7" x14ac:dyDescent="0.25">
      <c r="A2098">
        <v>2016</v>
      </c>
      <c r="B2098" t="s">
        <v>212</v>
      </c>
      <c r="C2098" t="s">
        <v>59</v>
      </c>
      <c r="D2098" t="s">
        <v>216</v>
      </c>
      <c r="E2098" t="s">
        <v>62</v>
      </c>
      <c r="F2098" t="s">
        <v>54</v>
      </c>
    </row>
    <row r="2099" spans="1:7" x14ac:dyDescent="0.25">
      <c r="A2099">
        <v>2016</v>
      </c>
      <c r="B2099" t="s">
        <v>212</v>
      </c>
      <c r="C2099" t="s">
        <v>59</v>
      </c>
      <c r="D2099" t="s">
        <v>216</v>
      </c>
      <c r="E2099" t="s">
        <v>61</v>
      </c>
      <c r="F2099" t="s">
        <v>54</v>
      </c>
    </row>
    <row r="2100" spans="1:7" x14ac:dyDescent="0.25">
      <c r="A2100">
        <v>2016</v>
      </c>
      <c r="B2100" t="s">
        <v>212</v>
      </c>
      <c r="C2100" t="s">
        <v>59</v>
      </c>
      <c r="D2100" t="s">
        <v>216</v>
      </c>
      <c r="E2100" t="s">
        <v>236</v>
      </c>
      <c r="F2100" t="s">
        <v>54</v>
      </c>
    </row>
    <row r="2101" spans="1:7" x14ac:dyDescent="0.25">
      <c r="A2101">
        <v>2016</v>
      </c>
      <c r="B2101" t="s">
        <v>212</v>
      </c>
      <c r="C2101" t="s">
        <v>59</v>
      </c>
      <c r="D2101" t="s">
        <v>216</v>
      </c>
      <c r="E2101" t="s">
        <v>57</v>
      </c>
      <c r="F2101" t="s">
        <v>54</v>
      </c>
    </row>
    <row r="2102" spans="1:7" x14ac:dyDescent="0.25">
      <c r="A2102">
        <v>2016</v>
      </c>
      <c r="B2102" t="s">
        <v>212</v>
      </c>
      <c r="C2102" t="s">
        <v>74</v>
      </c>
      <c r="D2102" t="s">
        <v>215</v>
      </c>
      <c r="E2102" t="s">
        <v>65</v>
      </c>
      <c r="F2102" s="186">
        <v>11.53</v>
      </c>
      <c r="G2102" t="s">
        <v>214</v>
      </c>
    </row>
    <row r="2103" spans="1:7" x14ac:dyDescent="0.25">
      <c r="A2103">
        <v>2016</v>
      </c>
      <c r="B2103" t="s">
        <v>212</v>
      </c>
      <c r="C2103" t="s">
        <v>74</v>
      </c>
      <c r="D2103" t="s">
        <v>215</v>
      </c>
      <c r="E2103" t="s">
        <v>63</v>
      </c>
      <c r="F2103" s="186">
        <v>3.7170000000000001</v>
      </c>
    </row>
    <row r="2104" spans="1:7" x14ac:dyDescent="0.25">
      <c r="A2104">
        <v>2016</v>
      </c>
      <c r="B2104" t="s">
        <v>212</v>
      </c>
      <c r="C2104" t="s">
        <v>74</v>
      </c>
      <c r="D2104" t="s">
        <v>215</v>
      </c>
      <c r="E2104" t="s">
        <v>62</v>
      </c>
      <c r="F2104" s="186">
        <v>1.66</v>
      </c>
    </row>
    <row r="2105" spans="1:7" x14ac:dyDescent="0.25">
      <c r="A2105">
        <v>2016</v>
      </c>
      <c r="B2105" t="s">
        <v>212</v>
      </c>
      <c r="C2105" t="s">
        <v>74</v>
      </c>
      <c r="D2105" t="s">
        <v>215</v>
      </c>
      <c r="E2105" t="s">
        <v>61</v>
      </c>
      <c r="F2105" s="186">
        <v>13.587</v>
      </c>
      <c r="G2105" t="s">
        <v>214</v>
      </c>
    </row>
    <row r="2106" spans="1:7" x14ac:dyDescent="0.25">
      <c r="A2106">
        <v>2016</v>
      </c>
      <c r="B2106" t="s">
        <v>212</v>
      </c>
      <c r="C2106" t="s">
        <v>74</v>
      </c>
      <c r="D2106" t="s">
        <v>215</v>
      </c>
      <c r="E2106" t="s">
        <v>236</v>
      </c>
      <c r="F2106" s="186">
        <v>15.246</v>
      </c>
      <c r="G2106" t="s">
        <v>214</v>
      </c>
    </row>
    <row r="2107" spans="1:7" x14ac:dyDescent="0.25">
      <c r="A2107">
        <v>2016</v>
      </c>
      <c r="B2107" t="s">
        <v>212</v>
      </c>
      <c r="C2107" t="s">
        <v>74</v>
      </c>
      <c r="D2107" t="s">
        <v>215</v>
      </c>
      <c r="E2107" t="s">
        <v>57</v>
      </c>
      <c r="F2107">
        <v>2.0569999999999999</v>
      </c>
    </row>
    <row r="2108" spans="1:7" x14ac:dyDescent="0.25">
      <c r="A2108">
        <v>2016</v>
      </c>
      <c r="B2108" t="s">
        <v>212</v>
      </c>
      <c r="C2108" t="s">
        <v>73</v>
      </c>
      <c r="D2108" t="s">
        <v>215</v>
      </c>
      <c r="E2108" t="s">
        <v>65</v>
      </c>
      <c r="F2108">
        <v>3.3149999999999999</v>
      </c>
    </row>
    <row r="2109" spans="1:7" x14ac:dyDescent="0.25">
      <c r="A2109">
        <v>2016</v>
      </c>
      <c r="B2109" t="s">
        <v>212</v>
      </c>
      <c r="C2109" t="s">
        <v>73</v>
      </c>
      <c r="D2109" t="s">
        <v>215</v>
      </c>
      <c r="E2109" t="s">
        <v>63</v>
      </c>
      <c r="F2109">
        <v>0.42699999999999999</v>
      </c>
    </row>
    <row r="2110" spans="1:7" x14ac:dyDescent="0.25">
      <c r="A2110">
        <v>2016</v>
      </c>
      <c r="B2110" t="s">
        <v>212</v>
      </c>
      <c r="C2110" t="s">
        <v>73</v>
      </c>
      <c r="D2110" t="s">
        <v>215</v>
      </c>
      <c r="E2110" t="s">
        <v>62</v>
      </c>
      <c r="F2110">
        <v>0.45700000000000002</v>
      </c>
    </row>
    <row r="2111" spans="1:7" x14ac:dyDescent="0.25">
      <c r="A2111">
        <v>2016</v>
      </c>
      <c r="B2111" t="s">
        <v>212</v>
      </c>
      <c r="C2111" t="s">
        <v>73</v>
      </c>
      <c r="D2111" t="s">
        <v>215</v>
      </c>
      <c r="E2111" t="s">
        <v>61</v>
      </c>
      <c r="F2111">
        <v>3.2850000000000001</v>
      </c>
    </row>
    <row r="2112" spans="1:7" x14ac:dyDescent="0.25">
      <c r="A2112">
        <v>2016</v>
      </c>
      <c r="B2112" t="s">
        <v>212</v>
      </c>
      <c r="C2112" t="s">
        <v>73</v>
      </c>
      <c r="D2112" t="s">
        <v>215</v>
      </c>
      <c r="E2112" t="s">
        <v>236</v>
      </c>
      <c r="F2112">
        <v>3.742</v>
      </c>
    </row>
    <row r="2113" spans="1:7" x14ac:dyDescent="0.25">
      <c r="A2113">
        <v>2016</v>
      </c>
      <c r="B2113" t="s">
        <v>212</v>
      </c>
      <c r="C2113" t="s">
        <v>73</v>
      </c>
      <c r="D2113" t="s">
        <v>215</v>
      </c>
      <c r="E2113" t="s">
        <v>57</v>
      </c>
      <c r="F2113">
        <v>-0.03</v>
      </c>
    </row>
    <row r="2114" spans="1:7" x14ac:dyDescent="0.25">
      <c r="A2114">
        <v>2016</v>
      </c>
      <c r="B2114" t="s">
        <v>212</v>
      </c>
      <c r="C2114" t="s">
        <v>72</v>
      </c>
      <c r="D2114" t="s">
        <v>215</v>
      </c>
      <c r="E2114" t="s">
        <v>65</v>
      </c>
      <c r="F2114">
        <v>0.46400000000000002</v>
      </c>
      <c r="G2114" t="s">
        <v>214</v>
      </c>
    </row>
    <row r="2115" spans="1:7" x14ac:dyDescent="0.25">
      <c r="A2115">
        <v>2016</v>
      </c>
      <c r="B2115" t="s">
        <v>212</v>
      </c>
      <c r="C2115" t="s">
        <v>72</v>
      </c>
      <c r="D2115" t="s">
        <v>215</v>
      </c>
      <c r="E2115" t="s">
        <v>63</v>
      </c>
      <c r="F2115">
        <v>0.53900000000000003</v>
      </c>
    </row>
    <row r="2116" spans="1:7" x14ac:dyDescent="0.25">
      <c r="A2116">
        <v>2016</v>
      </c>
      <c r="B2116" t="s">
        <v>212</v>
      </c>
      <c r="C2116" t="s">
        <v>72</v>
      </c>
      <c r="D2116" t="s">
        <v>215</v>
      </c>
      <c r="E2116" t="s">
        <v>62</v>
      </c>
      <c r="F2116">
        <v>0.27800000000000002</v>
      </c>
    </row>
    <row r="2117" spans="1:7" x14ac:dyDescent="0.25">
      <c r="A2117">
        <v>2016</v>
      </c>
      <c r="B2117" t="s">
        <v>212</v>
      </c>
      <c r="C2117" t="s">
        <v>72</v>
      </c>
      <c r="D2117" t="s">
        <v>215</v>
      </c>
      <c r="E2117" t="s">
        <v>61</v>
      </c>
      <c r="F2117" s="186">
        <v>0.72499999999999998</v>
      </c>
      <c r="G2117" t="s">
        <v>214</v>
      </c>
    </row>
    <row r="2118" spans="1:7" x14ac:dyDescent="0.25">
      <c r="A2118">
        <v>2016</v>
      </c>
      <c r="B2118" t="s">
        <v>212</v>
      </c>
      <c r="C2118" t="s">
        <v>72</v>
      </c>
      <c r="D2118" t="s">
        <v>215</v>
      </c>
      <c r="E2118" t="s">
        <v>236</v>
      </c>
      <c r="F2118" s="186">
        <v>1.0029999999999999</v>
      </c>
      <c r="G2118" t="s">
        <v>214</v>
      </c>
    </row>
    <row r="2119" spans="1:7" x14ac:dyDescent="0.25">
      <c r="A2119">
        <v>2016</v>
      </c>
      <c r="B2119" t="s">
        <v>212</v>
      </c>
      <c r="C2119" t="s">
        <v>72</v>
      </c>
      <c r="D2119" t="s">
        <v>215</v>
      </c>
      <c r="E2119" t="s">
        <v>57</v>
      </c>
      <c r="F2119" s="186">
        <v>0.26100000000000001</v>
      </c>
    </row>
    <row r="2120" spans="1:7" x14ac:dyDescent="0.25">
      <c r="A2120">
        <v>2016</v>
      </c>
      <c r="B2120" t="s">
        <v>212</v>
      </c>
      <c r="C2120" t="s">
        <v>70</v>
      </c>
      <c r="D2120" t="s">
        <v>215</v>
      </c>
      <c r="E2120" t="s">
        <v>65</v>
      </c>
      <c r="F2120" s="186">
        <v>6.4619999999999997</v>
      </c>
    </row>
    <row r="2121" spans="1:7" x14ac:dyDescent="0.25">
      <c r="A2121">
        <v>2016</v>
      </c>
      <c r="B2121" t="s">
        <v>212</v>
      </c>
      <c r="C2121" t="s">
        <v>70</v>
      </c>
      <c r="D2121" t="s">
        <v>215</v>
      </c>
      <c r="E2121" t="s">
        <v>63</v>
      </c>
      <c r="F2121" s="186">
        <v>0.19500000000000001</v>
      </c>
    </row>
    <row r="2122" spans="1:7" x14ac:dyDescent="0.25">
      <c r="A2122">
        <v>2016</v>
      </c>
      <c r="B2122" t="s">
        <v>212</v>
      </c>
      <c r="C2122" t="s">
        <v>70</v>
      </c>
      <c r="D2122" t="s">
        <v>215</v>
      </c>
      <c r="E2122" t="s">
        <v>62</v>
      </c>
      <c r="F2122">
        <v>0.23200000000000001</v>
      </c>
    </row>
    <row r="2123" spans="1:7" x14ac:dyDescent="0.25">
      <c r="A2123">
        <v>2016</v>
      </c>
      <c r="B2123" t="s">
        <v>212</v>
      </c>
      <c r="C2123" t="s">
        <v>70</v>
      </c>
      <c r="D2123" t="s">
        <v>215</v>
      </c>
      <c r="E2123" t="s">
        <v>61</v>
      </c>
      <c r="F2123">
        <v>6.4249999999999998</v>
      </c>
    </row>
    <row r="2124" spans="1:7" x14ac:dyDescent="0.25">
      <c r="A2124">
        <v>2016</v>
      </c>
      <c r="B2124" t="s">
        <v>212</v>
      </c>
      <c r="C2124" t="s">
        <v>70</v>
      </c>
      <c r="D2124" t="s">
        <v>215</v>
      </c>
      <c r="E2124" t="s">
        <v>236</v>
      </c>
      <c r="F2124">
        <v>6.657</v>
      </c>
    </row>
    <row r="2125" spans="1:7" x14ac:dyDescent="0.25">
      <c r="A2125">
        <v>2016</v>
      </c>
      <c r="B2125" t="s">
        <v>212</v>
      </c>
      <c r="C2125" t="s">
        <v>70</v>
      </c>
      <c r="D2125" t="s">
        <v>215</v>
      </c>
      <c r="E2125" t="s">
        <v>57</v>
      </c>
      <c r="F2125">
        <v>-3.6999999999999998E-2</v>
      </c>
    </row>
    <row r="2126" spans="1:7" x14ac:dyDescent="0.25">
      <c r="A2126">
        <v>2016</v>
      </c>
      <c r="B2126" t="s">
        <v>212</v>
      </c>
      <c r="C2126" t="s">
        <v>69</v>
      </c>
      <c r="D2126" t="s">
        <v>215</v>
      </c>
      <c r="E2126" t="s">
        <v>65</v>
      </c>
      <c r="F2126">
        <v>1.2889999999999999</v>
      </c>
      <c r="G2126" t="s">
        <v>214</v>
      </c>
    </row>
    <row r="2127" spans="1:7" x14ac:dyDescent="0.25">
      <c r="A2127">
        <v>2016</v>
      </c>
      <c r="B2127" t="s">
        <v>212</v>
      </c>
      <c r="C2127" t="s">
        <v>69</v>
      </c>
      <c r="D2127" t="s">
        <v>215</v>
      </c>
      <c r="E2127" t="s">
        <v>63</v>
      </c>
      <c r="F2127">
        <v>2.4249999999999998</v>
      </c>
    </row>
    <row r="2128" spans="1:7" x14ac:dyDescent="0.25">
      <c r="A2128">
        <v>2016</v>
      </c>
      <c r="B2128" t="s">
        <v>212</v>
      </c>
      <c r="C2128" t="s">
        <v>69</v>
      </c>
      <c r="D2128" t="s">
        <v>215</v>
      </c>
      <c r="E2128" t="s">
        <v>62</v>
      </c>
      <c r="F2128">
        <v>0.56999999999999995</v>
      </c>
    </row>
    <row r="2129" spans="1:7" x14ac:dyDescent="0.25">
      <c r="A2129">
        <v>2016</v>
      </c>
      <c r="B2129" t="s">
        <v>212</v>
      </c>
      <c r="C2129" t="s">
        <v>69</v>
      </c>
      <c r="D2129" t="s">
        <v>215</v>
      </c>
      <c r="E2129" t="s">
        <v>61</v>
      </c>
      <c r="F2129">
        <v>3.145</v>
      </c>
      <c r="G2129" t="s">
        <v>214</v>
      </c>
    </row>
    <row r="2130" spans="1:7" x14ac:dyDescent="0.25">
      <c r="A2130">
        <v>2016</v>
      </c>
      <c r="B2130" t="s">
        <v>212</v>
      </c>
      <c r="C2130" t="s">
        <v>69</v>
      </c>
      <c r="D2130" t="s">
        <v>215</v>
      </c>
      <c r="E2130" t="s">
        <v>236</v>
      </c>
      <c r="F2130">
        <v>3.7149999999999999</v>
      </c>
      <c r="G2130" t="s">
        <v>214</v>
      </c>
    </row>
    <row r="2131" spans="1:7" x14ac:dyDescent="0.25">
      <c r="A2131">
        <v>2016</v>
      </c>
      <c r="B2131" t="s">
        <v>212</v>
      </c>
      <c r="C2131" t="s">
        <v>69</v>
      </c>
      <c r="D2131" t="s">
        <v>215</v>
      </c>
      <c r="E2131" t="s">
        <v>57</v>
      </c>
      <c r="F2131">
        <v>1.8560000000000001</v>
      </c>
    </row>
    <row r="2132" spans="1:7" x14ac:dyDescent="0.25">
      <c r="A2132">
        <v>2016</v>
      </c>
      <c r="B2132" t="s">
        <v>212</v>
      </c>
      <c r="C2132" t="s">
        <v>67</v>
      </c>
      <c r="D2132" t="s">
        <v>215</v>
      </c>
      <c r="E2132" t="s">
        <v>65</v>
      </c>
      <c r="F2132" s="186" t="s">
        <v>54</v>
      </c>
      <c r="G2132" t="s">
        <v>217</v>
      </c>
    </row>
    <row r="2133" spans="1:7" x14ac:dyDescent="0.25">
      <c r="A2133">
        <v>2016</v>
      </c>
      <c r="B2133" t="s">
        <v>212</v>
      </c>
      <c r="C2133" t="s">
        <v>67</v>
      </c>
      <c r="D2133" t="s">
        <v>215</v>
      </c>
      <c r="E2133" t="s">
        <v>63</v>
      </c>
      <c r="F2133" s="186">
        <v>0.124</v>
      </c>
    </row>
    <row r="2134" spans="1:7" x14ac:dyDescent="0.25">
      <c r="A2134">
        <v>2016</v>
      </c>
      <c r="B2134" t="s">
        <v>212</v>
      </c>
      <c r="C2134" t="s">
        <v>67</v>
      </c>
      <c r="D2134" t="s">
        <v>215</v>
      </c>
      <c r="E2134" t="s">
        <v>62</v>
      </c>
      <c r="F2134" s="186">
        <v>0.122</v>
      </c>
    </row>
    <row r="2135" spans="1:7" x14ac:dyDescent="0.25">
      <c r="A2135">
        <v>2016</v>
      </c>
      <c r="B2135" t="s">
        <v>212</v>
      </c>
      <c r="C2135" t="s">
        <v>67</v>
      </c>
      <c r="D2135" t="s">
        <v>215</v>
      </c>
      <c r="E2135" t="s">
        <v>61</v>
      </c>
      <c r="F2135" s="186">
        <v>2E-3</v>
      </c>
    </row>
    <row r="2136" spans="1:7" x14ac:dyDescent="0.25">
      <c r="A2136">
        <v>2016</v>
      </c>
      <c r="B2136" t="s">
        <v>212</v>
      </c>
      <c r="C2136" t="s">
        <v>67</v>
      </c>
      <c r="D2136" t="s">
        <v>215</v>
      </c>
      <c r="E2136" t="s">
        <v>236</v>
      </c>
      <c r="F2136" s="186">
        <v>0.124</v>
      </c>
    </row>
    <row r="2137" spans="1:7" x14ac:dyDescent="0.25">
      <c r="A2137">
        <v>2016</v>
      </c>
      <c r="B2137" t="s">
        <v>212</v>
      </c>
      <c r="C2137" t="s">
        <v>67</v>
      </c>
      <c r="D2137" t="s">
        <v>215</v>
      </c>
      <c r="E2137" t="s">
        <v>57</v>
      </c>
      <c r="F2137">
        <v>2E-3</v>
      </c>
    </row>
    <row r="2138" spans="1:7" x14ac:dyDescent="0.25">
      <c r="A2138">
        <v>2016</v>
      </c>
      <c r="B2138" t="s">
        <v>212</v>
      </c>
      <c r="C2138" t="s">
        <v>59</v>
      </c>
      <c r="D2138" t="s">
        <v>215</v>
      </c>
      <c r="E2138" t="s">
        <v>65</v>
      </c>
      <c r="F2138" t="s">
        <v>54</v>
      </c>
      <c r="G2138" t="s">
        <v>217</v>
      </c>
    </row>
    <row r="2139" spans="1:7" x14ac:dyDescent="0.25">
      <c r="A2139">
        <v>2016</v>
      </c>
      <c r="B2139" t="s">
        <v>212</v>
      </c>
      <c r="C2139" t="s">
        <v>59</v>
      </c>
      <c r="D2139" t="s">
        <v>215</v>
      </c>
      <c r="E2139" t="s">
        <v>63</v>
      </c>
      <c r="F2139">
        <v>6.0000000000000001E-3</v>
      </c>
    </row>
    <row r="2140" spans="1:7" x14ac:dyDescent="0.25">
      <c r="A2140">
        <v>2016</v>
      </c>
      <c r="B2140" t="s">
        <v>212</v>
      </c>
      <c r="C2140" t="s">
        <v>59</v>
      </c>
      <c r="D2140" t="s">
        <v>215</v>
      </c>
      <c r="E2140" t="s">
        <v>62</v>
      </c>
      <c r="F2140">
        <v>1E-3</v>
      </c>
    </row>
    <row r="2141" spans="1:7" x14ac:dyDescent="0.25">
      <c r="A2141">
        <v>2016</v>
      </c>
      <c r="B2141" t="s">
        <v>212</v>
      </c>
      <c r="C2141" t="s">
        <v>59</v>
      </c>
      <c r="D2141" t="s">
        <v>215</v>
      </c>
      <c r="E2141" t="s">
        <v>61</v>
      </c>
      <c r="F2141">
        <v>5.0000000000000001E-3</v>
      </c>
    </row>
    <row r="2142" spans="1:7" x14ac:dyDescent="0.25">
      <c r="A2142">
        <v>2016</v>
      </c>
      <c r="B2142" t="s">
        <v>212</v>
      </c>
      <c r="C2142" t="s">
        <v>59</v>
      </c>
      <c r="D2142" t="s">
        <v>215</v>
      </c>
      <c r="E2142" t="s">
        <v>236</v>
      </c>
      <c r="F2142">
        <v>6.0000000000000001E-3</v>
      </c>
    </row>
    <row r="2143" spans="1:7" x14ac:dyDescent="0.25">
      <c r="A2143">
        <v>2016</v>
      </c>
      <c r="B2143" t="s">
        <v>212</v>
      </c>
      <c r="C2143" t="s">
        <v>59</v>
      </c>
      <c r="D2143" t="s">
        <v>215</v>
      </c>
      <c r="E2143" t="s">
        <v>57</v>
      </c>
      <c r="F2143">
        <v>5.0000000000000001E-3</v>
      </c>
    </row>
    <row r="2144" spans="1:7" x14ac:dyDescent="0.25">
      <c r="A2144">
        <v>2017</v>
      </c>
      <c r="B2144" t="s">
        <v>212</v>
      </c>
      <c r="C2144" t="s">
        <v>74</v>
      </c>
      <c r="D2144" t="s">
        <v>213</v>
      </c>
      <c r="E2144" t="s">
        <v>65</v>
      </c>
      <c r="F2144">
        <v>5276988.9060000004</v>
      </c>
      <c r="G2144" t="s">
        <v>214</v>
      </c>
    </row>
    <row r="2145" spans="1:7" x14ac:dyDescent="0.25">
      <c r="A2145">
        <v>2017</v>
      </c>
      <c r="B2145" t="s">
        <v>212</v>
      </c>
      <c r="C2145" t="s">
        <v>74</v>
      </c>
      <c r="D2145" t="s">
        <v>213</v>
      </c>
      <c r="E2145" t="s">
        <v>63</v>
      </c>
      <c r="F2145">
        <v>1697163.9210000001</v>
      </c>
    </row>
    <row r="2146" spans="1:7" x14ac:dyDescent="0.25">
      <c r="A2146">
        <v>2017</v>
      </c>
      <c r="B2146" t="s">
        <v>212</v>
      </c>
      <c r="C2146" t="s">
        <v>74</v>
      </c>
      <c r="D2146" t="s">
        <v>213</v>
      </c>
      <c r="E2146" t="s">
        <v>62</v>
      </c>
      <c r="F2146">
        <v>764934.20200000005</v>
      </c>
    </row>
    <row r="2147" spans="1:7" x14ac:dyDescent="0.25">
      <c r="A2147">
        <v>2017</v>
      </c>
      <c r="B2147" t="s">
        <v>212</v>
      </c>
      <c r="C2147" t="s">
        <v>74</v>
      </c>
      <c r="D2147" t="s">
        <v>213</v>
      </c>
      <c r="E2147" t="s">
        <v>61</v>
      </c>
      <c r="F2147" s="186">
        <v>6209218.625</v>
      </c>
      <c r="G2147" t="s">
        <v>214</v>
      </c>
    </row>
    <row r="2148" spans="1:7" x14ac:dyDescent="0.25">
      <c r="A2148">
        <v>2017</v>
      </c>
      <c r="B2148" t="s">
        <v>212</v>
      </c>
      <c r="C2148" t="s">
        <v>74</v>
      </c>
      <c r="D2148" t="s">
        <v>213</v>
      </c>
      <c r="E2148" t="s">
        <v>236</v>
      </c>
      <c r="F2148" s="186">
        <v>6974152.8269999996</v>
      </c>
      <c r="G2148" t="s">
        <v>214</v>
      </c>
    </row>
    <row r="2149" spans="1:7" x14ac:dyDescent="0.25">
      <c r="A2149">
        <v>2017</v>
      </c>
      <c r="B2149" t="s">
        <v>212</v>
      </c>
      <c r="C2149" t="s">
        <v>74</v>
      </c>
      <c r="D2149" t="s">
        <v>213</v>
      </c>
      <c r="E2149" t="s">
        <v>57</v>
      </c>
      <c r="F2149" s="186">
        <v>932229.71900000004</v>
      </c>
    </row>
    <row r="2150" spans="1:7" x14ac:dyDescent="0.25">
      <c r="A2150">
        <v>2017</v>
      </c>
      <c r="B2150" t="s">
        <v>212</v>
      </c>
      <c r="C2150" t="s">
        <v>73</v>
      </c>
      <c r="D2150" t="s">
        <v>213</v>
      </c>
      <c r="E2150" t="s">
        <v>65</v>
      </c>
      <c r="F2150" s="186">
        <v>1521309.2290000001</v>
      </c>
    </row>
    <row r="2151" spans="1:7" x14ac:dyDescent="0.25">
      <c r="A2151">
        <v>2017</v>
      </c>
      <c r="B2151" t="s">
        <v>212</v>
      </c>
      <c r="C2151" t="s">
        <v>73</v>
      </c>
      <c r="D2151" t="s">
        <v>213</v>
      </c>
      <c r="E2151" t="s">
        <v>63</v>
      </c>
      <c r="F2151">
        <v>195473.54699999999</v>
      </c>
    </row>
    <row r="2152" spans="1:7" x14ac:dyDescent="0.25">
      <c r="A2152">
        <v>2017</v>
      </c>
      <c r="B2152" t="s">
        <v>212</v>
      </c>
      <c r="C2152" t="s">
        <v>73</v>
      </c>
      <c r="D2152" t="s">
        <v>213</v>
      </c>
      <c r="E2152" t="s">
        <v>62</v>
      </c>
      <c r="F2152">
        <v>199837.93700000001</v>
      </c>
    </row>
    <row r="2153" spans="1:7" x14ac:dyDescent="0.25">
      <c r="A2153">
        <v>2017</v>
      </c>
      <c r="B2153" t="s">
        <v>212</v>
      </c>
      <c r="C2153" t="s">
        <v>73</v>
      </c>
      <c r="D2153" t="s">
        <v>213</v>
      </c>
      <c r="E2153" t="s">
        <v>61</v>
      </c>
      <c r="F2153">
        <v>1516944.84</v>
      </c>
    </row>
    <row r="2154" spans="1:7" x14ac:dyDescent="0.25">
      <c r="A2154">
        <v>2017</v>
      </c>
      <c r="B2154" t="s">
        <v>212</v>
      </c>
      <c r="C2154" t="s">
        <v>73</v>
      </c>
      <c r="D2154" t="s">
        <v>213</v>
      </c>
      <c r="E2154" t="s">
        <v>236</v>
      </c>
      <c r="F2154">
        <v>1716782.7760000001</v>
      </c>
    </row>
    <row r="2155" spans="1:7" x14ac:dyDescent="0.25">
      <c r="A2155">
        <v>2017</v>
      </c>
      <c r="B2155" t="s">
        <v>212</v>
      </c>
      <c r="C2155" t="s">
        <v>73</v>
      </c>
      <c r="D2155" t="s">
        <v>213</v>
      </c>
      <c r="E2155" t="s">
        <v>57</v>
      </c>
      <c r="F2155">
        <v>-4364.3890000000001</v>
      </c>
    </row>
    <row r="2156" spans="1:7" x14ac:dyDescent="0.25">
      <c r="A2156">
        <v>2017</v>
      </c>
      <c r="B2156" t="s">
        <v>212</v>
      </c>
      <c r="C2156" t="s">
        <v>72</v>
      </c>
      <c r="D2156" t="s">
        <v>213</v>
      </c>
      <c r="E2156" t="s">
        <v>65</v>
      </c>
      <c r="F2156">
        <v>211230.76300000001</v>
      </c>
      <c r="G2156" t="s">
        <v>214</v>
      </c>
    </row>
    <row r="2157" spans="1:7" x14ac:dyDescent="0.25">
      <c r="A2157">
        <v>2017</v>
      </c>
      <c r="B2157" t="s">
        <v>212</v>
      </c>
      <c r="C2157" t="s">
        <v>72</v>
      </c>
      <c r="D2157" t="s">
        <v>213</v>
      </c>
      <c r="E2157" t="s">
        <v>63</v>
      </c>
      <c r="F2157">
        <v>245761.86300000001</v>
      </c>
    </row>
    <row r="2158" spans="1:7" x14ac:dyDescent="0.25">
      <c r="A2158">
        <v>2017</v>
      </c>
      <c r="B2158" t="s">
        <v>212</v>
      </c>
      <c r="C2158" t="s">
        <v>72</v>
      </c>
      <c r="D2158" t="s">
        <v>213</v>
      </c>
      <c r="E2158" t="s">
        <v>62</v>
      </c>
      <c r="F2158">
        <v>130546.36900000001</v>
      </c>
    </row>
    <row r="2159" spans="1:7" x14ac:dyDescent="0.25">
      <c r="A2159">
        <v>2017</v>
      </c>
      <c r="B2159" t="s">
        <v>212</v>
      </c>
      <c r="C2159" t="s">
        <v>72</v>
      </c>
      <c r="D2159" t="s">
        <v>213</v>
      </c>
      <c r="E2159" t="s">
        <v>61</v>
      </c>
      <c r="F2159">
        <v>326446.25799999997</v>
      </c>
      <c r="G2159" t="s">
        <v>214</v>
      </c>
    </row>
    <row r="2160" spans="1:7" x14ac:dyDescent="0.25">
      <c r="A2160">
        <v>2017</v>
      </c>
      <c r="B2160" t="s">
        <v>212</v>
      </c>
      <c r="C2160" t="s">
        <v>72</v>
      </c>
      <c r="D2160" t="s">
        <v>213</v>
      </c>
      <c r="E2160" t="s">
        <v>236</v>
      </c>
      <c r="F2160">
        <v>456992.62599999999</v>
      </c>
      <c r="G2160" t="s">
        <v>214</v>
      </c>
    </row>
    <row r="2161" spans="1:7" x14ac:dyDescent="0.25">
      <c r="A2161">
        <v>2017</v>
      </c>
      <c r="B2161" t="s">
        <v>212</v>
      </c>
      <c r="C2161" t="s">
        <v>72</v>
      </c>
      <c r="D2161" t="s">
        <v>213</v>
      </c>
      <c r="E2161" t="s">
        <v>57</v>
      </c>
      <c r="F2161">
        <v>115215.495</v>
      </c>
    </row>
    <row r="2162" spans="1:7" x14ac:dyDescent="0.25">
      <c r="A2162">
        <v>2017</v>
      </c>
      <c r="B2162" t="s">
        <v>212</v>
      </c>
      <c r="C2162" t="s">
        <v>70</v>
      </c>
      <c r="D2162" t="s">
        <v>213</v>
      </c>
      <c r="E2162" t="s">
        <v>65</v>
      </c>
      <c r="F2162" s="186">
        <v>2969614.1</v>
      </c>
    </row>
    <row r="2163" spans="1:7" x14ac:dyDescent="0.25">
      <c r="A2163">
        <v>2017</v>
      </c>
      <c r="B2163" t="s">
        <v>212</v>
      </c>
      <c r="C2163" t="s">
        <v>70</v>
      </c>
      <c r="D2163" t="s">
        <v>213</v>
      </c>
      <c r="E2163" t="s">
        <v>63</v>
      </c>
      <c r="F2163" s="186">
        <v>96726.976999999999</v>
      </c>
    </row>
    <row r="2164" spans="1:7" x14ac:dyDescent="0.25">
      <c r="A2164">
        <v>2017</v>
      </c>
      <c r="B2164" t="s">
        <v>212</v>
      </c>
      <c r="C2164" t="s">
        <v>70</v>
      </c>
      <c r="D2164" t="s">
        <v>213</v>
      </c>
      <c r="E2164" t="s">
        <v>62</v>
      </c>
      <c r="F2164" s="186">
        <v>103905.95</v>
      </c>
    </row>
    <row r="2165" spans="1:7" x14ac:dyDescent="0.25">
      <c r="A2165">
        <v>2017</v>
      </c>
      <c r="B2165" t="s">
        <v>212</v>
      </c>
      <c r="C2165" t="s">
        <v>70</v>
      </c>
      <c r="D2165" t="s">
        <v>213</v>
      </c>
      <c r="E2165" t="s">
        <v>61</v>
      </c>
      <c r="F2165" s="186">
        <v>2962435.1269999999</v>
      </c>
    </row>
    <row r="2166" spans="1:7" x14ac:dyDescent="0.25">
      <c r="A2166">
        <v>2017</v>
      </c>
      <c r="B2166" t="s">
        <v>212</v>
      </c>
      <c r="C2166" t="s">
        <v>70</v>
      </c>
      <c r="D2166" t="s">
        <v>213</v>
      </c>
      <c r="E2166" t="s">
        <v>236</v>
      </c>
      <c r="F2166" s="186">
        <v>3066341.0780000002</v>
      </c>
    </row>
    <row r="2167" spans="1:7" x14ac:dyDescent="0.25">
      <c r="A2167">
        <v>2017</v>
      </c>
      <c r="B2167" t="s">
        <v>212</v>
      </c>
      <c r="C2167" t="s">
        <v>70</v>
      </c>
      <c r="D2167" t="s">
        <v>213</v>
      </c>
      <c r="E2167" t="s">
        <v>57</v>
      </c>
      <c r="F2167">
        <v>-7178.973</v>
      </c>
    </row>
    <row r="2168" spans="1:7" x14ac:dyDescent="0.25">
      <c r="A2168">
        <v>2017</v>
      </c>
      <c r="B2168" t="s">
        <v>212</v>
      </c>
      <c r="C2168" t="s">
        <v>69</v>
      </c>
      <c r="D2168" t="s">
        <v>213</v>
      </c>
      <c r="E2168" t="s">
        <v>65</v>
      </c>
      <c r="F2168">
        <v>574834.81400000001</v>
      </c>
    </row>
    <row r="2169" spans="1:7" x14ac:dyDescent="0.25">
      <c r="A2169">
        <v>2017</v>
      </c>
      <c r="B2169" t="s">
        <v>212</v>
      </c>
      <c r="C2169" t="s">
        <v>69</v>
      </c>
      <c r="D2169" t="s">
        <v>213</v>
      </c>
      <c r="E2169" t="s">
        <v>63</v>
      </c>
      <c r="F2169">
        <v>1095843.3400000001</v>
      </c>
    </row>
    <row r="2170" spans="1:7" x14ac:dyDescent="0.25">
      <c r="A2170">
        <v>2017</v>
      </c>
      <c r="B2170" t="s">
        <v>212</v>
      </c>
      <c r="C2170" t="s">
        <v>69</v>
      </c>
      <c r="D2170" t="s">
        <v>213</v>
      </c>
      <c r="E2170" t="s">
        <v>62</v>
      </c>
      <c r="F2170">
        <v>271281.47499999998</v>
      </c>
    </row>
    <row r="2171" spans="1:7" x14ac:dyDescent="0.25">
      <c r="A2171">
        <v>2017</v>
      </c>
      <c r="B2171" t="s">
        <v>212</v>
      </c>
      <c r="C2171" t="s">
        <v>69</v>
      </c>
      <c r="D2171" t="s">
        <v>213</v>
      </c>
      <c r="E2171" t="s">
        <v>61</v>
      </c>
      <c r="F2171">
        <v>1399396.679</v>
      </c>
    </row>
    <row r="2172" spans="1:7" x14ac:dyDescent="0.25">
      <c r="A2172">
        <v>2017</v>
      </c>
      <c r="B2172" t="s">
        <v>212</v>
      </c>
      <c r="C2172" t="s">
        <v>69</v>
      </c>
      <c r="D2172" t="s">
        <v>213</v>
      </c>
      <c r="E2172" t="s">
        <v>236</v>
      </c>
      <c r="F2172">
        <v>1670678.1540000001</v>
      </c>
    </row>
    <row r="2173" spans="1:7" x14ac:dyDescent="0.25">
      <c r="A2173">
        <v>2017</v>
      </c>
      <c r="B2173" t="s">
        <v>212</v>
      </c>
      <c r="C2173" t="s">
        <v>69</v>
      </c>
      <c r="D2173" t="s">
        <v>213</v>
      </c>
      <c r="E2173" t="s">
        <v>57</v>
      </c>
      <c r="F2173">
        <v>824561.86499999999</v>
      </c>
    </row>
    <row r="2174" spans="1:7" x14ac:dyDescent="0.25">
      <c r="A2174">
        <v>2017</v>
      </c>
      <c r="B2174" t="s">
        <v>212</v>
      </c>
      <c r="C2174" t="s">
        <v>67</v>
      </c>
      <c r="D2174" t="s">
        <v>213</v>
      </c>
      <c r="E2174" t="s">
        <v>65</v>
      </c>
      <c r="F2174" t="s">
        <v>54</v>
      </c>
      <c r="G2174" t="s">
        <v>217</v>
      </c>
    </row>
    <row r="2175" spans="1:7" x14ac:dyDescent="0.25">
      <c r="A2175">
        <v>2017</v>
      </c>
      <c r="B2175" t="s">
        <v>212</v>
      </c>
      <c r="C2175" t="s">
        <v>67</v>
      </c>
      <c r="D2175" t="s">
        <v>213</v>
      </c>
      <c r="E2175" t="s">
        <v>63</v>
      </c>
      <c r="F2175">
        <v>59433.997000000003</v>
      </c>
    </row>
    <row r="2176" spans="1:7" x14ac:dyDescent="0.25">
      <c r="A2176">
        <v>2017</v>
      </c>
      <c r="B2176" t="s">
        <v>212</v>
      </c>
      <c r="C2176" t="s">
        <v>67</v>
      </c>
      <c r="D2176" t="s">
        <v>213</v>
      </c>
      <c r="E2176" t="s">
        <v>62</v>
      </c>
      <c r="F2176">
        <v>58878.525000000001</v>
      </c>
    </row>
    <row r="2177" spans="1:7" x14ac:dyDescent="0.25">
      <c r="A2177">
        <v>2017</v>
      </c>
      <c r="B2177" t="s">
        <v>212</v>
      </c>
      <c r="C2177" t="s">
        <v>67</v>
      </c>
      <c r="D2177" t="s">
        <v>213</v>
      </c>
      <c r="E2177" t="s">
        <v>61</v>
      </c>
      <c r="F2177">
        <v>555.47199999999998</v>
      </c>
    </row>
    <row r="2178" spans="1:7" x14ac:dyDescent="0.25">
      <c r="A2178">
        <v>2017</v>
      </c>
      <c r="B2178" t="s">
        <v>212</v>
      </c>
      <c r="C2178" t="s">
        <v>67</v>
      </c>
      <c r="D2178" t="s">
        <v>213</v>
      </c>
      <c r="E2178" t="s">
        <v>236</v>
      </c>
      <c r="F2178" s="186">
        <v>59433.997000000003</v>
      </c>
    </row>
    <row r="2179" spans="1:7" x14ac:dyDescent="0.25">
      <c r="A2179">
        <v>2017</v>
      </c>
      <c r="B2179" t="s">
        <v>212</v>
      </c>
      <c r="C2179" t="s">
        <v>67</v>
      </c>
      <c r="D2179" t="s">
        <v>213</v>
      </c>
      <c r="E2179" t="s">
        <v>57</v>
      </c>
      <c r="F2179" s="186">
        <v>555.47199999999998</v>
      </c>
    </row>
    <row r="2180" spans="1:7" x14ac:dyDescent="0.25">
      <c r="A2180">
        <v>2017</v>
      </c>
      <c r="B2180" t="s">
        <v>212</v>
      </c>
      <c r="C2180" t="s">
        <v>59</v>
      </c>
      <c r="D2180" t="s">
        <v>213</v>
      </c>
      <c r="E2180" t="s">
        <v>65</v>
      </c>
      <c r="F2180" t="s">
        <v>54</v>
      </c>
      <c r="G2180" t="s">
        <v>217</v>
      </c>
    </row>
    <row r="2181" spans="1:7" x14ac:dyDescent="0.25">
      <c r="A2181">
        <v>2017</v>
      </c>
      <c r="B2181" t="s">
        <v>212</v>
      </c>
      <c r="C2181" t="s">
        <v>59</v>
      </c>
      <c r="D2181" t="s">
        <v>213</v>
      </c>
      <c r="E2181" t="s">
        <v>63</v>
      </c>
      <c r="F2181">
        <v>3924.1959999999999</v>
      </c>
    </row>
    <row r="2182" spans="1:7" x14ac:dyDescent="0.25">
      <c r="A2182">
        <v>2017</v>
      </c>
      <c r="B2182" t="s">
        <v>212</v>
      </c>
      <c r="C2182" t="s">
        <v>59</v>
      </c>
      <c r="D2182" t="s">
        <v>213</v>
      </c>
      <c r="E2182" t="s">
        <v>62</v>
      </c>
      <c r="F2182">
        <v>483.947</v>
      </c>
    </row>
    <row r="2183" spans="1:7" x14ac:dyDescent="0.25">
      <c r="A2183">
        <v>2017</v>
      </c>
      <c r="B2183" t="s">
        <v>212</v>
      </c>
      <c r="C2183" t="s">
        <v>59</v>
      </c>
      <c r="D2183" t="s">
        <v>213</v>
      </c>
      <c r="E2183" t="s">
        <v>61</v>
      </c>
      <c r="F2183">
        <v>3440.25</v>
      </c>
    </row>
    <row r="2184" spans="1:7" x14ac:dyDescent="0.25">
      <c r="A2184">
        <v>2017</v>
      </c>
      <c r="B2184" t="s">
        <v>212</v>
      </c>
      <c r="C2184" t="s">
        <v>59</v>
      </c>
      <c r="D2184" t="s">
        <v>213</v>
      </c>
      <c r="E2184" t="s">
        <v>236</v>
      </c>
      <c r="F2184">
        <v>3924.1959999999999</v>
      </c>
    </row>
    <row r="2185" spans="1:7" x14ac:dyDescent="0.25">
      <c r="A2185">
        <v>2017</v>
      </c>
      <c r="B2185" t="s">
        <v>212</v>
      </c>
      <c r="C2185" t="s">
        <v>59</v>
      </c>
      <c r="D2185" t="s">
        <v>213</v>
      </c>
      <c r="E2185" t="s">
        <v>57</v>
      </c>
      <c r="F2185">
        <v>3440.25</v>
      </c>
    </row>
    <row r="2186" spans="1:7" x14ac:dyDescent="0.25">
      <c r="A2186">
        <v>2017</v>
      </c>
      <c r="B2186" t="s">
        <v>212</v>
      </c>
      <c r="C2186" t="s">
        <v>74</v>
      </c>
      <c r="D2186" t="s">
        <v>216</v>
      </c>
      <c r="E2186" t="s">
        <v>65</v>
      </c>
      <c r="F2186">
        <v>95.066999999999993</v>
      </c>
      <c r="G2186" t="s">
        <v>214</v>
      </c>
    </row>
    <row r="2187" spans="1:7" x14ac:dyDescent="0.25">
      <c r="A2187">
        <v>2017</v>
      </c>
      <c r="B2187" t="s">
        <v>212</v>
      </c>
      <c r="C2187" t="s">
        <v>74</v>
      </c>
      <c r="D2187" t="s">
        <v>216</v>
      </c>
      <c r="E2187" t="s">
        <v>63</v>
      </c>
      <c r="F2187">
        <v>114.355</v>
      </c>
    </row>
    <row r="2188" spans="1:7" x14ac:dyDescent="0.25">
      <c r="A2188">
        <v>2017</v>
      </c>
      <c r="B2188" t="s">
        <v>212</v>
      </c>
      <c r="C2188" t="s">
        <v>74</v>
      </c>
      <c r="D2188" t="s">
        <v>216</v>
      </c>
      <c r="E2188" t="s">
        <v>62</v>
      </c>
      <c r="F2188">
        <v>172.89699999999999</v>
      </c>
    </row>
    <row r="2189" spans="1:7" x14ac:dyDescent="0.25">
      <c r="A2189">
        <v>2017</v>
      </c>
      <c r="B2189" t="s">
        <v>212</v>
      </c>
      <c r="C2189" t="s">
        <v>74</v>
      </c>
      <c r="D2189" t="s">
        <v>216</v>
      </c>
      <c r="E2189" t="s">
        <v>61</v>
      </c>
      <c r="F2189">
        <v>94.186000000000007</v>
      </c>
      <c r="G2189" t="s">
        <v>214</v>
      </c>
    </row>
    <row r="2190" spans="1:7" x14ac:dyDescent="0.25">
      <c r="A2190">
        <v>2017</v>
      </c>
      <c r="B2190" t="s">
        <v>212</v>
      </c>
      <c r="C2190" t="s">
        <v>74</v>
      </c>
      <c r="D2190" t="s">
        <v>216</v>
      </c>
      <c r="E2190" t="s">
        <v>236</v>
      </c>
      <c r="F2190">
        <v>99.135999999999996</v>
      </c>
      <c r="G2190" t="s">
        <v>214</v>
      </c>
    </row>
    <row r="2191" spans="1:7" x14ac:dyDescent="0.25">
      <c r="A2191">
        <v>2017</v>
      </c>
      <c r="B2191" t="s">
        <v>212</v>
      </c>
      <c r="C2191" t="s">
        <v>74</v>
      </c>
      <c r="D2191" t="s">
        <v>216</v>
      </c>
      <c r="E2191" t="s">
        <v>57</v>
      </c>
      <c r="F2191">
        <v>89.491</v>
      </c>
    </row>
    <row r="2192" spans="1:7" x14ac:dyDescent="0.25">
      <c r="A2192">
        <v>2017</v>
      </c>
      <c r="B2192" t="s">
        <v>212</v>
      </c>
      <c r="C2192" t="s">
        <v>73</v>
      </c>
      <c r="D2192" t="s">
        <v>216</v>
      </c>
      <c r="E2192" t="s">
        <v>65</v>
      </c>
      <c r="F2192" t="s">
        <v>54</v>
      </c>
    </row>
    <row r="2193" spans="1:6" x14ac:dyDescent="0.25">
      <c r="A2193">
        <v>2017</v>
      </c>
      <c r="B2193" t="s">
        <v>212</v>
      </c>
      <c r="C2193" t="s">
        <v>73</v>
      </c>
      <c r="D2193" t="s">
        <v>216</v>
      </c>
      <c r="E2193" t="s">
        <v>63</v>
      </c>
      <c r="F2193" t="s">
        <v>54</v>
      </c>
    </row>
    <row r="2194" spans="1:6" x14ac:dyDescent="0.25">
      <c r="A2194">
        <v>2017</v>
      </c>
      <c r="B2194" t="s">
        <v>212</v>
      </c>
      <c r="C2194" t="s">
        <v>73</v>
      </c>
      <c r="D2194" t="s">
        <v>216</v>
      </c>
      <c r="E2194" t="s">
        <v>62</v>
      </c>
      <c r="F2194" t="s">
        <v>54</v>
      </c>
    </row>
    <row r="2195" spans="1:6" x14ac:dyDescent="0.25">
      <c r="A2195">
        <v>2017</v>
      </c>
      <c r="B2195" t="s">
        <v>212</v>
      </c>
      <c r="C2195" t="s">
        <v>73</v>
      </c>
      <c r="D2195" t="s">
        <v>216</v>
      </c>
      <c r="E2195" t="s">
        <v>61</v>
      </c>
      <c r="F2195" t="s">
        <v>54</v>
      </c>
    </row>
    <row r="2196" spans="1:6" x14ac:dyDescent="0.25">
      <c r="A2196">
        <v>2017</v>
      </c>
      <c r="B2196" t="s">
        <v>212</v>
      </c>
      <c r="C2196" t="s">
        <v>73</v>
      </c>
      <c r="D2196" t="s">
        <v>216</v>
      </c>
      <c r="E2196" t="s">
        <v>236</v>
      </c>
      <c r="F2196" t="s">
        <v>54</v>
      </c>
    </row>
    <row r="2197" spans="1:6" x14ac:dyDescent="0.25">
      <c r="A2197">
        <v>2017</v>
      </c>
      <c r="B2197" t="s">
        <v>212</v>
      </c>
      <c r="C2197" t="s">
        <v>73</v>
      </c>
      <c r="D2197" t="s">
        <v>216</v>
      </c>
      <c r="E2197" t="s">
        <v>57</v>
      </c>
      <c r="F2197" t="s">
        <v>54</v>
      </c>
    </row>
    <row r="2198" spans="1:6" x14ac:dyDescent="0.25">
      <c r="A2198">
        <v>2017</v>
      </c>
      <c r="B2198" t="s">
        <v>212</v>
      </c>
      <c r="C2198" t="s">
        <v>72</v>
      </c>
      <c r="D2198" t="s">
        <v>216</v>
      </c>
      <c r="E2198" t="s">
        <v>65</v>
      </c>
      <c r="F2198" t="s">
        <v>54</v>
      </c>
    </row>
    <row r="2199" spans="1:6" x14ac:dyDescent="0.25">
      <c r="A2199">
        <v>2017</v>
      </c>
      <c r="B2199" t="s">
        <v>212</v>
      </c>
      <c r="C2199" t="s">
        <v>72</v>
      </c>
      <c r="D2199" t="s">
        <v>216</v>
      </c>
      <c r="E2199" t="s">
        <v>63</v>
      </c>
      <c r="F2199" t="s">
        <v>54</v>
      </c>
    </row>
    <row r="2200" spans="1:6" x14ac:dyDescent="0.25">
      <c r="A2200">
        <v>2017</v>
      </c>
      <c r="B2200" t="s">
        <v>212</v>
      </c>
      <c r="C2200" t="s">
        <v>72</v>
      </c>
      <c r="D2200" t="s">
        <v>216</v>
      </c>
      <c r="E2200" t="s">
        <v>62</v>
      </c>
      <c r="F2200" t="s">
        <v>54</v>
      </c>
    </row>
    <row r="2201" spans="1:6" x14ac:dyDescent="0.25">
      <c r="A2201">
        <v>2017</v>
      </c>
      <c r="B2201" t="s">
        <v>212</v>
      </c>
      <c r="C2201" t="s">
        <v>72</v>
      </c>
      <c r="D2201" t="s">
        <v>216</v>
      </c>
      <c r="E2201" t="s">
        <v>61</v>
      </c>
      <c r="F2201" t="s">
        <v>54</v>
      </c>
    </row>
    <row r="2202" spans="1:6" x14ac:dyDescent="0.25">
      <c r="A2202">
        <v>2017</v>
      </c>
      <c r="B2202" t="s">
        <v>212</v>
      </c>
      <c r="C2202" t="s">
        <v>72</v>
      </c>
      <c r="D2202" t="s">
        <v>216</v>
      </c>
      <c r="E2202" t="s">
        <v>236</v>
      </c>
      <c r="F2202" t="s">
        <v>54</v>
      </c>
    </row>
    <row r="2203" spans="1:6" x14ac:dyDescent="0.25">
      <c r="A2203">
        <v>2017</v>
      </c>
      <c r="B2203" t="s">
        <v>212</v>
      </c>
      <c r="C2203" t="s">
        <v>72</v>
      </c>
      <c r="D2203" t="s">
        <v>216</v>
      </c>
      <c r="E2203" t="s">
        <v>57</v>
      </c>
      <c r="F2203" t="s">
        <v>54</v>
      </c>
    </row>
    <row r="2204" spans="1:6" x14ac:dyDescent="0.25">
      <c r="A2204">
        <v>2017</v>
      </c>
      <c r="B2204" t="s">
        <v>212</v>
      </c>
      <c r="C2204" t="s">
        <v>70</v>
      </c>
      <c r="D2204" t="s">
        <v>216</v>
      </c>
      <c r="E2204" t="s">
        <v>65</v>
      </c>
      <c r="F2204" t="s">
        <v>54</v>
      </c>
    </row>
    <row r="2205" spans="1:6" x14ac:dyDescent="0.25">
      <c r="A2205">
        <v>2017</v>
      </c>
      <c r="B2205" t="s">
        <v>212</v>
      </c>
      <c r="C2205" t="s">
        <v>70</v>
      </c>
      <c r="D2205" t="s">
        <v>216</v>
      </c>
      <c r="E2205" t="s">
        <v>63</v>
      </c>
      <c r="F2205" t="s">
        <v>54</v>
      </c>
    </row>
    <row r="2206" spans="1:6" x14ac:dyDescent="0.25">
      <c r="A2206">
        <v>2017</v>
      </c>
      <c r="B2206" t="s">
        <v>212</v>
      </c>
      <c r="C2206" t="s">
        <v>70</v>
      </c>
      <c r="D2206" t="s">
        <v>216</v>
      </c>
      <c r="E2206" t="s">
        <v>62</v>
      </c>
      <c r="F2206" t="s">
        <v>54</v>
      </c>
    </row>
    <row r="2207" spans="1:6" x14ac:dyDescent="0.25">
      <c r="A2207">
        <v>2017</v>
      </c>
      <c r="B2207" t="s">
        <v>212</v>
      </c>
      <c r="C2207" t="s">
        <v>70</v>
      </c>
      <c r="D2207" t="s">
        <v>216</v>
      </c>
      <c r="E2207" t="s">
        <v>61</v>
      </c>
      <c r="F2207" s="186" t="s">
        <v>54</v>
      </c>
    </row>
    <row r="2208" spans="1:6" x14ac:dyDescent="0.25">
      <c r="A2208">
        <v>2017</v>
      </c>
      <c r="B2208" t="s">
        <v>212</v>
      </c>
      <c r="C2208" t="s">
        <v>70</v>
      </c>
      <c r="D2208" t="s">
        <v>216</v>
      </c>
      <c r="E2208" t="s">
        <v>236</v>
      </c>
      <c r="F2208" s="186" t="s">
        <v>54</v>
      </c>
    </row>
    <row r="2209" spans="1:6" x14ac:dyDescent="0.25">
      <c r="A2209">
        <v>2017</v>
      </c>
      <c r="B2209" t="s">
        <v>212</v>
      </c>
      <c r="C2209" t="s">
        <v>70</v>
      </c>
      <c r="D2209" t="s">
        <v>216</v>
      </c>
      <c r="E2209" t="s">
        <v>57</v>
      </c>
      <c r="F2209" s="186" t="s">
        <v>54</v>
      </c>
    </row>
    <row r="2210" spans="1:6" x14ac:dyDescent="0.25">
      <c r="A2210">
        <v>2017</v>
      </c>
      <c r="B2210" t="s">
        <v>212</v>
      </c>
      <c r="C2210" t="s">
        <v>69</v>
      </c>
      <c r="D2210" t="s">
        <v>216</v>
      </c>
      <c r="E2210" t="s">
        <v>65</v>
      </c>
      <c r="F2210" s="186" t="s">
        <v>54</v>
      </c>
    </row>
    <row r="2211" spans="1:6" x14ac:dyDescent="0.25">
      <c r="A2211">
        <v>2017</v>
      </c>
      <c r="B2211" t="s">
        <v>212</v>
      </c>
      <c r="C2211" t="s">
        <v>69</v>
      </c>
      <c r="D2211" t="s">
        <v>216</v>
      </c>
      <c r="E2211" t="s">
        <v>63</v>
      </c>
      <c r="F2211" s="186" t="s">
        <v>54</v>
      </c>
    </row>
    <row r="2212" spans="1:6" x14ac:dyDescent="0.25">
      <c r="A2212">
        <v>2017</v>
      </c>
      <c r="B2212" t="s">
        <v>212</v>
      </c>
      <c r="C2212" t="s">
        <v>69</v>
      </c>
      <c r="D2212" t="s">
        <v>216</v>
      </c>
      <c r="E2212" t="s">
        <v>62</v>
      </c>
      <c r="F2212" t="s">
        <v>54</v>
      </c>
    </row>
    <row r="2213" spans="1:6" x14ac:dyDescent="0.25">
      <c r="A2213">
        <v>2017</v>
      </c>
      <c r="B2213" t="s">
        <v>212</v>
      </c>
      <c r="C2213" t="s">
        <v>69</v>
      </c>
      <c r="D2213" t="s">
        <v>216</v>
      </c>
      <c r="E2213" t="s">
        <v>61</v>
      </c>
      <c r="F2213" t="s">
        <v>54</v>
      </c>
    </row>
    <row r="2214" spans="1:6" x14ac:dyDescent="0.25">
      <c r="A2214">
        <v>2017</v>
      </c>
      <c r="B2214" t="s">
        <v>212</v>
      </c>
      <c r="C2214" t="s">
        <v>69</v>
      </c>
      <c r="D2214" t="s">
        <v>216</v>
      </c>
      <c r="E2214" t="s">
        <v>236</v>
      </c>
      <c r="F2214" t="s">
        <v>54</v>
      </c>
    </row>
    <row r="2215" spans="1:6" x14ac:dyDescent="0.25">
      <c r="A2215">
        <v>2017</v>
      </c>
      <c r="B2215" t="s">
        <v>212</v>
      </c>
      <c r="C2215" t="s">
        <v>69</v>
      </c>
      <c r="D2215" t="s">
        <v>216</v>
      </c>
      <c r="E2215" t="s">
        <v>57</v>
      </c>
      <c r="F2215" t="s">
        <v>54</v>
      </c>
    </row>
    <row r="2216" spans="1:6" x14ac:dyDescent="0.25">
      <c r="A2216">
        <v>2017</v>
      </c>
      <c r="B2216" t="s">
        <v>212</v>
      </c>
      <c r="C2216" t="s">
        <v>67</v>
      </c>
      <c r="D2216" t="s">
        <v>216</v>
      </c>
      <c r="E2216" t="s">
        <v>65</v>
      </c>
      <c r="F2216" t="s">
        <v>54</v>
      </c>
    </row>
    <row r="2217" spans="1:6" x14ac:dyDescent="0.25">
      <c r="A2217">
        <v>2017</v>
      </c>
      <c r="B2217" t="s">
        <v>212</v>
      </c>
      <c r="C2217" t="s">
        <v>67</v>
      </c>
      <c r="D2217" t="s">
        <v>216</v>
      </c>
      <c r="E2217" t="s">
        <v>63</v>
      </c>
      <c r="F2217" t="s">
        <v>54</v>
      </c>
    </row>
    <row r="2218" spans="1:6" x14ac:dyDescent="0.25">
      <c r="A2218">
        <v>2017</v>
      </c>
      <c r="B2218" t="s">
        <v>212</v>
      </c>
      <c r="C2218" t="s">
        <v>67</v>
      </c>
      <c r="D2218" t="s">
        <v>216</v>
      </c>
      <c r="E2218" t="s">
        <v>62</v>
      </c>
      <c r="F2218" t="s">
        <v>54</v>
      </c>
    </row>
    <row r="2219" spans="1:6" x14ac:dyDescent="0.25">
      <c r="A2219">
        <v>2017</v>
      </c>
      <c r="B2219" t="s">
        <v>212</v>
      </c>
      <c r="C2219" t="s">
        <v>67</v>
      </c>
      <c r="D2219" t="s">
        <v>216</v>
      </c>
      <c r="E2219" t="s">
        <v>61</v>
      </c>
      <c r="F2219" t="s">
        <v>54</v>
      </c>
    </row>
    <row r="2220" spans="1:6" x14ac:dyDescent="0.25">
      <c r="A2220">
        <v>2017</v>
      </c>
      <c r="B2220" t="s">
        <v>212</v>
      </c>
      <c r="C2220" t="s">
        <v>67</v>
      </c>
      <c r="D2220" t="s">
        <v>216</v>
      </c>
      <c r="E2220" t="s">
        <v>236</v>
      </c>
      <c r="F2220" t="s">
        <v>54</v>
      </c>
    </row>
    <row r="2221" spans="1:6" x14ac:dyDescent="0.25">
      <c r="A2221">
        <v>2017</v>
      </c>
      <c r="B2221" t="s">
        <v>212</v>
      </c>
      <c r="C2221" t="s">
        <v>67</v>
      </c>
      <c r="D2221" t="s">
        <v>216</v>
      </c>
      <c r="E2221" t="s">
        <v>57</v>
      </c>
      <c r="F2221" t="s">
        <v>54</v>
      </c>
    </row>
    <row r="2222" spans="1:6" x14ac:dyDescent="0.25">
      <c r="A2222">
        <v>2017</v>
      </c>
      <c r="B2222" t="s">
        <v>212</v>
      </c>
      <c r="C2222" t="s">
        <v>59</v>
      </c>
      <c r="D2222" t="s">
        <v>216</v>
      </c>
      <c r="E2222" t="s">
        <v>65</v>
      </c>
      <c r="F2222" s="186" t="s">
        <v>54</v>
      </c>
    </row>
    <row r="2223" spans="1:6" x14ac:dyDescent="0.25">
      <c r="A2223">
        <v>2017</v>
      </c>
      <c r="B2223" t="s">
        <v>212</v>
      </c>
      <c r="C2223" t="s">
        <v>59</v>
      </c>
      <c r="D2223" t="s">
        <v>216</v>
      </c>
      <c r="E2223" t="s">
        <v>63</v>
      </c>
      <c r="F2223" s="186" t="s">
        <v>54</v>
      </c>
    </row>
    <row r="2224" spans="1:6" x14ac:dyDescent="0.25">
      <c r="A2224">
        <v>2017</v>
      </c>
      <c r="B2224" t="s">
        <v>212</v>
      </c>
      <c r="C2224" t="s">
        <v>59</v>
      </c>
      <c r="D2224" t="s">
        <v>216</v>
      </c>
      <c r="E2224" t="s">
        <v>62</v>
      </c>
      <c r="F2224" s="186" t="s">
        <v>54</v>
      </c>
    </row>
    <row r="2225" spans="1:7" x14ac:dyDescent="0.25">
      <c r="A2225">
        <v>2017</v>
      </c>
      <c r="B2225" t="s">
        <v>212</v>
      </c>
      <c r="C2225" t="s">
        <v>59</v>
      </c>
      <c r="D2225" t="s">
        <v>216</v>
      </c>
      <c r="E2225" t="s">
        <v>61</v>
      </c>
      <c r="F2225" s="186" t="s">
        <v>54</v>
      </c>
    </row>
    <row r="2226" spans="1:7" x14ac:dyDescent="0.25">
      <c r="A2226">
        <v>2017</v>
      </c>
      <c r="B2226" t="s">
        <v>212</v>
      </c>
      <c r="C2226" t="s">
        <v>59</v>
      </c>
      <c r="D2226" t="s">
        <v>216</v>
      </c>
      <c r="E2226" t="s">
        <v>236</v>
      </c>
      <c r="F2226" s="186" t="s">
        <v>54</v>
      </c>
    </row>
    <row r="2227" spans="1:7" x14ac:dyDescent="0.25">
      <c r="A2227">
        <v>2017</v>
      </c>
      <c r="B2227" t="s">
        <v>212</v>
      </c>
      <c r="C2227" t="s">
        <v>59</v>
      </c>
      <c r="D2227" t="s">
        <v>216</v>
      </c>
      <c r="E2227" t="s">
        <v>57</v>
      </c>
      <c r="F2227" t="s">
        <v>54</v>
      </c>
    </row>
    <row r="2228" spans="1:7" x14ac:dyDescent="0.25">
      <c r="A2228">
        <v>2017</v>
      </c>
      <c r="B2228" t="s">
        <v>212</v>
      </c>
      <c r="C2228" t="s">
        <v>74</v>
      </c>
      <c r="D2228" t="s">
        <v>215</v>
      </c>
      <c r="E2228" t="s">
        <v>65</v>
      </c>
      <c r="F2228">
        <v>11.835000000000001</v>
      </c>
      <c r="G2228" t="s">
        <v>214</v>
      </c>
    </row>
    <row r="2229" spans="1:7" x14ac:dyDescent="0.25">
      <c r="A2229">
        <v>2017</v>
      </c>
      <c r="B2229" t="s">
        <v>212</v>
      </c>
      <c r="C2229" t="s">
        <v>74</v>
      </c>
      <c r="D2229" t="s">
        <v>215</v>
      </c>
      <c r="E2229" t="s">
        <v>63</v>
      </c>
      <c r="F2229">
        <v>3.806</v>
      </c>
    </row>
    <row r="2230" spans="1:7" x14ac:dyDescent="0.25">
      <c r="A2230">
        <v>2017</v>
      </c>
      <c r="B2230" t="s">
        <v>212</v>
      </c>
      <c r="C2230" t="s">
        <v>74</v>
      </c>
      <c r="D2230" t="s">
        <v>215</v>
      </c>
      <c r="E2230" t="s">
        <v>62</v>
      </c>
      <c r="F2230">
        <v>1.716</v>
      </c>
    </row>
    <row r="2231" spans="1:7" x14ac:dyDescent="0.25">
      <c r="A2231">
        <v>2017</v>
      </c>
      <c r="B2231" t="s">
        <v>212</v>
      </c>
      <c r="C2231" t="s">
        <v>74</v>
      </c>
      <c r="D2231" t="s">
        <v>215</v>
      </c>
      <c r="E2231" t="s">
        <v>61</v>
      </c>
      <c r="F2231">
        <v>13.926</v>
      </c>
      <c r="G2231" t="s">
        <v>214</v>
      </c>
    </row>
    <row r="2232" spans="1:7" x14ac:dyDescent="0.25">
      <c r="A2232">
        <v>2017</v>
      </c>
      <c r="B2232" t="s">
        <v>212</v>
      </c>
      <c r="C2232" t="s">
        <v>74</v>
      </c>
      <c r="D2232" t="s">
        <v>215</v>
      </c>
      <c r="E2232" t="s">
        <v>236</v>
      </c>
      <c r="F2232">
        <v>15.641999999999999</v>
      </c>
      <c r="G2232" t="s">
        <v>214</v>
      </c>
    </row>
    <row r="2233" spans="1:7" x14ac:dyDescent="0.25">
      <c r="A2233">
        <v>2017</v>
      </c>
      <c r="B2233" t="s">
        <v>212</v>
      </c>
      <c r="C2233" t="s">
        <v>74</v>
      </c>
      <c r="D2233" t="s">
        <v>215</v>
      </c>
      <c r="E2233" t="s">
        <v>57</v>
      </c>
      <c r="F2233">
        <v>2.0910000000000002</v>
      </c>
    </row>
    <row r="2234" spans="1:7" x14ac:dyDescent="0.25">
      <c r="A2234">
        <v>2017</v>
      </c>
      <c r="B2234" t="s">
        <v>212</v>
      </c>
      <c r="C2234" t="s">
        <v>73</v>
      </c>
      <c r="D2234" t="s">
        <v>215</v>
      </c>
      <c r="E2234" t="s">
        <v>65</v>
      </c>
      <c r="F2234">
        <v>3.4119999999999999</v>
      </c>
    </row>
    <row r="2235" spans="1:7" x14ac:dyDescent="0.25">
      <c r="A2235">
        <v>2017</v>
      </c>
      <c r="B2235" t="s">
        <v>212</v>
      </c>
      <c r="C2235" t="s">
        <v>73</v>
      </c>
      <c r="D2235" t="s">
        <v>215</v>
      </c>
      <c r="E2235" t="s">
        <v>63</v>
      </c>
      <c r="F2235">
        <v>0.438</v>
      </c>
    </row>
    <row r="2236" spans="1:7" x14ac:dyDescent="0.25">
      <c r="A2236">
        <v>2017</v>
      </c>
      <c r="B2236" t="s">
        <v>212</v>
      </c>
      <c r="C2236" t="s">
        <v>73</v>
      </c>
      <c r="D2236" t="s">
        <v>215</v>
      </c>
      <c r="E2236" t="s">
        <v>62</v>
      </c>
      <c r="F2236">
        <v>0.44800000000000001</v>
      </c>
    </row>
    <row r="2237" spans="1:7" x14ac:dyDescent="0.25">
      <c r="A2237">
        <v>2017</v>
      </c>
      <c r="B2237" t="s">
        <v>212</v>
      </c>
      <c r="C2237" t="s">
        <v>73</v>
      </c>
      <c r="D2237" t="s">
        <v>215</v>
      </c>
      <c r="E2237" t="s">
        <v>61</v>
      </c>
      <c r="F2237" s="187">
        <v>3.4020000000000001</v>
      </c>
    </row>
    <row r="2238" spans="1:7" x14ac:dyDescent="0.25">
      <c r="A2238">
        <v>2017</v>
      </c>
      <c r="B2238" t="s">
        <v>212</v>
      </c>
      <c r="C2238" t="s">
        <v>73</v>
      </c>
      <c r="D2238" t="s">
        <v>215</v>
      </c>
      <c r="E2238" t="s">
        <v>236</v>
      </c>
      <c r="F2238" s="186">
        <v>3.85</v>
      </c>
    </row>
    <row r="2239" spans="1:7" x14ac:dyDescent="0.25">
      <c r="A2239">
        <v>2017</v>
      </c>
      <c r="B2239" t="s">
        <v>212</v>
      </c>
      <c r="C2239" t="s">
        <v>73</v>
      </c>
      <c r="D2239" t="s">
        <v>215</v>
      </c>
      <c r="E2239" t="s">
        <v>57</v>
      </c>
      <c r="F2239" s="186">
        <v>-0.01</v>
      </c>
    </row>
    <row r="2240" spans="1:7" x14ac:dyDescent="0.25">
      <c r="A2240">
        <v>2017</v>
      </c>
      <c r="B2240" t="s">
        <v>212</v>
      </c>
      <c r="C2240" t="s">
        <v>72</v>
      </c>
      <c r="D2240" t="s">
        <v>215</v>
      </c>
      <c r="E2240" t="s">
        <v>65</v>
      </c>
      <c r="F2240" s="186">
        <v>0.47399999999999998</v>
      </c>
      <c r="G2240" t="s">
        <v>214</v>
      </c>
    </row>
    <row r="2241" spans="1:7" x14ac:dyDescent="0.25">
      <c r="A2241">
        <v>2017</v>
      </c>
      <c r="B2241" t="s">
        <v>212</v>
      </c>
      <c r="C2241" t="s">
        <v>72</v>
      </c>
      <c r="D2241" t="s">
        <v>215</v>
      </c>
      <c r="E2241" t="s">
        <v>63</v>
      </c>
      <c r="F2241" s="186">
        <v>0.55100000000000005</v>
      </c>
    </row>
    <row r="2242" spans="1:7" x14ac:dyDescent="0.25">
      <c r="A2242">
        <v>2017</v>
      </c>
      <c r="B2242" t="s">
        <v>212</v>
      </c>
      <c r="C2242" t="s">
        <v>72</v>
      </c>
      <c r="D2242" t="s">
        <v>215</v>
      </c>
      <c r="E2242" t="s">
        <v>62</v>
      </c>
      <c r="F2242">
        <v>0.29299999999999998</v>
      </c>
    </row>
    <row r="2243" spans="1:7" x14ac:dyDescent="0.25">
      <c r="A2243">
        <v>2017</v>
      </c>
      <c r="B2243" t="s">
        <v>212</v>
      </c>
      <c r="C2243" t="s">
        <v>72</v>
      </c>
      <c r="D2243" t="s">
        <v>215</v>
      </c>
      <c r="E2243" t="s">
        <v>61</v>
      </c>
      <c r="F2243">
        <v>0.73199999999999998</v>
      </c>
      <c r="G2243" t="s">
        <v>214</v>
      </c>
    </row>
    <row r="2244" spans="1:7" x14ac:dyDescent="0.25">
      <c r="A2244">
        <v>2017</v>
      </c>
      <c r="B2244" t="s">
        <v>212</v>
      </c>
      <c r="C2244" t="s">
        <v>72</v>
      </c>
      <c r="D2244" t="s">
        <v>215</v>
      </c>
      <c r="E2244" t="s">
        <v>236</v>
      </c>
      <c r="F2244">
        <v>1.0249999999999999</v>
      </c>
      <c r="G2244" t="s">
        <v>214</v>
      </c>
    </row>
    <row r="2245" spans="1:7" x14ac:dyDescent="0.25">
      <c r="A2245">
        <v>2017</v>
      </c>
      <c r="B2245" t="s">
        <v>212</v>
      </c>
      <c r="C2245" t="s">
        <v>72</v>
      </c>
      <c r="D2245" t="s">
        <v>215</v>
      </c>
      <c r="E2245" t="s">
        <v>57</v>
      </c>
      <c r="F2245">
        <v>0.25800000000000001</v>
      </c>
    </row>
    <row r="2246" spans="1:7" x14ac:dyDescent="0.25">
      <c r="A2246">
        <v>2017</v>
      </c>
      <c r="B2246" t="s">
        <v>212</v>
      </c>
      <c r="C2246" t="s">
        <v>70</v>
      </c>
      <c r="D2246" t="s">
        <v>215</v>
      </c>
      <c r="E2246" t="s">
        <v>65</v>
      </c>
      <c r="F2246">
        <v>6.66</v>
      </c>
    </row>
    <row r="2247" spans="1:7" x14ac:dyDescent="0.25">
      <c r="A2247">
        <v>2017</v>
      </c>
      <c r="B2247" t="s">
        <v>212</v>
      </c>
      <c r="C2247" t="s">
        <v>70</v>
      </c>
      <c r="D2247" t="s">
        <v>215</v>
      </c>
      <c r="E2247" t="s">
        <v>63</v>
      </c>
      <c r="F2247">
        <v>0.217</v>
      </c>
    </row>
    <row r="2248" spans="1:7" x14ac:dyDescent="0.25">
      <c r="A2248">
        <v>2017</v>
      </c>
      <c r="B2248" t="s">
        <v>212</v>
      </c>
      <c r="C2248" t="s">
        <v>70</v>
      </c>
      <c r="D2248" t="s">
        <v>215</v>
      </c>
      <c r="E2248" t="s">
        <v>62</v>
      </c>
      <c r="F2248">
        <v>0.23300000000000001</v>
      </c>
    </row>
    <row r="2249" spans="1:7" x14ac:dyDescent="0.25">
      <c r="A2249">
        <v>2017</v>
      </c>
      <c r="B2249" t="s">
        <v>212</v>
      </c>
      <c r="C2249" t="s">
        <v>70</v>
      </c>
      <c r="D2249" t="s">
        <v>215</v>
      </c>
      <c r="E2249" t="s">
        <v>61</v>
      </c>
      <c r="F2249">
        <v>6.6440000000000001</v>
      </c>
    </row>
    <row r="2250" spans="1:7" x14ac:dyDescent="0.25">
      <c r="A2250">
        <v>2017</v>
      </c>
      <c r="B2250" t="s">
        <v>212</v>
      </c>
      <c r="C2250" t="s">
        <v>70</v>
      </c>
      <c r="D2250" t="s">
        <v>215</v>
      </c>
      <c r="E2250" t="s">
        <v>236</v>
      </c>
      <c r="F2250">
        <v>6.8769999999999998</v>
      </c>
    </row>
    <row r="2251" spans="1:7" x14ac:dyDescent="0.25">
      <c r="A2251">
        <v>2017</v>
      </c>
      <c r="B2251" t="s">
        <v>212</v>
      </c>
      <c r="C2251" t="s">
        <v>70</v>
      </c>
      <c r="D2251" t="s">
        <v>215</v>
      </c>
      <c r="E2251" t="s">
        <v>57</v>
      </c>
      <c r="F2251">
        <v>-1.6E-2</v>
      </c>
    </row>
    <row r="2252" spans="1:7" x14ac:dyDescent="0.25">
      <c r="A2252">
        <v>2017</v>
      </c>
      <c r="B2252" t="s">
        <v>212</v>
      </c>
      <c r="C2252" t="s">
        <v>69</v>
      </c>
      <c r="D2252" t="s">
        <v>215</v>
      </c>
      <c r="E2252" t="s">
        <v>65</v>
      </c>
      <c r="F2252" s="186">
        <v>1.2889999999999999</v>
      </c>
    </row>
    <row r="2253" spans="1:7" x14ac:dyDescent="0.25">
      <c r="A2253">
        <v>2017</v>
      </c>
      <c r="B2253" t="s">
        <v>212</v>
      </c>
      <c r="C2253" t="s">
        <v>69</v>
      </c>
      <c r="D2253" t="s">
        <v>215</v>
      </c>
      <c r="E2253" t="s">
        <v>63</v>
      </c>
      <c r="F2253" s="186">
        <v>2.4580000000000002</v>
      </c>
    </row>
    <row r="2254" spans="1:7" x14ac:dyDescent="0.25">
      <c r="A2254">
        <v>2017</v>
      </c>
      <c r="B2254" t="s">
        <v>212</v>
      </c>
      <c r="C2254" t="s">
        <v>69</v>
      </c>
      <c r="D2254" t="s">
        <v>215</v>
      </c>
      <c r="E2254" t="s">
        <v>62</v>
      </c>
      <c r="F2254" s="186">
        <v>0.60799999999999998</v>
      </c>
    </row>
    <row r="2255" spans="1:7" x14ac:dyDescent="0.25">
      <c r="A2255">
        <v>2017</v>
      </c>
      <c r="B2255" t="s">
        <v>212</v>
      </c>
      <c r="C2255" t="s">
        <v>69</v>
      </c>
      <c r="D2255" t="s">
        <v>215</v>
      </c>
      <c r="E2255" t="s">
        <v>61</v>
      </c>
      <c r="F2255" s="186">
        <v>3.1389999999999998</v>
      </c>
    </row>
    <row r="2256" spans="1:7" x14ac:dyDescent="0.25">
      <c r="A2256">
        <v>2017</v>
      </c>
      <c r="B2256" t="s">
        <v>212</v>
      </c>
      <c r="C2256" t="s">
        <v>69</v>
      </c>
      <c r="D2256" t="s">
        <v>215</v>
      </c>
      <c r="E2256" t="s">
        <v>236</v>
      </c>
      <c r="F2256" s="186">
        <v>3.7469999999999999</v>
      </c>
    </row>
    <row r="2257" spans="1:7" x14ac:dyDescent="0.25">
      <c r="A2257">
        <v>2017</v>
      </c>
      <c r="B2257" t="s">
        <v>212</v>
      </c>
      <c r="C2257" t="s">
        <v>69</v>
      </c>
      <c r="D2257" t="s">
        <v>215</v>
      </c>
      <c r="E2257" t="s">
        <v>57</v>
      </c>
      <c r="F2257">
        <v>1.849</v>
      </c>
    </row>
    <row r="2258" spans="1:7" x14ac:dyDescent="0.25">
      <c r="A2258">
        <v>2017</v>
      </c>
      <c r="B2258" t="s">
        <v>212</v>
      </c>
      <c r="C2258" t="s">
        <v>67</v>
      </c>
      <c r="D2258" t="s">
        <v>215</v>
      </c>
      <c r="E2258" t="s">
        <v>65</v>
      </c>
      <c r="F2258" t="s">
        <v>54</v>
      </c>
      <c r="G2258" t="s">
        <v>217</v>
      </c>
    </row>
    <row r="2259" spans="1:7" x14ac:dyDescent="0.25">
      <c r="A2259">
        <v>2017</v>
      </c>
      <c r="B2259" t="s">
        <v>212</v>
      </c>
      <c r="C2259" t="s">
        <v>67</v>
      </c>
      <c r="D2259" t="s">
        <v>215</v>
      </c>
      <c r="E2259" t="s">
        <v>63</v>
      </c>
      <c r="F2259">
        <v>0.13300000000000001</v>
      </c>
    </row>
    <row r="2260" spans="1:7" x14ac:dyDescent="0.25">
      <c r="A2260">
        <v>2017</v>
      </c>
      <c r="B2260" t="s">
        <v>212</v>
      </c>
      <c r="C2260" t="s">
        <v>67</v>
      </c>
      <c r="D2260" t="s">
        <v>215</v>
      </c>
      <c r="E2260" t="s">
        <v>62</v>
      </c>
      <c r="F2260">
        <v>0.13200000000000001</v>
      </c>
    </row>
    <row r="2261" spans="1:7" x14ac:dyDescent="0.25">
      <c r="A2261">
        <v>2017</v>
      </c>
      <c r="B2261" t="s">
        <v>212</v>
      </c>
      <c r="C2261" t="s">
        <v>67</v>
      </c>
      <c r="D2261" t="s">
        <v>215</v>
      </c>
      <c r="E2261" t="s">
        <v>61</v>
      </c>
      <c r="F2261">
        <v>1E-3</v>
      </c>
    </row>
    <row r="2262" spans="1:7" x14ac:dyDescent="0.25">
      <c r="A2262">
        <v>2017</v>
      </c>
      <c r="B2262" t="s">
        <v>212</v>
      </c>
      <c r="C2262" t="s">
        <v>67</v>
      </c>
      <c r="D2262" t="s">
        <v>215</v>
      </c>
      <c r="E2262" t="s">
        <v>236</v>
      </c>
      <c r="F2262">
        <v>0.13300000000000001</v>
      </c>
    </row>
    <row r="2263" spans="1:7" x14ac:dyDescent="0.25">
      <c r="A2263">
        <v>2017</v>
      </c>
      <c r="B2263" t="s">
        <v>212</v>
      </c>
      <c r="C2263" t="s">
        <v>67</v>
      </c>
      <c r="D2263" t="s">
        <v>215</v>
      </c>
      <c r="E2263" t="s">
        <v>57</v>
      </c>
      <c r="F2263">
        <v>1E-3</v>
      </c>
    </row>
    <row r="2264" spans="1:7" x14ac:dyDescent="0.25">
      <c r="A2264">
        <v>2017</v>
      </c>
      <c r="B2264" t="s">
        <v>212</v>
      </c>
      <c r="C2264" t="s">
        <v>59</v>
      </c>
      <c r="D2264" t="s">
        <v>215</v>
      </c>
      <c r="E2264" t="s">
        <v>65</v>
      </c>
      <c r="F2264" t="s">
        <v>54</v>
      </c>
      <c r="G2264" t="s">
        <v>217</v>
      </c>
    </row>
    <row r="2265" spans="1:7" x14ac:dyDescent="0.25">
      <c r="A2265">
        <v>2017</v>
      </c>
      <c r="B2265" t="s">
        <v>212</v>
      </c>
      <c r="C2265" t="s">
        <v>59</v>
      </c>
      <c r="D2265" t="s">
        <v>215</v>
      </c>
      <c r="E2265" t="s">
        <v>63</v>
      </c>
      <c r="F2265">
        <v>8.9999999999999993E-3</v>
      </c>
    </row>
    <row r="2266" spans="1:7" x14ac:dyDescent="0.25">
      <c r="A2266">
        <v>2017</v>
      </c>
      <c r="B2266" t="s">
        <v>212</v>
      </c>
      <c r="C2266" t="s">
        <v>59</v>
      </c>
      <c r="D2266" t="s">
        <v>215</v>
      </c>
      <c r="E2266" t="s">
        <v>62</v>
      </c>
      <c r="F2266">
        <v>1E-3</v>
      </c>
    </row>
    <row r="2267" spans="1:7" x14ac:dyDescent="0.25">
      <c r="A2267">
        <v>2017</v>
      </c>
      <c r="B2267" t="s">
        <v>212</v>
      </c>
      <c r="C2267" t="s">
        <v>59</v>
      </c>
      <c r="D2267" t="s">
        <v>215</v>
      </c>
      <c r="E2267" t="s">
        <v>61</v>
      </c>
      <c r="F2267" s="186">
        <v>8.0000000000000002E-3</v>
      </c>
    </row>
    <row r="2268" spans="1:7" x14ac:dyDescent="0.25">
      <c r="A2268">
        <v>2017</v>
      </c>
      <c r="B2268" t="s">
        <v>212</v>
      </c>
      <c r="C2268" t="s">
        <v>59</v>
      </c>
      <c r="D2268" t="s">
        <v>215</v>
      </c>
      <c r="E2268" t="s">
        <v>236</v>
      </c>
      <c r="F2268" s="186">
        <v>8.9999999999999993E-3</v>
      </c>
    </row>
    <row r="2269" spans="1:7" x14ac:dyDescent="0.25">
      <c r="A2269">
        <v>2017</v>
      </c>
      <c r="B2269" t="s">
        <v>212</v>
      </c>
      <c r="C2269" t="s">
        <v>59</v>
      </c>
      <c r="D2269" t="s">
        <v>215</v>
      </c>
      <c r="E2269" t="s">
        <v>57</v>
      </c>
      <c r="F2269" s="186">
        <v>8.0000000000000002E-3</v>
      </c>
    </row>
    <row r="2270" spans="1:7" x14ac:dyDescent="0.25">
      <c r="A2270">
        <v>2018</v>
      </c>
      <c r="B2270" t="s">
        <v>212</v>
      </c>
      <c r="C2270" t="s">
        <v>74</v>
      </c>
      <c r="D2270" t="s">
        <v>213</v>
      </c>
      <c r="E2270" t="s">
        <v>65</v>
      </c>
      <c r="F2270" s="186">
        <v>5347595.2640000004</v>
      </c>
      <c r="G2270" t="s">
        <v>214</v>
      </c>
    </row>
    <row r="2271" spans="1:7" x14ac:dyDescent="0.25">
      <c r="A2271">
        <v>2018</v>
      </c>
      <c r="B2271" t="s">
        <v>212</v>
      </c>
      <c r="C2271" t="s">
        <v>74</v>
      </c>
      <c r="D2271" t="s">
        <v>213</v>
      </c>
      <c r="E2271" t="s">
        <v>63</v>
      </c>
      <c r="F2271">
        <v>1732451.7830000001</v>
      </c>
    </row>
    <row r="2272" spans="1:7" x14ac:dyDescent="0.25">
      <c r="A2272">
        <v>2018</v>
      </c>
      <c r="B2272" t="s">
        <v>212</v>
      </c>
      <c r="C2272" t="s">
        <v>74</v>
      </c>
      <c r="D2272" t="s">
        <v>213</v>
      </c>
      <c r="E2272" t="s">
        <v>62</v>
      </c>
      <c r="F2272">
        <v>745629.82400000002</v>
      </c>
    </row>
    <row r="2273" spans="1:7" x14ac:dyDescent="0.25">
      <c r="A2273">
        <v>2018</v>
      </c>
      <c r="B2273" t="s">
        <v>212</v>
      </c>
      <c r="C2273" t="s">
        <v>74</v>
      </c>
      <c r="D2273" t="s">
        <v>213</v>
      </c>
      <c r="E2273" t="s">
        <v>61</v>
      </c>
      <c r="F2273">
        <v>6334417.2240000004</v>
      </c>
      <c r="G2273" t="s">
        <v>214</v>
      </c>
    </row>
    <row r="2274" spans="1:7" x14ac:dyDescent="0.25">
      <c r="A2274">
        <v>2018</v>
      </c>
      <c r="B2274" t="s">
        <v>212</v>
      </c>
      <c r="C2274" t="s">
        <v>74</v>
      </c>
      <c r="D2274" t="s">
        <v>213</v>
      </c>
      <c r="E2274" t="s">
        <v>236</v>
      </c>
      <c r="F2274">
        <v>7080047.0480000004</v>
      </c>
      <c r="G2274" t="s">
        <v>214</v>
      </c>
    </row>
    <row r="2275" spans="1:7" x14ac:dyDescent="0.25">
      <c r="A2275">
        <v>2018</v>
      </c>
      <c r="B2275" t="s">
        <v>212</v>
      </c>
      <c r="C2275" t="s">
        <v>74</v>
      </c>
      <c r="D2275" t="s">
        <v>213</v>
      </c>
      <c r="E2275" t="s">
        <v>57</v>
      </c>
      <c r="F2275">
        <v>986821.95900000003</v>
      </c>
    </row>
    <row r="2276" spans="1:7" x14ac:dyDescent="0.25">
      <c r="A2276">
        <v>2018</v>
      </c>
      <c r="B2276" t="s">
        <v>212</v>
      </c>
      <c r="C2276" t="s">
        <v>73</v>
      </c>
      <c r="D2276" t="s">
        <v>213</v>
      </c>
      <c r="E2276" t="s">
        <v>65</v>
      </c>
      <c r="F2276">
        <v>1458983.9580000001</v>
      </c>
    </row>
    <row r="2277" spans="1:7" x14ac:dyDescent="0.25">
      <c r="A2277">
        <v>2018</v>
      </c>
      <c r="B2277" t="s">
        <v>212</v>
      </c>
      <c r="C2277" t="s">
        <v>73</v>
      </c>
      <c r="D2277" t="s">
        <v>213</v>
      </c>
      <c r="E2277" t="s">
        <v>63</v>
      </c>
      <c r="F2277">
        <v>207659.60200000001</v>
      </c>
    </row>
    <row r="2278" spans="1:7" x14ac:dyDescent="0.25">
      <c r="A2278">
        <v>2018</v>
      </c>
      <c r="B2278" t="s">
        <v>212</v>
      </c>
      <c r="C2278" t="s">
        <v>73</v>
      </c>
      <c r="D2278" t="s">
        <v>213</v>
      </c>
      <c r="E2278" t="s">
        <v>62</v>
      </c>
      <c r="F2278">
        <v>195644.016</v>
      </c>
    </row>
    <row r="2279" spans="1:7" x14ac:dyDescent="0.25">
      <c r="A2279">
        <v>2018</v>
      </c>
      <c r="B2279" t="s">
        <v>212</v>
      </c>
      <c r="C2279" t="s">
        <v>73</v>
      </c>
      <c r="D2279" t="s">
        <v>213</v>
      </c>
      <c r="E2279" t="s">
        <v>61</v>
      </c>
      <c r="F2279">
        <v>1470999.5449999999</v>
      </c>
    </row>
    <row r="2280" spans="1:7" x14ac:dyDescent="0.25">
      <c r="A2280">
        <v>2018</v>
      </c>
      <c r="B2280" t="s">
        <v>212</v>
      </c>
      <c r="C2280" t="s">
        <v>73</v>
      </c>
      <c r="D2280" t="s">
        <v>213</v>
      </c>
      <c r="E2280" t="s">
        <v>236</v>
      </c>
      <c r="F2280">
        <v>1666643.56</v>
      </c>
    </row>
    <row r="2281" spans="1:7" x14ac:dyDescent="0.25">
      <c r="A2281">
        <v>2018</v>
      </c>
      <c r="B2281" t="s">
        <v>212</v>
      </c>
      <c r="C2281" t="s">
        <v>73</v>
      </c>
      <c r="D2281" t="s">
        <v>213</v>
      </c>
      <c r="E2281" t="s">
        <v>57</v>
      </c>
      <c r="F2281">
        <v>12015.585999999999</v>
      </c>
    </row>
    <row r="2282" spans="1:7" x14ac:dyDescent="0.25">
      <c r="A2282">
        <v>2018</v>
      </c>
      <c r="B2282" t="s">
        <v>212</v>
      </c>
      <c r="C2282" t="s">
        <v>72</v>
      </c>
      <c r="D2282" t="s">
        <v>213</v>
      </c>
      <c r="E2282" t="s">
        <v>65</v>
      </c>
      <c r="F2282">
        <v>218493.27900000001</v>
      </c>
      <c r="G2282" t="s">
        <v>214</v>
      </c>
    </row>
    <row r="2283" spans="1:7" x14ac:dyDescent="0.25">
      <c r="A2283">
        <v>2018</v>
      </c>
      <c r="B2283" t="s">
        <v>212</v>
      </c>
      <c r="C2283" t="s">
        <v>72</v>
      </c>
      <c r="D2283" t="s">
        <v>213</v>
      </c>
      <c r="E2283" t="s">
        <v>63</v>
      </c>
      <c r="F2283" s="186">
        <v>259310.07399999999</v>
      </c>
    </row>
    <row r="2284" spans="1:7" x14ac:dyDescent="0.25">
      <c r="A2284">
        <v>2018</v>
      </c>
      <c r="B2284" t="s">
        <v>212</v>
      </c>
      <c r="C2284" t="s">
        <v>72</v>
      </c>
      <c r="D2284" t="s">
        <v>213</v>
      </c>
      <c r="E2284" t="s">
        <v>62</v>
      </c>
      <c r="F2284" s="186">
        <v>127725.14200000001</v>
      </c>
    </row>
    <row r="2285" spans="1:7" x14ac:dyDescent="0.25">
      <c r="A2285">
        <v>2018</v>
      </c>
      <c r="B2285" t="s">
        <v>212</v>
      </c>
      <c r="C2285" t="s">
        <v>72</v>
      </c>
      <c r="D2285" t="s">
        <v>213</v>
      </c>
      <c r="E2285" t="s">
        <v>61</v>
      </c>
      <c r="F2285" s="186">
        <v>350078.21100000001</v>
      </c>
      <c r="G2285" t="s">
        <v>214</v>
      </c>
    </row>
    <row r="2286" spans="1:7" x14ac:dyDescent="0.25">
      <c r="A2286">
        <v>2018</v>
      </c>
      <c r="B2286" t="s">
        <v>212</v>
      </c>
      <c r="C2286" t="s">
        <v>72</v>
      </c>
      <c r="D2286" t="s">
        <v>213</v>
      </c>
      <c r="E2286" t="s">
        <v>236</v>
      </c>
      <c r="F2286" s="186">
        <v>477803.353</v>
      </c>
      <c r="G2286" t="s">
        <v>214</v>
      </c>
    </row>
    <row r="2287" spans="1:7" x14ac:dyDescent="0.25">
      <c r="A2287">
        <v>2018</v>
      </c>
      <c r="B2287" t="s">
        <v>212</v>
      </c>
      <c r="C2287" t="s">
        <v>72</v>
      </c>
      <c r="D2287" t="s">
        <v>213</v>
      </c>
      <c r="E2287" t="s">
        <v>57</v>
      </c>
      <c r="F2287">
        <v>131584.932</v>
      </c>
    </row>
    <row r="2288" spans="1:7" x14ac:dyDescent="0.25">
      <c r="A2288">
        <v>2018</v>
      </c>
      <c r="B2288" t="s">
        <v>212</v>
      </c>
      <c r="C2288" t="s">
        <v>70</v>
      </c>
      <c r="D2288" t="s">
        <v>213</v>
      </c>
      <c r="E2288" t="s">
        <v>65</v>
      </c>
      <c r="F2288">
        <v>3108571.5</v>
      </c>
    </row>
    <row r="2289" spans="1:7" x14ac:dyDescent="0.25">
      <c r="A2289">
        <v>2018</v>
      </c>
      <c r="B2289" t="s">
        <v>212</v>
      </c>
      <c r="C2289" t="s">
        <v>70</v>
      </c>
      <c r="D2289" t="s">
        <v>213</v>
      </c>
      <c r="E2289" t="s">
        <v>63</v>
      </c>
      <c r="F2289">
        <v>101345.476</v>
      </c>
    </row>
    <row r="2290" spans="1:7" x14ac:dyDescent="0.25">
      <c r="A2290">
        <v>2018</v>
      </c>
      <c r="B2290" t="s">
        <v>212</v>
      </c>
      <c r="C2290" t="s">
        <v>70</v>
      </c>
      <c r="D2290" t="s">
        <v>213</v>
      </c>
      <c r="E2290" t="s">
        <v>62</v>
      </c>
      <c r="F2290">
        <v>101736.90700000001</v>
      </c>
    </row>
    <row r="2291" spans="1:7" x14ac:dyDescent="0.25">
      <c r="A2291">
        <v>2018</v>
      </c>
      <c r="B2291" t="s">
        <v>212</v>
      </c>
      <c r="C2291" t="s">
        <v>70</v>
      </c>
      <c r="D2291" t="s">
        <v>213</v>
      </c>
      <c r="E2291" t="s">
        <v>61</v>
      </c>
      <c r="F2291">
        <v>3108180.068</v>
      </c>
    </row>
    <row r="2292" spans="1:7" x14ac:dyDescent="0.25">
      <c r="A2292">
        <v>2018</v>
      </c>
      <c r="B2292" t="s">
        <v>212</v>
      </c>
      <c r="C2292" t="s">
        <v>70</v>
      </c>
      <c r="D2292" t="s">
        <v>213</v>
      </c>
      <c r="E2292" t="s">
        <v>236</v>
      </c>
      <c r="F2292">
        <v>3209916.9750000001</v>
      </c>
    </row>
    <row r="2293" spans="1:7" x14ac:dyDescent="0.25">
      <c r="A2293">
        <v>2018</v>
      </c>
      <c r="B2293" t="s">
        <v>212</v>
      </c>
      <c r="C2293" t="s">
        <v>70</v>
      </c>
      <c r="D2293" t="s">
        <v>213</v>
      </c>
      <c r="E2293" t="s">
        <v>57</v>
      </c>
      <c r="F2293">
        <v>-391.43099999999998</v>
      </c>
    </row>
    <row r="2294" spans="1:7" x14ac:dyDescent="0.25">
      <c r="A2294">
        <v>2018</v>
      </c>
      <c r="B2294" t="s">
        <v>212</v>
      </c>
      <c r="C2294" t="s">
        <v>69</v>
      </c>
      <c r="D2294" t="s">
        <v>213</v>
      </c>
      <c r="E2294" t="s">
        <v>65</v>
      </c>
      <c r="F2294">
        <v>561546.527</v>
      </c>
    </row>
    <row r="2295" spans="1:7" x14ac:dyDescent="0.25">
      <c r="A2295">
        <v>2018</v>
      </c>
      <c r="B2295" t="s">
        <v>212</v>
      </c>
      <c r="C2295" t="s">
        <v>69</v>
      </c>
      <c r="D2295" t="s">
        <v>213</v>
      </c>
      <c r="E2295" t="s">
        <v>63</v>
      </c>
      <c r="F2295">
        <v>1096651.561</v>
      </c>
    </row>
    <row r="2296" spans="1:7" x14ac:dyDescent="0.25">
      <c r="A2296">
        <v>2018</v>
      </c>
      <c r="B2296" t="s">
        <v>212</v>
      </c>
      <c r="C2296" t="s">
        <v>69</v>
      </c>
      <c r="D2296" t="s">
        <v>213</v>
      </c>
      <c r="E2296" t="s">
        <v>62</v>
      </c>
      <c r="F2296">
        <v>261488.677</v>
      </c>
    </row>
    <row r="2297" spans="1:7" x14ac:dyDescent="0.25">
      <c r="A2297">
        <v>2018</v>
      </c>
      <c r="B2297" t="s">
        <v>212</v>
      </c>
      <c r="C2297" t="s">
        <v>69</v>
      </c>
      <c r="D2297" t="s">
        <v>213</v>
      </c>
      <c r="E2297" t="s">
        <v>61</v>
      </c>
      <c r="F2297">
        <v>1396709.4110000001</v>
      </c>
    </row>
    <row r="2298" spans="1:7" x14ac:dyDescent="0.25">
      <c r="A2298">
        <v>2018</v>
      </c>
      <c r="B2298" t="s">
        <v>212</v>
      </c>
      <c r="C2298" t="s">
        <v>69</v>
      </c>
      <c r="D2298" t="s">
        <v>213</v>
      </c>
      <c r="E2298" t="s">
        <v>236</v>
      </c>
      <c r="F2298">
        <v>1658198.0889999999</v>
      </c>
    </row>
    <row r="2299" spans="1:7" x14ac:dyDescent="0.25">
      <c r="A2299">
        <v>2018</v>
      </c>
      <c r="B2299" t="s">
        <v>212</v>
      </c>
      <c r="C2299" t="s">
        <v>69</v>
      </c>
      <c r="D2299" t="s">
        <v>213</v>
      </c>
      <c r="E2299" t="s">
        <v>57</v>
      </c>
      <c r="F2299">
        <v>835162.88399999996</v>
      </c>
    </row>
    <row r="2300" spans="1:7" x14ac:dyDescent="0.25">
      <c r="A2300">
        <v>2018</v>
      </c>
      <c r="B2300" t="s">
        <v>212</v>
      </c>
      <c r="C2300" t="s">
        <v>67</v>
      </c>
      <c r="D2300" t="s">
        <v>213</v>
      </c>
      <c r="E2300" t="s">
        <v>65</v>
      </c>
      <c r="F2300" t="s">
        <v>54</v>
      </c>
      <c r="G2300" t="s">
        <v>217</v>
      </c>
    </row>
    <row r="2301" spans="1:7" x14ac:dyDescent="0.25">
      <c r="A2301">
        <v>2018</v>
      </c>
      <c r="B2301" t="s">
        <v>212</v>
      </c>
      <c r="C2301" t="s">
        <v>67</v>
      </c>
      <c r="D2301" t="s">
        <v>213</v>
      </c>
      <c r="E2301" t="s">
        <v>63</v>
      </c>
      <c r="F2301">
        <v>66098.565000000002</v>
      </c>
    </row>
    <row r="2302" spans="1:7" x14ac:dyDescent="0.25">
      <c r="A2302">
        <v>2018</v>
      </c>
      <c r="B2302" t="s">
        <v>212</v>
      </c>
      <c r="C2302" t="s">
        <v>67</v>
      </c>
      <c r="D2302" t="s">
        <v>213</v>
      </c>
      <c r="E2302" t="s">
        <v>62</v>
      </c>
      <c r="F2302">
        <v>58555.63</v>
      </c>
    </row>
    <row r="2303" spans="1:7" x14ac:dyDescent="0.25">
      <c r="A2303">
        <v>2018</v>
      </c>
      <c r="B2303" t="s">
        <v>212</v>
      </c>
      <c r="C2303" t="s">
        <v>67</v>
      </c>
      <c r="D2303" t="s">
        <v>213</v>
      </c>
      <c r="E2303" t="s">
        <v>61</v>
      </c>
      <c r="F2303">
        <v>7542.9350000000004</v>
      </c>
    </row>
    <row r="2304" spans="1:7" x14ac:dyDescent="0.25">
      <c r="A2304">
        <v>2018</v>
      </c>
      <c r="B2304" t="s">
        <v>212</v>
      </c>
      <c r="C2304" t="s">
        <v>67</v>
      </c>
      <c r="D2304" t="s">
        <v>213</v>
      </c>
      <c r="E2304" t="s">
        <v>236</v>
      </c>
      <c r="F2304">
        <v>66098.565000000002</v>
      </c>
    </row>
    <row r="2305" spans="1:7" x14ac:dyDescent="0.25">
      <c r="A2305">
        <v>2018</v>
      </c>
      <c r="B2305" t="s">
        <v>212</v>
      </c>
      <c r="C2305" t="s">
        <v>67</v>
      </c>
      <c r="D2305" t="s">
        <v>213</v>
      </c>
      <c r="E2305" t="s">
        <v>57</v>
      </c>
      <c r="F2305">
        <v>7542.9350000000004</v>
      </c>
    </row>
    <row r="2306" spans="1:7" x14ac:dyDescent="0.25">
      <c r="A2306">
        <v>2018</v>
      </c>
      <c r="B2306" t="s">
        <v>212</v>
      </c>
      <c r="C2306" t="s">
        <v>59</v>
      </c>
      <c r="D2306" t="s">
        <v>213</v>
      </c>
      <c r="E2306" t="s">
        <v>65</v>
      </c>
      <c r="F2306" t="s">
        <v>54</v>
      </c>
      <c r="G2306" t="s">
        <v>217</v>
      </c>
    </row>
    <row r="2307" spans="1:7" x14ac:dyDescent="0.25">
      <c r="A2307">
        <v>2018</v>
      </c>
      <c r="B2307" t="s">
        <v>212</v>
      </c>
      <c r="C2307" t="s">
        <v>59</v>
      </c>
      <c r="D2307" t="s">
        <v>213</v>
      </c>
      <c r="E2307" t="s">
        <v>63</v>
      </c>
      <c r="F2307">
        <v>1386.5060000000001</v>
      </c>
    </row>
    <row r="2308" spans="1:7" x14ac:dyDescent="0.25">
      <c r="A2308">
        <v>2018</v>
      </c>
      <c r="B2308" t="s">
        <v>212</v>
      </c>
      <c r="C2308" t="s">
        <v>59</v>
      </c>
      <c r="D2308" t="s">
        <v>213</v>
      </c>
      <c r="E2308" t="s">
        <v>62</v>
      </c>
      <c r="F2308">
        <v>479.452</v>
      </c>
    </row>
    <row r="2309" spans="1:7" x14ac:dyDescent="0.25">
      <c r="A2309">
        <v>2018</v>
      </c>
      <c r="B2309" t="s">
        <v>212</v>
      </c>
      <c r="C2309" t="s">
        <v>59</v>
      </c>
      <c r="D2309" t="s">
        <v>213</v>
      </c>
      <c r="E2309" t="s">
        <v>61</v>
      </c>
      <c r="F2309">
        <v>907.053</v>
      </c>
    </row>
    <row r="2310" spans="1:7" x14ac:dyDescent="0.25">
      <c r="A2310">
        <v>2018</v>
      </c>
      <c r="B2310" t="s">
        <v>212</v>
      </c>
      <c r="C2310" t="s">
        <v>59</v>
      </c>
      <c r="D2310" t="s">
        <v>213</v>
      </c>
      <c r="E2310" t="s">
        <v>236</v>
      </c>
      <c r="F2310">
        <v>1386.5060000000001</v>
      </c>
    </row>
    <row r="2311" spans="1:7" x14ac:dyDescent="0.25">
      <c r="A2311">
        <v>2018</v>
      </c>
      <c r="B2311" t="s">
        <v>212</v>
      </c>
      <c r="C2311" t="s">
        <v>59</v>
      </c>
      <c r="D2311" t="s">
        <v>213</v>
      </c>
      <c r="E2311" t="s">
        <v>57</v>
      </c>
      <c r="F2311">
        <v>907.053</v>
      </c>
    </row>
    <row r="2312" spans="1:7" x14ac:dyDescent="0.25">
      <c r="A2312">
        <v>2018</v>
      </c>
      <c r="B2312" t="s">
        <v>212</v>
      </c>
      <c r="C2312" t="s">
        <v>74</v>
      </c>
      <c r="D2312" t="s">
        <v>216</v>
      </c>
      <c r="E2312" t="s">
        <v>65</v>
      </c>
      <c r="F2312" s="186">
        <v>96.338999999999999</v>
      </c>
      <c r="G2312" t="s">
        <v>214</v>
      </c>
    </row>
    <row r="2313" spans="1:7" x14ac:dyDescent="0.25">
      <c r="A2313">
        <v>2018</v>
      </c>
      <c r="B2313" t="s">
        <v>212</v>
      </c>
      <c r="C2313" t="s">
        <v>74</v>
      </c>
      <c r="D2313" t="s">
        <v>216</v>
      </c>
      <c r="E2313" t="s">
        <v>63</v>
      </c>
      <c r="F2313" s="186">
        <v>116.732</v>
      </c>
    </row>
    <row r="2314" spans="1:7" x14ac:dyDescent="0.25">
      <c r="A2314">
        <v>2018</v>
      </c>
      <c r="B2314" t="s">
        <v>212</v>
      </c>
      <c r="C2314" t="s">
        <v>74</v>
      </c>
      <c r="D2314" t="s">
        <v>216</v>
      </c>
      <c r="E2314" t="s">
        <v>62</v>
      </c>
      <c r="F2314" s="186">
        <v>168.53299999999999</v>
      </c>
    </row>
    <row r="2315" spans="1:7" x14ac:dyDescent="0.25">
      <c r="A2315">
        <v>2018</v>
      </c>
      <c r="B2315" t="s">
        <v>212</v>
      </c>
      <c r="C2315" t="s">
        <v>74</v>
      </c>
      <c r="D2315" t="s">
        <v>216</v>
      </c>
      <c r="E2315" t="s">
        <v>61</v>
      </c>
      <c r="F2315" s="186">
        <v>96.084999999999994</v>
      </c>
      <c r="G2315" t="s">
        <v>214</v>
      </c>
    </row>
    <row r="2316" spans="1:7" x14ac:dyDescent="0.25">
      <c r="A2316">
        <v>2018</v>
      </c>
      <c r="B2316" t="s">
        <v>212</v>
      </c>
      <c r="C2316" t="s">
        <v>74</v>
      </c>
      <c r="D2316" t="s">
        <v>216</v>
      </c>
      <c r="E2316" t="s">
        <v>236</v>
      </c>
      <c r="F2316" s="186">
        <v>100.64100000000001</v>
      </c>
      <c r="G2316" t="s">
        <v>214</v>
      </c>
    </row>
    <row r="2317" spans="1:7" x14ac:dyDescent="0.25">
      <c r="A2317">
        <v>2018</v>
      </c>
      <c r="B2317" t="s">
        <v>212</v>
      </c>
      <c r="C2317" t="s">
        <v>74</v>
      </c>
      <c r="D2317" t="s">
        <v>216</v>
      </c>
      <c r="E2317" t="s">
        <v>57</v>
      </c>
      <c r="F2317">
        <v>94.731999999999999</v>
      </c>
    </row>
    <row r="2318" spans="1:7" x14ac:dyDescent="0.25">
      <c r="A2318">
        <v>2018</v>
      </c>
      <c r="B2318" t="s">
        <v>212</v>
      </c>
      <c r="C2318" t="s">
        <v>73</v>
      </c>
      <c r="D2318" t="s">
        <v>216</v>
      </c>
      <c r="E2318" t="s">
        <v>65</v>
      </c>
      <c r="F2318" t="s">
        <v>54</v>
      </c>
    </row>
    <row r="2319" spans="1:7" x14ac:dyDescent="0.25">
      <c r="A2319">
        <v>2018</v>
      </c>
      <c r="B2319" t="s">
        <v>212</v>
      </c>
      <c r="C2319" t="s">
        <v>73</v>
      </c>
      <c r="D2319" t="s">
        <v>216</v>
      </c>
      <c r="E2319" t="s">
        <v>63</v>
      </c>
      <c r="F2319" t="s">
        <v>54</v>
      </c>
    </row>
    <row r="2320" spans="1:7" x14ac:dyDescent="0.25">
      <c r="A2320">
        <v>2018</v>
      </c>
      <c r="B2320" t="s">
        <v>212</v>
      </c>
      <c r="C2320" t="s">
        <v>73</v>
      </c>
      <c r="D2320" t="s">
        <v>216</v>
      </c>
      <c r="E2320" t="s">
        <v>62</v>
      </c>
      <c r="F2320" t="s">
        <v>54</v>
      </c>
    </row>
    <row r="2321" spans="1:6" x14ac:dyDescent="0.25">
      <c r="A2321">
        <v>2018</v>
      </c>
      <c r="B2321" t="s">
        <v>212</v>
      </c>
      <c r="C2321" t="s">
        <v>73</v>
      </c>
      <c r="D2321" t="s">
        <v>216</v>
      </c>
      <c r="E2321" t="s">
        <v>61</v>
      </c>
      <c r="F2321" t="s">
        <v>54</v>
      </c>
    </row>
    <row r="2322" spans="1:6" x14ac:dyDescent="0.25">
      <c r="A2322">
        <v>2018</v>
      </c>
      <c r="B2322" t="s">
        <v>212</v>
      </c>
      <c r="C2322" t="s">
        <v>73</v>
      </c>
      <c r="D2322" t="s">
        <v>216</v>
      </c>
      <c r="E2322" t="s">
        <v>236</v>
      </c>
      <c r="F2322" t="s">
        <v>54</v>
      </c>
    </row>
    <row r="2323" spans="1:6" x14ac:dyDescent="0.25">
      <c r="A2323">
        <v>2018</v>
      </c>
      <c r="B2323" t="s">
        <v>212</v>
      </c>
      <c r="C2323" t="s">
        <v>73</v>
      </c>
      <c r="D2323" t="s">
        <v>216</v>
      </c>
      <c r="E2323" t="s">
        <v>57</v>
      </c>
      <c r="F2323" t="s">
        <v>54</v>
      </c>
    </row>
    <row r="2324" spans="1:6" x14ac:dyDescent="0.25">
      <c r="A2324">
        <v>2018</v>
      </c>
      <c r="B2324" t="s">
        <v>212</v>
      </c>
      <c r="C2324" t="s">
        <v>72</v>
      </c>
      <c r="D2324" t="s">
        <v>216</v>
      </c>
      <c r="E2324" t="s">
        <v>65</v>
      </c>
      <c r="F2324" t="s">
        <v>54</v>
      </c>
    </row>
    <row r="2325" spans="1:6" x14ac:dyDescent="0.25">
      <c r="A2325">
        <v>2018</v>
      </c>
      <c r="B2325" t="s">
        <v>212</v>
      </c>
      <c r="C2325" t="s">
        <v>72</v>
      </c>
      <c r="D2325" t="s">
        <v>216</v>
      </c>
      <c r="E2325" t="s">
        <v>63</v>
      </c>
      <c r="F2325" t="s">
        <v>54</v>
      </c>
    </row>
    <row r="2326" spans="1:6" x14ac:dyDescent="0.25">
      <c r="A2326">
        <v>2018</v>
      </c>
      <c r="B2326" t="s">
        <v>212</v>
      </c>
      <c r="C2326" t="s">
        <v>72</v>
      </c>
      <c r="D2326" t="s">
        <v>216</v>
      </c>
      <c r="E2326" t="s">
        <v>62</v>
      </c>
      <c r="F2326" t="s">
        <v>54</v>
      </c>
    </row>
    <row r="2327" spans="1:6" x14ac:dyDescent="0.25">
      <c r="A2327">
        <v>2018</v>
      </c>
      <c r="B2327" t="s">
        <v>212</v>
      </c>
      <c r="C2327" t="s">
        <v>72</v>
      </c>
      <c r="D2327" t="s">
        <v>216</v>
      </c>
      <c r="E2327" t="s">
        <v>61</v>
      </c>
      <c r="F2327" s="186" t="s">
        <v>54</v>
      </c>
    </row>
    <row r="2328" spans="1:6" x14ac:dyDescent="0.25">
      <c r="A2328">
        <v>2018</v>
      </c>
      <c r="B2328" t="s">
        <v>212</v>
      </c>
      <c r="C2328" t="s">
        <v>72</v>
      </c>
      <c r="D2328" t="s">
        <v>216</v>
      </c>
      <c r="E2328" t="s">
        <v>236</v>
      </c>
      <c r="F2328" s="186" t="s">
        <v>54</v>
      </c>
    </row>
    <row r="2329" spans="1:6" x14ac:dyDescent="0.25">
      <c r="A2329">
        <v>2018</v>
      </c>
      <c r="B2329" t="s">
        <v>212</v>
      </c>
      <c r="C2329" t="s">
        <v>72</v>
      </c>
      <c r="D2329" t="s">
        <v>216</v>
      </c>
      <c r="E2329" t="s">
        <v>57</v>
      </c>
      <c r="F2329" s="186" t="s">
        <v>54</v>
      </c>
    </row>
    <row r="2330" spans="1:6" x14ac:dyDescent="0.25">
      <c r="A2330">
        <v>2018</v>
      </c>
      <c r="B2330" t="s">
        <v>212</v>
      </c>
      <c r="C2330" t="s">
        <v>70</v>
      </c>
      <c r="D2330" t="s">
        <v>216</v>
      </c>
      <c r="E2330" t="s">
        <v>65</v>
      </c>
      <c r="F2330" s="186" t="s">
        <v>54</v>
      </c>
    </row>
    <row r="2331" spans="1:6" x14ac:dyDescent="0.25">
      <c r="A2331">
        <v>2018</v>
      </c>
      <c r="B2331" t="s">
        <v>212</v>
      </c>
      <c r="C2331" t="s">
        <v>70</v>
      </c>
      <c r="D2331" t="s">
        <v>216</v>
      </c>
      <c r="E2331" t="s">
        <v>63</v>
      </c>
      <c r="F2331" s="186" t="s">
        <v>54</v>
      </c>
    </row>
    <row r="2332" spans="1:6" x14ac:dyDescent="0.25">
      <c r="A2332">
        <v>2018</v>
      </c>
      <c r="B2332" t="s">
        <v>212</v>
      </c>
      <c r="C2332" t="s">
        <v>70</v>
      </c>
      <c r="D2332" t="s">
        <v>216</v>
      </c>
      <c r="E2332" t="s">
        <v>62</v>
      </c>
      <c r="F2332" t="s">
        <v>54</v>
      </c>
    </row>
    <row r="2333" spans="1:6" x14ac:dyDescent="0.25">
      <c r="A2333">
        <v>2018</v>
      </c>
      <c r="B2333" t="s">
        <v>212</v>
      </c>
      <c r="C2333" t="s">
        <v>70</v>
      </c>
      <c r="D2333" t="s">
        <v>216</v>
      </c>
      <c r="E2333" t="s">
        <v>61</v>
      </c>
      <c r="F2333" t="s">
        <v>54</v>
      </c>
    </row>
    <row r="2334" spans="1:6" x14ac:dyDescent="0.25">
      <c r="A2334">
        <v>2018</v>
      </c>
      <c r="B2334" t="s">
        <v>212</v>
      </c>
      <c r="C2334" t="s">
        <v>70</v>
      </c>
      <c r="D2334" t="s">
        <v>216</v>
      </c>
      <c r="E2334" t="s">
        <v>236</v>
      </c>
      <c r="F2334" t="s">
        <v>54</v>
      </c>
    </row>
    <row r="2335" spans="1:6" x14ac:dyDescent="0.25">
      <c r="A2335">
        <v>2018</v>
      </c>
      <c r="B2335" t="s">
        <v>212</v>
      </c>
      <c r="C2335" t="s">
        <v>70</v>
      </c>
      <c r="D2335" t="s">
        <v>216</v>
      </c>
      <c r="E2335" t="s">
        <v>57</v>
      </c>
      <c r="F2335" t="s">
        <v>54</v>
      </c>
    </row>
    <row r="2336" spans="1:6" x14ac:dyDescent="0.25">
      <c r="A2336">
        <v>2018</v>
      </c>
      <c r="B2336" t="s">
        <v>212</v>
      </c>
      <c r="C2336" t="s">
        <v>69</v>
      </c>
      <c r="D2336" t="s">
        <v>216</v>
      </c>
      <c r="E2336" t="s">
        <v>65</v>
      </c>
      <c r="F2336" t="s">
        <v>54</v>
      </c>
    </row>
    <row r="2337" spans="1:6" x14ac:dyDescent="0.25">
      <c r="A2337">
        <v>2018</v>
      </c>
      <c r="B2337" t="s">
        <v>212</v>
      </c>
      <c r="C2337" t="s">
        <v>69</v>
      </c>
      <c r="D2337" t="s">
        <v>216</v>
      </c>
      <c r="E2337" t="s">
        <v>63</v>
      </c>
      <c r="F2337" t="s">
        <v>54</v>
      </c>
    </row>
    <row r="2338" spans="1:6" x14ac:dyDescent="0.25">
      <c r="A2338">
        <v>2018</v>
      </c>
      <c r="B2338" t="s">
        <v>212</v>
      </c>
      <c r="C2338" t="s">
        <v>69</v>
      </c>
      <c r="D2338" t="s">
        <v>216</v>
      </c>
      <c r="E2338" t="s">
        <v>62</v>
      </c>
      <c r="F2338" t="s">
        <v>54</v>
      </c>
    </row>
    <row r="2339" spans="1:6" x14ac:dyDescent="0.25">
      <c r="A2339">
        <v>2018</v>
      </c>
      <c r="B2339" t="s">
        <v>212</v>
      </c>
      <c r="C2339" t="s">
        <v>69</v>
      </c>
      <c r="D2339" t="s">
        <v>216</v>
      </c>
      <c r="E2339" t="s">
        <v>61</v>
      </c>
      <c r="F2339" t="s">
        <v>54</v>
      </c>
    </row>
    <row r="2340" spans="1:6" x14ac:dyDescent="0.25">
      <c r="A2340">
        <v>2018</v>
      </c>
      <c r="B2340" t="s">
        <v>212</v>
      </c>
      <c r="C2340" t="s">
        <v>69</v>
      </c>
      <c r="D2340" t="s">
        <v>216</v>
      </c>
      <c r="E2340" t="s">
        <v>236</v>
      </c>
      <c r="F2340" t="s">
        <v>54</v>
      </c>
    </row>
    <row r="2341" spans="1:6" x14ac:dyDescent="0.25">
      <c r="A2341">
        <v>2018</v>
      </c>
      <c r="B2341" t="s">
        <v>212</v>
      </c>
      <c r="C2341" t="s">
        <v>69</v>
      </c>
      <c r="D2341" t="s">
        <v>216</v>
      </c>
      <c r="E2341" t="s">
        <v>57</v>
      </c>
      <c r="F2341" t="s">
        <v>54</v>
      </c>
    </row>
    <row r="2342" spans="1:6" x14ac:dyDescent="0.25">
      <c r="A2342">
        <v>2018</v>
      </c>
      <c r="B2342" t="s">
        <v>212</v>
      </c>
      <c r="C2342" t="s">
        <v>67</v>
      </c>
      <c r="D2342" t="s">
        <v>216</v>
      </c>
      <c r="E2342" t="s">
        <v>65</v>
      </c>
      <c r="F2342" s="186" t="s">
        <v>54</v>
      </c>
    </row>
    <row r="2343" spans="1:6" x14ac:dyDescent="0.25">
      <c r="A2343">
        <v>2018</v>
      </c>
      <c r="B2343" t="s">
        <v>212</v>
      </c>
      <c r="C2343" t="s">
        <v>67</v>
      </c>
      <c r="D2343" t="s">
        <v>216</v>
      </c>
      <c r="E2343" t="s">
        <v>63</v>
      </c>
      <c r="F2343" s="186" t="s">
        <v>54</v>
      </c>
    </row>
    <row r="2344" spans="1:6" x14ac:dyDescent="0.25">
      <c r="A2344">
        <v>2018</v>
      </c>
      <c r="B2344" t="s">
        <v>212</v>
      </c>
      <c r="C2344" t="s">
        <v>67</v>
      </c>
      <c r="D2344" t="s">
        <v>216</v>
      </c>
      <c r="E2344" t="s">
        <v>62</v>
      </c>
      <c r="F2344" s="186" t="s">
        <v>54</v>
      </c>
    </row>
    <row r="2345" spans="1:6" x14ac:dyDescent="0.25">
      <c r="A2345">
        <v>2018</v>
      </c>
      <c r="B2345" t="s">
        <v>212</v>
      </c>
      <c r="C2345" t="s">
        <v>67</v>
      </c>
      <c r="D2345" t="s">
        <v>216</v>
      </c>
      <c r="E2345" t="s">
        <v>61</v>
      </c>
      <c r="F2345" s="186" t="s">
        <v>54</v>
      </c>
    </row>
    <row r="2346" spans="1:6" x14ac:dyDescent="0.25">
      <c r="A2346">
        <v>2018</v>
      </c>
      <c r="B2346" t="s">
        <v>212</v>
      </c>
      <c r="C2346" t="s">
        <v>67</v>
      </c>
      <c r="D2346" t="s">
        <v>216</v>
      </c>
      <c r="E2346" t="s">
        <v>236</v>
      </c>
      <c r="F2346" s="186" t="s">
        <v>54</v>
      </c>
    </row>
    <row r="2347" spans="1:6" x14ac:dyDescent="0.25">
      <c r="A2347">
        <v>2018</v>
      </c>
      <c r="B2347" t="s">
        <v>212</v>
      </c>
      <c r="C2347" t="s">
        <v>67</v>
      </c>
      <c r="D2347" t="s">
        <v>216</v>
      </c>
      <c r="E2347" t="s">
        <v>57</v>
      </c>
      <c r="F2347" t="s">
        <v>54</v>
      </c>
    </row>
    <row r="2348" spans="1:6" x14ac:dyDescent="0.25">
      <c r="A2348">
        <v>2018</v>
      </c>
      <c r="B2348" t="s">
        <v>212</v>
      </c>
      <c r="C2348" t="s">
        <v>59</v>
      </c>
      <c r="D2348" t="s">
        <v>216</v>
      </c>
      <c r="E2348" t="s">
        <v>65</v>
      </c>
      <c r="F2348" t="s">
        <v>54</v>
      </c>
    </row>
    <row r="2349" spans="1:6" x14ac:dyDescent="0.25">
      <c r="A2349">
        <v>2018</v>
      </c>
      <c r="B2349" t="s">
        <v>212</v>
      </c>
      <c r="C2349" t="s">
        <v>59</v>
      </c>
      <c r="D2349" t="s">
        <v>216</v>
      </c>
      <c r="E2349" t="s">
        <v>63</v>
      </c>
      <c r="F2349" t="s">
        <v>54</v>
      </c>
    </row>
    <row r="2350" spans="1:6" x14ac:dyDescent="0.25">
      <c r="A2350">
        <v>2018</v>
      </c>
      <c r="B2350" t="s">
        <v>212</v>
      </c>
      <c r="C2350" t="s">
        <v>59</v>
      </c>
      <c r="D2350" t="s">
        <v>216</v>
      </c>
      <c r="E2350" t="s">
        <v>62</v>
      </c>
      <c r="F2350" t="s">
        <v>54</v>
      </c>
    </row>
    <row r="2351" spans="1:6" x14ac:dyDescent="0.25">
      <c r="A2351">
        <v>2018</v>
      </c>
      <c r="B2351" t="s">
        <v>212</v>
      </c>
      <c r="C2351" t="s">
        <v>59</v>
      </c>
      <c r="D2351" t="s">
        <v>216</v>
      </c>
      <c r="E2351" t="s">
        <v>61</v>
      </c>
      <c r="F2351" t="s">
        <v>54</v>
      </c>
    </row>
    <row r="2352" spans="1:6" x14ac:dyDescent="0.25">
      <c r="A2352">
        <v>2018</v>
      </c>
      <c r="B2352" t="s">
        <v>212</v>
      </c>
      <c r="C2352" t="s">
        <v>59</v>
      </c>
      <c r="D2352" t="s">
        <v>216</v>
      </c>
      <c r="E2352" t="s">
        <v>236</v>
      </c>
      <c r="F2352" t="s">
        <v>54</v>
      </c>
    </row>
    <row r="2353" spans="1:7" x14ac:dyDescent="0.25">
      <c r="A2353">
        <v>2018</v>
      </c>
      <c r="B2353" t="s">
        <v>212</v>
      </c>
      <c r="C2353" t="s">
        <v>59</v>
      </c>
      <c r="D2353" t="s">
        <v>216</v>
      </c>
      <c r="E2353" t="s">
        <v>57</v>
      </c>
      <c r="F2353" t="s">
        <v>54</v>
      </c>
    </row>
    <row r="2354" spans="1:7" x14ac:dyDescent="0.25">
      <c r="A2354">
        <v>2018</v>
      </c>
      <c r="B2354" t="s">
        <v>212</v>
      </c>
      <c r="C2354" t="s">
        <v>74</v>
      </c>
      <c r="D2354" t="s">
        <v>215</v>
      </c>
      <c r="E2354" t="s">
        <v>65</v>
      </c>
      <c r="F2354">
        <v>11.974</v>
      </c>
      <c r="G2354" t="s">
        <v>214</v>
      </c>
    </row>
    <row r="2355" spans="1:7" x14ac:dyDescent="0.25">
      <c r="A2355">
        <v>2018</v>
      </c>
      <c r="B2355" t="s">
        <v>212</v>
      </c>
      <c r="C2355" t="s">
        <v>74</v>
      </c>
      <c r="D2355" t="s">
        <v>215</v>
      </c>
      <c r="E2355" t="s">
        <v>63</v>
      </c>
      <c r="F2355">
        <v>3.879</v>
      </c>
    </row>
    <row r="2356" spans="1:7" x14ac:dyDescent="0.25">
      <c r="A2356">
        <v>2018</v>
      </c>
      <c r="B2356" t="s">
        <v>212</v>
      </c>
      <c r="C2356" t="s">
        <v>74</v>
      </c>
      <c r="D2356" t="s">
        <v>215</v>
      </c>
      <c r="E2356" t="s">
        <v>62</v>
      </c>
      <c r="F2356">
        <v>1.67</v>
      </c>
    </row>
    <row r="2357" spans="1:7" x14ac:dyDescent="0.25">
      <c r="A2357">
        <v>2018</v>
      </c>
      <c r="B2357" t="s">
        <v>212</v>
      </c>
      <c r="C2357" t="s">
        <v>74</v>
      </c>
      <c r="D2357" t="s">
        <v>215</v>
      </c>
      <c r="E2357" t="s">
        <v>61</v>
      </c>
      <c r="F2357" s="186">
        <v>14.183999999999999</v>
      </c>
      <c r="G2357" t="s">
        <v>214</v>
      </c>
    </row>
    <row r="2358" spans="1:7" x14ac:dyDescent="0.25">
      <c r="A2358">
        <v>2018</v>
      </c>
      <c r="B2358" t="s">
        <v>212</v>
      </c>
      <c r="C2358" t="s">
        <v>74</v>
      </c>
      <c r="D2358" t="s">
        <v>215</v>
      </c>
      <c r="E2358" t="s">
        <v>236</v>
      </c>
      <c r="F2358" s="186">
        <v>15.853</v>
      </c>
      <c r="G2358" t="s">
        <v>214</v>
      </c>
    </row>
    <row r="2359" spans="1:7" x14ac:dyDescent="0.25">
      <c r="A2359">
        <v>2018</v>
      </c>
      <c r="B2359" t="s">
        <v>212</v>
      </c>
      <c r="C2359" t="s">
        <v>74</v>
      </c>
      <c r="D2359" t="s">
        <v>215</v>
      </c>
      <c r="E2359" t="s">
        <v>57</v>
      </c>
      <c r="F2359" s="186">
        <v>2.21</v>
      </c>
    </row>
    <row r="2360" spans="1:7" x14ac:dyDescent="0.25">
      <c r="A2360">
        <v>2018</v>
      </c>
      <c r="B2360" t="s">
        <v>212</v>
      </c>
      <c r="C2360" t="s">
        <v>73</v>
      </c>
      <c r="D2360" t="s">
        <v>215</v>
      </c>
      <c r="E2360" t="s">
        <v>65</v>
      </c>
      <c r="F2360" s="186">
        <v>3.2669999999999999</v>
      </c>
    </row>
    <row r="2361" spans="1:7" x14ac:dyDescent="0.25">
      <c r="A2361">
        <v>2018</v>
      </c>
      <c r="B2361" t="s">
        <v>212</v>
      </c>
      <c r="C2361" t="s">
        <v>73</v>
      </c>
      <c r="D2361" t="s">
        <v>215</v>
      </c>
      <c r="E2361" t="s">
        <v>63</v>
      </c>
      <c r="F2361" s="186">
        <v>0.46500000000000002</v>
      </c>
    </row>
    <row r="2362" spans="1:7" x14ac:dyDescent="0.25">
      <c r="A2362">
        <v>2018</v>
      </c>
      <c r="B2362" t="s">
        <v>212</v>
      </c>
      <c r="C2362" t="s">
        <v>73</v>
      </c>
      <c r="D2362" t="s">
        <v>215</v>
      </c>
      <c r="E2362" t="s">
        <v>62</v>
      </c>
      <c r="F2362">
        <v>0.438</v>
      </c>
    </row>
    <row r="2363" spans="1:7" x14ac:dyDescent="0.25">
      <c r="A2363">
        <v>2018</v>
      </c>
      <c r="B2363" t="s">
        <v>212</v>
      </c>
      <c r="C2363" t="s">
        <v>73</v>
      </c>
      <c r="D2363" t="s">
        <v>215</v>
      </c>
      <c r="E2363" t="s">
        <v>61</v>
      </c>
      <c r="F2363">
        <v>3.294</v>
      </c>
    </row>
    <row r="2364" spans="1:7" x14ac:dyDescent="0.25">
      <c r="A2364">
        <v>2018</v>
      </c>
      <c r="B2364" t="s">
        <v>212</v>
      </c>
      <c r="C2364" t="s">
        <v>73</v>
      </c>
      <c r="D2364" t="s">
        <v>215</v>
      </c>
      <c r="E2364" t="s">
        <v>236</v>
      </c>
      <c r="F2364">
        <v>3.7320000000000002</v>
      </c>
    </row>
    <row r="2365" spans="1:7" x14ac:dyDescent="0.25">
      <c r="A2365">
        <v>2018</v>
      </c>
      <c r="B2365" t="s">
        <v>212</v>
      </c>
      <c r="C2365" t="s">
        <v>73</v>
      </c>
      <c r="D2365" t="s">
        <v>215</v>
      </c>
      <c r="E2365" t="s">
        <v>57</v>
      </c>
      <c r="F2365">
        <v>2.7E-2</v>
      </c>
    </row>
    <row r="2366" spans="1:7" x14ac:dyDescent="0.25">
      <c r="A2366">
        <v>2018</v>
      </c>
      <c r="B2366" t="s">
        <v>212</v>
      </c>
      <c r="C2366" t="s">
        <v>72</v>
      </c>
      <c r="D2366" t="s">
        <v>215</v>
      </c>
      <c r="E2366" t="s">
        <v>65</v>
      </c>
      <c r="F2366">
        <v>0.48899999999999999</v>
      </c>
      <c r="G2366" t="s">
        <v>214</v>
      </c>
    </row>
    <row r="2367" spans="1:7" x14ac:dyDescent="0.25">
      <c r="A2367">
        <v>2018</v>
      </c>
      <c r="B2367" t="s">
        <v>212</v>
      </c>
      <c r="C2367" t="s">
        <v>72</v>
      </c>
      <c r="D2367" t="s">
        <v>215</v>
      </c>
      <c r="E2367" t="s">
        <v>63</v>
      </c>
      <c r="F2367">
        <v>0.58099999999999996</v>
      </c>
    </row>
    <row r="2368" spans="1:7" x14ac:dyDescent="0.25">
      <c r="A2368">
        <v>2018</v>
      </c>
      <c r="B2368" t="s">
        <v>212</v>
      </c>
      <c r="C2368" t="s">
        <v>72</v>
      </c>
      <c r="D2368" t="s">
        <v>215</v>
      </c>
      <c r="E2368" t="s">
        <v>62</v>
      </c>
      <c r="F2368">
        <v>0.28599999999999998</v>
      </c>
    </row>
    <row r="2369" spans="1:7" x14ac:dyDescent="0.25">
      <c r="A2369">
        <v>2018</v>
      </c>
      <c r="B2369" t="s">
        <v>212</v>
      </c>
      <c r="C2369" t="s">
        <v>72</v>
      </c>
      <c r="D2369" t="s">
        <v>215</v>
      </c>
      <c r="E2369" t="s">
        <v>61</v>
      </c>
      <c r="F2369">
        <v>0.78400000000000003</v>
      </c>
      <c r="G2369" t="s">
        <v>214</v>
      </c>
    </row>
    <row r="2370" spans="1:7" x14ac:dyDescent="0.25">
      <c r="A2370">
        <v>2018</v>
      </c>
      <c r="B2370" t="s">
        <v>212</v>
      </c>
      <c r="C2370" t="s">
        <v>72</v>
      </c>
      <c r="D2370" t="s">
        <v>215</v>
      </c>
      <c r="E2370" t="s">
        <v>236</v>
      </c>
      <c r="F2370">
        <v>1.07</v>
      </c>
      <c r="G2370" t="s">
        <v>214</v>
      </c>
    </row>
    <row r="2371" spans="1:7" x14ac:dyDescent="0.25">
      <c r="A2371">
        <v>2018</v>
      </c>
      <c r="B2371" t="s">
        <v>212</v>
      </c>
      <c r="C2371" t="s">
        <v>72</v>
      </c>
      <c r="D2371" t="s">
        <v>215</v>
      </c>
      <c r="E2371" t="s">
        <v>57</v>
      </c>
      <c r="F2371">
        <v>0.29499999999999998</v>
      </c>
    </row>
    <row r="2372" spans="1:7" x14ac:dyDescent="0.25">
      <c r="A2372">
        <v>2018</v>
      </c>
      <c r="B2372" t="s">
        <v>212</v>
      </c>
      <c r="C2372" t="s">
        <v>70</v>
      </c>
      <c r="D2372" t="s">
        <v>215</v>
      </c>
      <c r="E2372" t="s">
        <v>65</v>
      </c>
      <c r="F2372">
        <v>6.9610000000000003</v>
      </c>
    </row>
    <row r="2373" spans="1:7" x14ac:dyDescent="0.25">
      <c r="A2373">
        <v>2018</v>
      </c>
      <c r="B2373" t="s">
        <v>212</v>
      </c>
      <c r="C2373" t="s">
        <v>70</v>
      </c>
      <c r="D2373" t="s">
        <v>215</v>
      </c>
      <c r="E2373" t="s">
        <v>63</v>
      </c>
      <c r="F2373" s="186">
        <v>0.22700000000000001</v>
      </c>
    </row>
    <row r="2374" spans="1:7" x14ac:dyDescent="0.25">
      <c r="A2374">
        <v>2018</v>
      </c>
      <c r="B2374" t="s">
        <v>212</v>
      </c>
      <c r="C2374" t="s">
        <v>70</v>
      </c>
      <c r="D2374" t="s">
        <v>215</v>
      </c>
      <c r="E2374" t="s">
        <v>62</v>
      </c>
      <c r="F2374" s="186">
        <v>0.22800000000000001</v>
      </c>
    </row>
    <row r="2375" spans="1:7" x14ac:dyDescent="0.25">
      <c r="A2375">
        <v>2018</v>
      </c>
      <c r="B2375" t="s">
        <v>212</v>
      </c>
      <c r="C2375" t="s">
        <v>70</v>
      </c>
      <c r="D2375" t="s">
        <v>215</v>
      </c>
      <c r="E2375" t="s">
        <v>61</v>
      </c>
      <c r="F2375" s="186">
        <v>6.96</v>
      </c>
    </row>
    <row r="2376" spans="1:7" x14ac:dyDescent="0.25">
      <c r="A2376">
        <v>2018</v>
      </c>
      <c r="B2376" t="s">
        <v>212</v>
      </c>
      <c r="C2376" t="s">
        <v>70</v>
      </c>
      <c r="D2376" t="s">
        <v>215</v>
      </c>
      <c r="E2376" t="s">
        <v>236</v>
      </c>
      <c r="F2376" s="186">
        <v>7.1870000000000003</v>
      </c>
    </row>
    <row r="2377" spans="1:7" x14ac:dyDescent="0.25">
      <c r="A2377">
        <v>2018</v>
      </c>
      <c r="B2377" t="s">
        <v>212</v>
      </c>
      <c r="C2377" t="s">
        <v>70</v>
      </c>
      <c r="D2377" t="s">
        <v>215</v>
      </c>
      <c r="E2377" t="s">
        <v>57</v>
      </c>
      <c r="F2377">
        <v>-1E-3</v>
      </c>
    </row>
    <row r="2378" spans="1:7" x14ac:dyDescent="0.25">
      <c r="A2378">
        <v>2018</v>
      </c>
      <c r="B2378" t="s">
        <v>212</v>
      </c>
      <c r="C2378" t="s">
        <v>69</v>
      </c>
      <c r="D2378" t="s">
        <v>215</v>
      </c>
      <c r="E2378" t="s">
        <v>65</v>
      </c>
      <c r="F2378">
        <v>1.2569999999999999</v>
      </c>
    </row>
    <row r="2379" spans="1:7" x14ac:dyDescent="0.25">
      <c r="A2379">
        <v>2018</v>
      </c>
      <c r="B2379" t="s">
        <v>212</v>
      </c>
      <c r="C2379" t="s">
        <v>69</v>
      </c>
      <c r="D2379" t="s">
        <v>215</v>
      </c>
      <c r="E2379" t="s">
        <v>63</v>
      </c>
      <c r="F2379">
        <v>2.456</v>
      </c>
    </row>
    <row r="2380" spans="1:7" x14ac:dyDescent="0.25">
      <c r="A2380">
        <v>2018</v>
      </c>
      <c r="B2380" t="s">
        <v>212</v>
      </c>
      <c r="C2380" t="s">
        <v>69</v>
      </c>
      <c r="D2380" t="s">
        <v>215</v>
      </c>
      <c r="E2380" t="s">
        <v>62</v>
      </c>
      <c r="F2380">
        <v>0.58599999999999997</v>
      </c>
    </row>
    <row r="2381" spans="1:7" x14ac:dyDescent="0.25">
      <c r="A2381">
        <v>2018</v>
      </c>
      <c r="B2381" t="s">
        <v>212</v>
      </c>
      <c r="C2381" t="s">
        <v>69</v>
      </c>
      <c r="D2381" t="s">
        <v>215</v>
      </c>
      <c r="E2381" t="s">
        <v>61</v>
      </c>
      <c r="F2381">
        <v>3.1269999999999998</v>
      </c>
    </row>
    <row r="2382" spans="1:7" x14ac:dyDescent="0.25">
      <c r="A2382">
        <v>2018</v>
      </c>
      <c r="B2382" t="s">
        <v>212</v>
      </c>
      <c r="C2382" t="s">
        <v>69</v>
      </c>
      <c r="D2382" t="s">
        <v>215</v>
      </c>
      <c r="E2382" t="s">
        <v>236</v>
      </c>
      <c r="F2382">
        <v>3.7130000000000001</v>
      </c>
    </row>
    <row r="2383" spans="1:7" x14ac:dyDescent="0.25">
      <c r="A2383">
        <v>2018</v>
      </c>
      <c r="B2383" t="s">
        <v>212</v>
      </c>
      <c r="C2383" t="s">
        <v>69</v>
      </c>
      <c r="D2383" t="s">
        <v>215</v>
      </c>
      <c r="E2383" t="s">
        <v>57</v>
      </c>
      <c r="F2383">
        <v>1.87</v>
      </c>
    </row>
    <row r="2384" spans="1:7" x14ac:dyDescent="0.25">
      <c r="A2384">
        <v>2018</v>
      </c>
      <c r="B2384" t="s">
        <v>212</v>
      </c>
      <c r="C2384" t="s">
        <v>67</v>
      </c>
      <c r="D2384" t="s">
        <v>215</v>
      </c>
      <c r="E2384" t="s">
        <v>65</v>
      </c>
      <c r="F2384" t="s">
        <v>54</v>
      </c>
      <c r="G2384" t="s">
        <v>217</v>
      </c>
    </row>
    <row r="2385" spans="1:7" x14ac:dyDescent="0.25">
      <c r="A2385">
        <v>2018</v>
      </c>
      <c r="B2385" t="s">
        <v>212</v>
      </c>
      <c r="C2385" t="s">
        <v>67</v>
      </c>
      <c r="D2385" t="s">
        <v>215</v>
      </c>
      <c r="E2385" t="s">
        <v>63</v>
      </c>
      <c r="F2385">
        <v>0.14799999999999999</v>
      </c>
    </row>
    <row r="2386" spans="1:7" x14ac:dyDescent="0.25">
      <c r="A2386">
        <v>2018</v>
      </c>
      <c r="B2386" t="s">
        <v>212</v>
      </c>
      <c r="C2386" t="s">
        <v>67</v>
      </c>
      <c r="D2386" t="s">
        <v>215</v>
      </c>
      <c r="E2386" t="s">
        <v>62</v>
      </c>
      <c r="F2386">
        <v>0.13100000000000001</v>
      </c>
    </row>
    <row r="2387" spans="1:7" x14ac:dyDescent="0.25">
      <c r="A2387">
        <v>2018</v>
      </c>
      <c r="B2387" t="s">
        <v>212</v>
      </c>
      <c r="C2387" t="s">
        <v>67</v>
      </c>
      <c r="D2387" t="s">
        <v>215</v>
      </c>
      <c r="E2387" t="s">
        <v>61</v>
      </c>
      <c r="F2387">
        <v>1.7000000000000001E-2</v>
      </c>
    </row>
    <row r="2388" spans="1:7" x14ac:dyDescent="0.25">
      <c r="A2388">
        <v>2018</v>
      </c>
      <c r="B2388" t="s">
        <v>212</v>
      </c>
      <c r="C2388" t="s">
        <v>67</v>
      </c>
      <c r="D2388" t="s">
        <v>215</v>
      </c>
      <c r="E2388" t="s">
        <v>236</v>
      </c>
      <c r="F2388" s="186">
        <v>0.14799999999999999</v>
      </c>
    </row>
    <row r="2389" spans="1:7" x14ac:dyDescent="0.25">
      <c r="A2389">
        <v>2018</v>
      </c>
      <c r="B2389" t="s">
        <v>212</v>
      </c>
      <c r="C2389" t="s">
        <v>67</v>
      </c>
      <c r="D2389" t="s">
        <v>215</v>
      </c>
      <c r="E2389" t="s">
        <v>57</v>
      </c>
      <c r="F2389" s="186">
        <v>1.7000000000000001E-2</v>
      </c>
    </row>
    <row r="2390" spans="1:7" x14ac:dyDescent="0.25">
      <c r="A2390">
        <v>2018</v>
      </c>
      <c r="B2390" t="s">
        <v>212</v>
      </c>
      <c r="C2390" t="s">
        <v>59</v>
      </c>
      <c r="D2390" t="s">
        <v>215</v>
      </c>
      <c r="E2390" t="s">
        <v>65</v>
      </c>
      <c r="F2390" t="s">
        <v>54</v>
      </c>
      <c r="G2390" t="s">
        <v>217</v>
      </c>
    </row>
    <row r="2391" spans="1:7" x14ac:dyDescent="0.25">
      <c r="A2391">
        <v>2018</v>
      </c>
      <c r="B2391" t="s">
        <v>212</v>
      </c>
      <c r="C2391" t="s">
        <v>59</v>
      </c>
      <c r="D2391" t="s">
        <v>215</v>
      </c>
      <c r="E2391" t="s">
        <v>63</v>
      </c>
      <c r="F2391">
        <v>3.0000000000000001E-3</v>
      </c>
    </row>
    <row r="2392" spans="1:7" x14ac:dyDescent="0.25">
      <c r="A2392">
        <v>2018</v>
      </c>
      <c r="B2392" t="s">
        <v>212</v>
      </c>
      <c r="C2392" t="s">
        <v>59</v>
      </c>
      <c r="D2392" t="s">
        <v>215</v>
      </c>
      <c r="E2392" t="s">
        <v>62</v>
      </c>
      <c r="F2392">
        <v>1E-3</v>
      </c>
    </row>
    <row r="2393" spans="1:7" x14ac:dyDescent="0.25">
      <c r="A2393">
        <v>2018</v>
      </c>
      <c r="B2393" t="s">
        <v>212</v>
      </c>
      <c r="C2393" t="s">
        <v>59</v>
      </c>
      <c r="D2393" t="s">
        <v>215</v>
      </c>
      <c r="E2393" t="s">
        <v>61</v>
      </c>
      <c r="F2393">
        <v>2E-3</v>
      </c>
    </row>
    <row r="2394" spans="1:7" x14ac:dyDescent="0.25">
      <c r="A2394">
        <v>2018</v>
      </c>
      <c r="B2394" t="s">
        <v>212</v>
      </c>
      <c r="C2394" t="s">
        <v>59</v>
      </c>
      <c r="D2394" t="s">
        <v>215</v>
      </c>
      <c r="E2394" t="s">
        <v>236</v>
      </c>
      <c r="F2394">
        <v>3.0000000000000001E-3</v>
      </c>
    </row>
    <row r="2395" spans="1:7" x14ac:dyDescent="0.25">
      <c r="A2395">
        <v>2018</v>
      </c>
      <c r="B2395" t="s">
        <v>212</v>
      </c>
      <c r="C2395" t="s">
        <v>59</v>
      </c>
      <c r="D2395" t="s">
        <v>215</v>
      </c>
      <c r="E2395" t="s">
        <v>57</v>
      </c>
      <c r="F2395">
        <v>2E-3</v>
      </c>
    </row>
    <row r="2396" spans="1:7" x14ac:dyDescent="0.25">
      <c r="A2396">
        <v>2019</v>
      </c>
      <c r="B2396" t="s">
        <v>212</v>
      </c>
      <c r="C2396" t="s">
        <v>74</v>
      </c>
      <c r="D2396" t="s">
        <v>213</v>
      </c>
      <c r="E2396" t="s">
        <v>65</v>
      </c>
      <c r="F2396">
        <v>5384949.4019999998</v>
      </c>
      <c r="G2396" t="s">
        <v>214</v>
      </c>
    </row>
    <row r="2397" spans="1:7" x14ac:dyDescent="0.25">
      <c r="A2397">
        <v>2019</v>
      </c>
      <c r="B2397" t="s">
        <v>212</v>
      </c>
      <c r="C2397" t="s">
        <v>74</v>
      </c>
      <c r="D2397" t="s">
        <v>213</v>
      </c>
      <c r="E2397" t="s">
        <v>63</v>
      </c>
      <c r="F2397">
        <v>1698825.9350000001</v>
      </c>
    </row>
    <row r="2398" spans="1:7" x14ac:dyDescent="0.25">
      <c r="A2398">
        <v>2019</v>
      </c>
      <c r="B2398" t="s">
        <v>212</v>
      </c>
      <c r="C2398" t="s">
        <v>74</v>
      </c>
      <c r="D2398" t="s">
        <v>213</v>
      </c>
      <c r="E2398" t="s">
        <v>62</v>
      </c>
      <c r="F2398">
        <v>744627.32</v>
      </c>
    </row>
    <row r="2399" spans="1:7" x14ac:dyDescent="0.25">
      <c r="A2399">
        <v>2019</v>
      </c>
      <c r="B2399" t="s">
        <v>212</v>
      </c>
      <c r="C2399" t="s">
        <v>74</v>
      </c>
      <c r="D2399" t="s">
        <v>213</v>
      </c>
      <c r="E2399" t="s">
        <v>61</v>
      </c>
      <c r="F2399">
        <v>6339148.017</v>
      </c>
      <c r="G2399" t="s">
        <v>214</v>
      </c>
    </row>
    <row r="2400" spans="1:7" x14ac:dyDescent="0.25">
      <c r="A2400">
        <v>2019</v>
      </c>
      <c r="B2400" t="s">
        <v>212</v>
      </c>
      <c r="C2400" t="s">
        <v>74</v>
      </c>
      <c r="D2400" t="s">
        <v>213</v>
      </c>
      <c r="E2400" t="s">
        <v>236</v>
      </c>
      <c r="F2400">
        <v>7083775.3360000001</v>
      </c>
      <c r="G2400" t="s">
        <v>214</v>
      </c>
    </row>
    <row r="2401" spans="1:7" x14ac:dyDescent="0.25">
      <c r="A2401">
        <v>2019</v>
      </c>
      <c r="B2401" t="s">
        <v>212</v>
      </c>
      <c r="C2401" t="s">
        <v>74</v>
      </c>
      <c r="D2401" t="s">
        <v>213</v>
      </c>
      <c r="E2401" t="s">
        <v>57</v>
      </c>
      <c r="F2401">
        <v>954198.61499999999</v>
      </c>
    </row>
    <row r="2402" spans="1:7" x14ac:dyDescent="0.25">
      <c r="A2402">
        <v>2019</v>
      </c>
      <c r="B2402" t="s">
        <v>212</v>
      </c>
      <c r="C2402" t="s">
        <v>73</v>
      </c>
      <c r="D2402" t="s">
        <v>213</v>
      </c>
      <c r="E2402" t="s">
        <v>65</v>
      </c>
      <c r="F2402">
        <v>1492308.2290000001</v>
      </c>
    </row>
    <row r="2403" spans="1:7" x14ac:dyDescent="0.25">
      <c r="A2403">
        <v>2019</v>
      </c>
      <c r="B2403" t="s">
        <v>212</v>
      </c>
      <c r="C2403" t="s">
        <v>73</v>
      </c>
      <c r="D2403" t="s">
        <v>213</v>
      </c>
      <c r="E2403" t="s">
        <v>63</v>
      </c>
      <c r="F2403">
        <v>211616.80300000001</v>
      </c>
    </row>
    <row r="2404" spans="1:7" x14ac:dyDescent="0.25">
      <c r="A2404">
        <v>2019</v>
      </c>
      <c r="B2404" t="s">
        <v>212</v>
      </c>
      <c r="C2404" t="s">
        <v>73</v>
      </c>
      <c r="D2404" t="s">
        <v>213</v>
      </c>
      <c r="E2404" t="s">
        <v>62</v>
      </c>
      <c r="F2404">
        <v>215144.91800000001</v>
      </c>
    </row>
    <row r="2405" spans="1:7" x14ac:dyDescent="0.25">
      <c r="A2405">
        <v>2019</v>
      </c>
      <c r="B2405" t="s">
        <v>212</v>
      </c>
      <c r="C2405" t="s">
        <v>73</v>
      </c>
      <c r="D2405" t="s">
        <v>213</v>
      </c>
      <c r="E2405" t="s">
        <v>61</v>
      </c>
      <c r="F2405">
        <v>1488780.1140000001</v>
      </c>
    </row>
    <row r="2406" spans="1:7" x14ac:dyDescent="0.25">
      <c r="A2406">
        <v>2019</v>
      </c>
      <c r="B2406" t="s">
        <v>212</v>
      </c>
      <c r="C2406" t="s">
        <v>73</v>
      </c>
      <c r="D2406" t="s">
        <v>213</v>
      </c>
      <c r="E2406" t="s">
        <v>236</v>
      </c>
      <c r="F2406">
        <v>1703925.0319999999</v>
      </c>
    </row>
    <row r="2407" spans="1:7" x14ac:dyDescent="0.25">
      <c r="A2407">
        <v>2019</v>
      </c>
      <c r="B2407" t="s">
        <v>212</v>
      </c>
      <c r="C2407" t="s">
        <v>73</v>
      </c>
      <c r="D2407" t="s">
        <v>213</v>
      </c>
      <c r="E2407" t="s">
        <v>57</v>
      </c>
      <c r="F2407">
        <v>-3528.1149999999998</v>
      </c>
    </row>
    <row r="2408" spans="1:7" x14ac:dyDescent="0.25">
      <c r="A2408">
        <v>2019</v>
      </c>
      <c r="B2408" t="s">
        <v>212</v>
      </c>
      <c r="C2408" t="s">
        <v>72</v>
      </c>
      <c r="D2408" t="s">
        <v>213</v>
      </c>
      <c r="E2408" t="s">
        <v>65</v>
      </c>
      <c r="F2408">
        <v>220443.20800000001</v>
      </c>
      <c r="G2408" t="s">
        <v>214</v>
      </c>
    </row>
    <row r="2409" spans="1:7" x14ac:dyDescent="0.25">
      <c r="A2409">
        <v>2019</v>
      </c>
      <c r="B2409" t="s">
        <v>212</v>
      </c>
      <c r="C2409" t="s">
        <v>72</v>
      </c>
      <c r="D2409" t="s">
        <v>213</v>
      </c>
      <c r="E2409" t="s">
        <v>63</v>
      </c>
      <c r="F2409">
        <v>243766.742</v>
      </c>
    </row>
    <row r="2410" spans="1:7" x14ac:dyDescent="0.25">
      <c r="A2410">
        <v>2019</v>
      </c>
      <c r="B2410" t="s">
        <v>212</v>
      </c>
      <c r="C2410" t="s">
        <v>72</v>
      </c>
      <c r="D2410" t="s">
        <v>213</v>
      </c>
      <c r="E2410" t="s">
        <v>62</v>
      </c>
      <c r="F2410">
        <v>129974.303</v>
      </c>
    </row>
    <row r="2411" spans="1:7" x14ac:dyDescent="0.25">
      <c r="A2411">
        <v>2019</v>
      </c>
      <c r="B2411" t="s">
        <v>212</v>
      </c>
      <c r="C2411" t="s">
        <v>72</v>
      </c>
      <c r="D2411" t="s">
        <v>213</v>
      </c>
      <c r="E2411" t="s">
        <v>61</v>
      </c>
      <c r="F2411">
        <v>334235.647</v>
      </c>
      <c r="G2411" t="s">
        <v>214</v>
      </c>
    </row>
    <row r="2412" spans="1:7" x14ac:dyDescent="0.25">
      <c r="A2412">
        <v>2019</v>
      </c>
      <c r="B2412" t="s">
        <v>212</v>
      </c>
      <c r="C2412" t="s">
        <v>72</v>
      </c>
      <c r="D2412" t="s">
        <v>213</v>
      </c>
      <c r="E2412" t="s">
        <v>236</v>
      </c>
      <c r="F2412">
        <v>464209.95</v>
      </c>
      <c r="G2412" t="s">
        <v>214</v>
      </c>
    </row>
    <row r="2413" spans="1:7" x14ac:dyDescent="0.25">
      <c r="A2413">
        <v>2019</v>
      </c>
      <c r="B2413" t="s">
        <v>212</v>
      </c>
      <c r="C2413" t="s">
        <v>72</v>
      </c>
      <c r="D2413" t="s">
        <v>213</v>
      </c>
      <c r="E2413" t="s">
        <v>57</v>
      </c>
      <c r="F2413">
        <v>113792.439</v>
      </c>
    </row>
    <row r="2414" spans="1:7" x14ac:dyDescent="0.25">
      <c r="A2414">
        <v>2019</v>
      </c>
      <c r="B2414" t="s">
        <v>212</v>
      </c>
      <c r="C2414" t="s">
        <v>70</v>
      </c>
      <c r="D2414" t="s">
        <v>213</v>
      </c>
      <c r="E2414" t="s">
        <v>65</v>
      </c>
      <c r="F2414">
        <v>3193921.1469999999</v>
      </c>
    </row>
    <row r="2415" spans="1:7" x14ac:dyDescent="0.25">
      <c r="A2415">
        <v>2019</v>
      </c>
      <c r="B2415" t="s">
        <v>212</v>
      </c>
      <c r="C2415" t="s">
        <v>70</v>
      </c>
      <c r="D2415" t="s">
        <v>213</v>
      </c>
      <c r="E2415" t="s">
        <v>63</v>
      </c>
      <c r="F2415">
        <v>105886.124</v>
      </c>
    </row>
    <row r="2416" spans="1:7" x14ac:dyDescent="0.25">
      <c r="A2416">
        <v>2019</v>
      </c>
      <c r="B2416" t="s">
        <v>212</v>
      </c>
      <c r="C2416" t="s">
        <v>70</v>
      </c>
      <c r="D2416" t="s">
        <v>213</v>
      </c>
      <c r="E2416" t="s">
        <v>62</v>
      </c>
      <c r="F2416">
        <v>94619.380999999994</v>
      </c>
    </row>
    <row r="2417" spans="1:7" x14ac:dyDescent="0.25">
      <c r="A2417">
        <v>2019</v>
      </c>
      <c r="B2417" t="s">
        <v>212</v>
      </c>
      <c r="C2417" t="s">
        <v>70</v>
      </c>
      <c r="D2417" t="s">
        <v>213</v>
      </c>
      <c r="E2417" t="s">
        <v>61</v>
      </c>
      <c r="F2417" s="186">
        <v>3205187.889</v>
      </c>
    </row>
    <row r="2418" spans="1:7" x14ac:dyDescent="0.25">
      <c r="A2418">
        <v>2019</v>
      </c>
      <c r="B2418" t="s">
        <v>212</v>
      </c>
      <c r="C2418" t="s">
        <v>70</v>
      </c>
      <c r="D2418" t="s">
        <v>213</v>
      </c>
      <c r="E2418" t="s">
        <v>236</v>
      </c>
      <c r="F2418" s="186">
        <v>3299807.27</v>
      </c>
    </row>
    <row r="2419" spans="1:7" x14ac:dyDescent="0.25">
      <c r="A2419">
        <v>2019</v>
      </c>
      <c r="B2419" t="s">
        <v>212</v>
      </c>
      <c r="C2419" t="s">
        <v>70</v>
      </c>
      <c r="D2419" t="s">
        <v>213</v>
      </c>
      <c r="E2419" t="s">
        <v>57</v>
      </c>
      <c r="F2419" s="186">
        <v>11266.743</v>
      </c>
    </row>
    <row r="2420" spans="1:7" x14ac:dyDescent="0.25">
      <c r="A2420">
        <v>2019</v>
      </c>
      <c r="B2420" t="s">
        <v>212</v>
      </c>
      <c r="C2420" t="s">
        <v>69</v>
      </c>
      <c r="D2420" t="s">
        <v>213</v>
      </c>
      <c r="E2420" t="s">
        <v>65</v>
      </c>
      <c r="F2420" s="186">
        <v>478276.81800000003</v>
      </c>
    </row>
    <row r="2421" spans="1:7" x14ac:dyDescent="0.25">
      <c r="A2421">
        <v>2019</v>
      </c>
      <c r="B2421" t="s">
        <v>212</v>
      </c>
      <c r="C2421" t="s">
        <v>69</v>
      </c>
      <c r="D2421" t="s">
        <v>213</v>
      </c>
      <c r="E2421" t="s">
        <v>63</v>
      </c>
      <c r="F2421" s="186">
        <v>1063292.7420000001</v>
      </c>
    </row>
    <row r="2422" spans="1:7" x14ac:dyDescent="0.25">
      <c r="A2422">
        <v>2019</v>
      </c>
      <c r="B2422" t="s">
        <v>212</v>
      </c>
      <c r="C2422" t="s">
        <v>69</v>
      </c>
      <c r="D2422" t="s">
        <v>213</v>
      </c>
      <c r="E2422" t="s">
        <v>62</v>
      </c>
      <c r="F2422">
        <v>246303.66500000001</v>
      </c>
    </row>
    <row r="2423" spans="1:7" x14ac:dyDescent="0.25">
      <c r="A2423">
        <v>2019</v>
      </c>
      <c r="B2423" t="s">
        <v>212</v>
      </c>
      <c r="C2423" t="s">
        <v>69</v>
      </c>
      <c r="D2423" t="s">
        <v>213</v>
      </c>
      <c r="E2423" t="s">
        <v>61</v>
      </c>
      <c r="F2423">
        <v>1295265.895</v>
      </c>
    </row>
    <row r="2424" spans="1:7" x14ac:dyDescent="0.25">
      <c r="A2424">
        <v>2019</v>
      </c>
      <c r="B2424" t="s">
        <v>212</v>
      </c>
      <c r="C2424" t="s">
        <v>69</v>
      </c>
      <c r="D2424" t="s">
        <v>213</v>
      </c>
      <c r="E2424" t="s">
        <v>236</v>
      </c>
      <c r="F2424">
        <v>1541569.56</v>
      </c>
    </row>
    <row r="2425" spans="1:7" x14ac:dyDescent="0.25">
      <c r="A2425">
        <v>2019</v>
      </c>
      <c r="B2425" t="s">
        <v>212</v>
      </c>
      <c r="C2425" t="s">
        <v>69</v>
      </c>
      <c r="D2425" t="s">
        <v>213</v>
      </c>
      <c r="E2425" t="s">
        <v>57</v>
      </c>
      <c r="F2425">
        <v>816989.07700000005</v>
      </c>
    </row>
    <row r="2426" spans="1:7" x14ac:dyDescent="0.25">
      <c r="A2426">
        <v>2019</v>
      </c>
      <c r="B2426" t="s">
        <v>212</v>
      </c>
      <c r="C2426" t="s">
        <v>67</v>
      </c>
      <c r="D2426" t="s">
        <v>213</v>
      </c>
      <c r="E2426" t="s">
        <v>65</v>
      </c>
      <c r="F2426" t="s">
        <v>54</v>
      </c>
      <c r="G2426" t="s">
        <v>217</v>
      </c>
    </row>
    <row r="2427" spans="1:7" x14ac:dyDescent="0.25">
      <c r="A2427">
        <v>2019</v>
      </c>
      <c r="B2427" t="s">
        <v>212</v>
      </c>
      <c r="C2427" t="s">
        <v>67</v>
      </c>
      <c r="D2427" t="s">
        <v>213</v>
      </c>
      <c r="E2427" t="s">
        <v>63</v>
      </c>
      <c r="F2427">
        <v>72929.642999999996</v>
      </c>
    </row>
    <row r="2428" spans="1:7" x14ac:dyDescent="0.25">
      <c r="A2428">
        <v>2019</v>
      </c>
      <c r="B2428" t="s">
        <v>212</v>
      </c>
      <c r="C2428" t="s">
        <v>67</v>
      </c>
      <c r="D2428" t="s">
        <v>213</v>
      </c>
      <c r="E2428" t="s">
        <v>62</v>
      </c>
      <c r="F2428">
        <v>58011.599000000002</v>
      </c>
    </row>
    <row r="2429" spans="1:7" x14ac:dyDescent="0.25">
      <c r="A2429">
        <v>2019</v>
      </c>
      <c r="B2429" t="s">
        <v>212</v>
      </c>
      <c r="C2429" t="s">
        <v>67</v>
      </c>
      <c r="D2429" t="s">
        <v>213</v>
      </c>
      <c r="E2429" t="s">
        <v>61</v>
      </c>
      <c r="F2429">
        <v>14918.044</v>
      </c>
    </row>
    <row r="2430" spans="1:7" x14ac:dyDescent="0.25">
      <c r="A2430">
        <v>2019</v>
      </c>
      <c r="B2430" t="s">
        <v>212</v>
      </c>
      <c r="C2430" t="s">
        <v>67</v>
      </c>
      <c r="D2430" t="s">
        <v>213</v>
      </c>
      <c r="E2430" t="s">
        <v>236</v>
      </c>
      <c r="F2430">
        <v>72929.642999999996</v>
      </c>
    </row>
    <row r="2431" spans="1:7" x14ac:dyDescent="0.25">
      <c r="A2431">
        <v>2019</v>
      </c>
      <c r="B2431" t="s">
        <v>212</v>
      </c>
      <c r="C2431" t="s">
        <v>67</v>
      </c>
      <c r="D2431" t="s">
        <v>213</v>
      </c>
      <c r="E2431" t="s">
        <v>57</v>
      </c>
      <c r="F2431">
        <v>14918.044</v>
      </c>
    </row>
    <row r="2432" spans="1:7" x14ac:dyDescent="0.25">
      <c r="A2432">
        <v>2019</v>
      </c>
      <c r="B2432" t="s">
        <v>212</v>
      </c>
      <c r="C2432" t="s">
        <v>59</v>
      </c>
      <c r="D2432" t="s">
        <v>213</v>
      </c>
      <c r="E2432" t="s">
        <v>65</v>
      </c>
      <c r="F2432" s="186" t="s">
        <v>54</v>
      </c>
      <c r="G2432" t="s">
        <v>217</v>
      </c>
    </row>
    <row r="2433" spans="1:7" x14ac:dyDescent="0.25">
      <c r="A2433">
        <v>2019</v>
      </c>
      <c r="B2433" t="s">
        <v>212</v>
      </c>
      <c r="C2433" t="s">
        <v>59</v>
      </c>
      <c r="D2433" t="s">
        <v>213</v>
      </c>
      <c r="E2433" t="s">
        <v>63</v>
      </c>
      <c r="F2433" s="186">
        <v>1333.8810000000001</v>
      </c>
    </row>
    <row r="2434" spans="1:7" x14ac:dyDescent="0.25">
      <c r="A2434">
        <v>2019</v>
      </c>
      <c r="B2434" t="s">
        <v>212</v>
      </c>
      <c r="C2434" t="s">
        <v>59</v>
      </c>
      <c r="D2434" t="s">
        <v>213</v>
      </c>
      <c r="E2434" t="s">
        <v>62</v>
      </c>
      <c r="F2434" s="186">
        <v>573.45299999999997</v>
      </c>
    </row>
    <row r="2435" spans="1:7" x14ac:dyDescent="0.25">
      <c r="A2435">
        <v>2019</v>
      </c>
      <c r="B2435" t="s">
        <v>212</v>
      </c>
      <c r="C2435" t="s">
        <v>59</v>
      </c>
      <c r="D2435" t="s">
        <v>213</v>
      </c>
      <c r="E2435" t="s">
        <v>61</v>
      </c>
      <c r="F2435" s="186">
        <v>760.42700000000002</v>
      </c>
    </row>
    <row r="2436" spans="1:7" x14ac:dyDescent="0.25">
      <c r="A2436">
        <v>2019</v>
      </c>
      <c r="B2436" t="s">
        <v>212</v>
      </c>
      <c r="C2436" t="s">
        <v>59</v>
      </c>
      <c r="D2436" t="s">
        <v>213</v>
      </c>
      <c r="E2436" t="s">
        <v>236</v>
      </c>
      <c r="F2436">
        <v>1333.8810000000001</v>
      </c>
    </row>
    <row r="2437" spans="1:7" x14ac:dyDescent="0.25">
      <c r="A2437">
        <v>2019</v>
      </c>
      <c r="B2437" t="s">
        <v>212</v>
      </c>
      <c r="C2437" t="s">
        <v>59</v>
      </c>
      <c r="D2437" t="s">
        <v>213</v>
      </c>
      <c r="E2437" t="s">
        <v>57</v>
      </c>
      <c r="F2437">
        <v>760.42700000000002</v>
      </c>
    </row>
    <row r="2438" spans="1:7" x14ac:dyDescent="0.25">
      <c r="A2438">
        <v>2019</v>
      </c>
      <c r="B2438" t="s">
        <v>212</v>
      </c>
      <c r="C2438" t="s">
        <v>74</v>
      </c>
      <c r="D2438" t="s">
        <v>216</v>
      </c>
      <c r="E2438" t="s">
        <v>65</v>
      </c>
      <c r="F2438">
        <v>97.012</v>
      </c>
      <c r="G2438" t="s">
        <v>214</v>
      </c>
    </row>
    <row r="2439" spans="1:7" x14ac:dyDescent="0.25">
      <c r="A2439">
        <v>2019</v>
      </c>
      <c r="B2439" t="s">
        <v>212</v>
      </c>
      <c r="C2439" t="s">
        <v>74</v>
      </c>
      <c r="D2439" t="s">
        <v>216</v>
      </c>
      <c r="E2439" t="s">
        <v>63</v>
      </c>
      <c r="F2439">
        <v>114.467</v>
      </c>
    </row>
    <row r="2440" spans="1:7" x14ac:dyDescent="0.25">
      <c r="A2440">
        <v>2019</v>
      </c>
      <c r="B2440" t="s">
        <v>212</v>
      </c>
      <c r="C2440" t="s">
        <v>74</v>
      </c>
      <c r="D2440" t="s">
        <v>216</v>
      </c>
      <c r="E2440" t="s">
        <v>62</v>
      </c>
      <c r="F2440">
        <v>168.30699999999999</v>
      </c>
    </row>
    <row r="2441" spans="1:7" x14ac:dyDescent="0.25">
      <c r="A2441">
        <v>2019</v>
      </c>
      <c r="B2441" t="s">
        <v>212</v>
      </c>
      <c r="C2441" t="s">
        <v>74</v>
      </c>
      <c r="D2441" t="s">
        <v>216</v>
      </c>
      <c r="E2441" t="s">
        <v>61</v>
      </c>
      <c r="F2441">
        <v>96.156000000000006</v>
      </c>
      <c r="G2441" t="s">
        <v>214</v>
      </c>
    </row>
    <row r="2442" spans="1:7" x14ac:dyDescent="0.25">
      <c r="A2442">
        <v>2019</v>
      </c>
      <c r="B2442" t="s">
        <v>212</v>
      </c>
      <c r="C2442" t="s">
        <v>74</v>
      </c>
      <c r="D2442" t="s">
        <v>216</v>
      </c>
      <c r="E2442" t="s">
        <v>236</v>
      </c>
      <c r="F2442">
        <v>100.694</v>
      </c>
      <c r="G2442" t="s">
        <v>214</v>
      </c>
    </row>
    <row r="2443" spans="1:7" x14ac:dyDescent="0.25">
      <c r="A2443">
        <v>2019</v>
      </c>
      <c r="B2443" t="s">
        <v>212</v>
      </c>
      <c r="C2443" t="s">
        <v>74</v>
      </c>
      <c r="D2443" t="s">
        <v>216</v>
      </c>
      <c r="E2443" t="s">
        <v>57</v>
      </c>
      <c r="F2443">
        <v>91.6</v>
      </c>
    </row>
    <row r="2444" spans="1:7" x14ac:dyDescent="0.25">
      <c r="A2444">
        <v>2019</v>
      </c>
      <c r="B2444" t="s">
        <v>212</v>
      </c>
      <c r="C2444" t="s">
        <v>73</v>
      </c>
      <c r="D2444" t="s">
        <v>216</v>
      </c>
      <c r="E2444" t="s">
        <v>65</v>
      </c>
      <c r="F2444" t="s">
        <v>54</v>
      </c>
    </row>
    <row r="2445" spans="1:7" x14ac:dyDescent="0.25">
      <c r="A2445">
        <v>2019</v>
      </c>
      <c r="B2445" t="s">
        <v>212</v>
      </c>
      <c r="C2445" t="s">
        <v>73</v>
      </c>
      <c r="D2445" t="s">
        <v>216</v>
      </c>
      <c r="E2445" t="s">
        <v>63</v>
      </c>
      <c r="F2445" t="s">
        <v>54</v>
      </c>
    </row>
    <row r="2446" spans="1:7" x14ac:dyDescent="0.25">
      <c r="A2446">
        <v>2019</v>
      </c>
      <c r="B2446" t="s">
        <v>212</v>
      </c>
      <c r="C2446" t="s">
        <v>73</v>
      </c>
      <c r="D2446" t="s">
        <v>216</v>
      </c>
      <c r="E2446" t="s">
        <v>62</v>
      </c>
      <c r="F2446" t="s">
        <v>54</v>
      </c>
    </row>
    <row r="2447" spans="1:7" x14ac:dyDescent="0.25">
      <c r="A2447">
        <v>2019</v>
      </c>
      <c r="B2447" t="s">
        <v>212</v>
      </c>
      <c r="C2447" t="s">
        <v>73</v>
      </c>
      <c r="D2447" t="s">
        <v>216</v>
      </c>
      <c r="E2447" t="s">
        <v>61</v>
      </c>
      <c r="F2447" s="186" t="s">
        <v>54</v>
      </c>
    </row>
    <row r="2448" spans="1:7" x14ac:dyDescent="0.25">
      <c r="A2448">
        <v>2019</v>
      </c>
      <c r="B2448" t="s">
        <v>212</v>
      </c>
      <c r="C2448" t="s">
        <v>73</v>
      </c>
      <c r="D2448" t="s">
        <v>216</v>
      </c>
      <c r="E2448" t="s">
        <v>236</v>
      </c>
      <c r="F2448" s="186" t="s">
        <v>54</v>
      </c>
    </row>
    <row r="2449" spans="1:6" x14ac:dyDescent="0.25">
      <c r="A2449">
        <v>2019</v>
      </c>
      <c r="B2449" t="s">
        <v>212</v>
      </c>
      <c r="C2449" t="s">
        <v>73</v>
      </c>
      <c r="D2449" t="s">
        <v>216</v>
      </c>
      <c r="E2449" t="s">
        <v>57</v>
      </c>
      <c r="F2449" s="186" t="s">
        <v>54</v>
      </c>
    </row>
    <row r="2450" spans="1:6" x14ac:dyDescent="0.25">
      <c r="A2450">
        <v>2019</v>
      </c>
      <c r="B2450" t="s">
        <v>212</v>
      </c>
      <c r="C2450" t="s">
        <v>72</v>
      </c>
      <c r="D2450" t="s">
        <v>216</v>
      </c>
      <c r="E2450" t="s">
        <v>65</v>
      </c>
      <c r="F2450" s="186" t="s">
        <v>54</v>
      </c>
    </row>
    <row r="2451" spans="1:6" x14ac:dyDescent="0.25">
      <c r="A2451">
        <v>2019</v>
      </c>
      <c r="B2451" t="s">
        <v>212</v>
      </c>
      <c r="C2451" t="s">
        <v>72</v>
      </c>
      <c r="D2451" t="s">
        <v>216</v>
      </c>
      <c r="E2451" t="s">
        <v>63</v>
      </c>
      <c r="F2451" s="186" t="s">
        <v>54</v>
      </c>
    </row>
    <row r="2452" spans="1:6" x14ac:dyDescent="0.25">
      <c r="A2452">
        <v>2019</v>
      </c>
      <c r="B2452" t="s">
        <v>212</v>
      </c>
      <c r="C2452" t="s">
        <v>72</v>
      </c>
      <c r="D2452" t="s">
        <v>216</v>
      </c>
      <c r="E2452" t="s">
        <v>62</v>
      </c>
      <c r="F2452" t="s">
        <v>54</v>
      </c>
    </row>
    <row r="2453" spans="1:6" x14ac:dyDescent="0.25">
      <c r="A2453">
        <v>2019</v>
      </c>
      <c r="B2453" t="s">
        <v>212</v>
      </c>
      <c r="C2453" t="s">
        <v>72</v>
      </c>
      <c r="D2453" t="s">
        <v>216</v>
      </c>
      <c r="E2453" t="s">
        <v>61</v>
      </c>
      <c r="F2453" t="s">
        <v>54</v>
      </c>
    </row>
    <row r="2454" spans="1:6" x14ac:dyDescent="0.25">
      <c r="A2454">
        <v>2019</v>
      </c>
      <c r="B2454" t="s">
        <v>212</v>
      </c>
      <c r="C2454" t="s">
        <v>72</v>
      </c>
      <c r="D2454" t="s">
        <v>216</v>
      </c>
      <c r="E2454" t="s">
        <v>236</v>
      </c>
      <c r="F2454" t="s">
        <v>54</v>
      </c>
    </row>
    <row r="2455" spans="1:6" x14ac:dyDescent="0.25">
      <c r="A2455">
        <v>2019</v>
      </c>
      <c r="B2455" t="s">
        <v>212</v>
      </c>
      <c r="C2455" t="s">
        <v>72</v>
      </c>
      <c r="D2455" t="s">
        <v>216</v>
      </c>
      <c r="E2455" t="s">
        <v>57</v>
      </c>
      <c r="F2455" t="s">
        <v>54</v>
      </c>
    </row>
    <row r="2456" spans="1:6" x14ac:dyDescent="0.25">
      <c r="A2456">
        <v>2019</v>
      </c>
      <c r="B2456" t="s">
        <v>212</v>
      </c>
      <c r="C2456" t="s">
        <v>70</v>
      </c>
      <c r="D2456" t="s">
        <v>216</v>
      </c>
      <c r="E2456" t="s">
        <v>65</v>
      </c>
      <c r="F2456" t="s">
        <v>54</v>
      </c>
    </row>
    <row r="2457" spans="1:6" x14ac:dyDescent="0.25">
      <c r="A2457">
        <v>2019</v>
      </c>
      <c r="B2457" t="s">
        <v>212</v>
      </c>
      <c r="C2457" t="s">
        <v>70</v>
      </c>
      <c r="D2457" t="s">
        <v>216</v>
      </c>
      <c r="E2457" t="s">
        <v>63</v>
      </c>
      <c r="F2457" t="s">
        <v>54</v>
      </c>
    </row>
    <row r="2458" spans="1:6" x14ac:dyDescent="0.25">
      <c r="A2458">
        <v>2019</v>
      </c>
      <c r="B2458" t="s">
        <v>212</v>
      </c>
      <c r="C2458" t="s">
        <v>70</v>
      </c>
      <c r="D2458" t="s">
        <v>216</v>
      </c>
      <c r="E2458" t="s">
        <v>62</v>
      </c>
      <c r="F2458" t="s">
        <v>54</v>
      </c>
    </row>
    <row r="2459" spans="1:6" x14ac:dyDescent="0.25">
      <c r="A2459">
        <v>2019</v>
      </c>
      <c r="B2459" t="s">
        <v>212</v>
      </c>
      <c r="C2459" t="s">
        <v>70</v>
      </c>
      <c r="D2459" t="s">
        <v>216</v>
      </c>
      <c r="E2459" t="s">
        <v>61</v>
      </c>
      <c r="F2459" t="s">
        <v>54</v>
      </c>
    </row>
    <row r="2460" spans="1:6" x14ac:dyDescent="0.25">
      <c r="A2460">
        <v>2019</v>
      </c>
      <c r="B2460" t="s">
        <v>212</v>
      </c>
      <c r="C2460" t="s">
        <v>70</v>
      </c>
      <c r="D2460" t="s">
        <v>216</v>
      </c>
      <c r="E2460" t="s">
        <v>236</v>
      </c>
      <c r="F2460" t="s">
        <v>54</v>
      </c>
    </row>
    <row r="2461" spans="1:6" x14ac:dyDescent="0.25">
      <c r="A2461">
        <v>2019</v>
      </c>
      <c r="B2461" t="s">
        <v>212</v>
      </c>
      <c r="C2461" t="s">
        <v>70</v>
      </c>
      <c r="D2461" t="s">
        <v>216</v>
      </c>
      <c r="E2461" t="s">
        <v>57</v>
      </c>
      <c r="F2461" t="s">
        <v>54</v>
      </c>
    </row>
    <row r="2462" spans="1:6" x14ac:dyDescent="0.25">
      <c r="A2462">
        <v>2019</v>
      </c>
      <c r="B2462" t="s">
        <v>212</v>
      </c>
      <c r="C2462" t="s">
        <v>69</v>
      </c>
      <c r="D2462" t="s">
        <v>216</v>
      </c>
      <c r="E2462" t="s">
        <v>65</v>
      </c>
      <c r="F2462" s="186" t="s">
        <v>54</v>
      </c>
    </row>
    <row r="2463" spans="1:6" x14ac:dyDescent="0.25">
      <c r="A2463">
        <v>2019</v>
      </c>
      <c r="B2463" t="s">
        <v>212</v>
      </c>
      <c r="C2463" t="s">
        <v>69</v>
      </c>
      <c r="D2463" t="s">
        <v>216</v>
      </c>
      <c r="E2463" t="s">
        <v>63</v>
      </c>
      <c r="F2463" s="186" t="s">
        <v>54</v>
      </c>
    </row>
    <row r="2464" spans="1:6" x14ac:dyDescent="0.25">
      <c r="A2464">
        <v>2019</v>
      </c>
      <c r="B2464" t="s">
        <v>212</v>
      </c>
      <c r="C2464" t="s">
        <v>69</v>
      </c>
      <c r="D2464" t="s">
        <v>216</v>
      </c>
      <c r="E2464" t="s">
        <v>62</v>
      </c>
      <c r="F2464" s="186" t="s">
        <v>54</v>
      </c>
    </row>
    <row r="2465" spans="1:7" x14ac:dyDescent="0.25">
      <c r="A2465">
        <v>2019</v>
      </c>
      <c r="B2465" t="s">
        <v>212</v>
      </c>
      <c r="C2465" t="s">
        <v>69</v>
      </c>
      <c r="D2465" t="s">
        <v>216</v>
      </c>
      <c r="E2465" t="s">
        <v>61</v>
      </c>
      <c r="F2465" s="186" t="s">
        <v>54</v>
      </c>
    </row>
    <row r="2466" spans="1:7" x14ac:dyDescent="0.25">
      <c r="A2466">
        <v>2019</v>
      </c>
      <c r="B2466" t="s">
        <v>212</v>
      </c>
      <c r="C2466" t="s">
        <v>69</v>
      </c>
      <c r="D2466" t="s">
        <v>216</v>
      </c>
      <c r="E2466" t="s">
        <v>236</v>
      </c>
      <c r="F2466" s="186" t="s">
        <v>54</v>
      </c>
    </row>
    <row r="2467" spans="1:7" x14ac:dyDescent="0.25">
      <c r="A2467">
        <v>2019</v>
      </c>
      <c r="B2467" t="s">
        <v>212</v>
      </c>
      <c r="C2467" t="s">
        <v>69</v>
      </c>
      <c r="D2467" t="s">
        <v>216</v>
      </c>
      <c r="E2467" t="s">
        <v>57</v>
      </c>
      <c r="F2467" t="s">
        <v>54</v>
      </c>
    </row>
    <row r="2468" spans="1:7" x14ac:dyDescent="0.25">
      <c r="A2468">
        <v>2019</v>
      </c>
      <c r="B2468" t="s">
        <v>212</v>
      </c>
      <c r="C2468" t="s">
        <v>67</v>
      </c>
      <c r="D2468" t="s">
        <v>216</v>
      </c>
      <c r="E2468" t="s">
        <v>65</v>
      </c>
      <c r="F2468" t="s">
        <v>54</v>
      </c>
    </row>
    <row r="2469" spans="1:7" x14ac:dyDescent="0.25">
      <c r="A2469">
        <v>2019</v>
      </c>
      <c r="B2469" t="s">
        <v>212</v>
      </c>
      <c r="C2469" t="s">
        <v>67</v>
      </c>
      <c r="D2469" t="s">
        <v>216</v>
      </c>
      <c r="E2469" t="s">
        <v>63</v>
      </c>
      <c r="F2469" t="s">
        <v>54</v>
      </c>
    </row>
    <row r="2470" spans="1:7" x14ac:dyDescent="0.25">
      <c r="A2470">
        <v>2019</v>
      </c>
      <c r="B2470" t="s">
        <v>212</v>
      </c>
      <c r="C2470" t="s">
        <v>67</v>
      </c>
      <c r="D2470" t="s">
        <v>216</v>
      </c>
      <c r="E2470" t="s">
        <v>62</v>
      </c>
      <c r="F2470" t="s">
        <v>54</v>
      </c>
    </row>
    <row r="2471" spans="1:7" x14ac:dyDescent="0.25">
      <c r="A2471">
        <v>2019</v>
      </c>
      <c r="B2471" t="s">
        <v>212</v>
      </c>
      <c r="C2471" t="s">
        <v>67</v>
      </c>
      <c r="D2471" t="s">
        <v>216</v>
      </c>
      <c r="E2471" t="s">
        <v>61</v>
      </c>
      <c r="F2471" t="s">
        <v>54</v>
      </c>
    </row>
    <row r="2472" spans="1:7" x14ac:dyDescent="0.25">
      <c r="A2472">
        <v>2019</v>
      </c>
      <c r="B2472" t="s">
        <v>212</v>
      </c>
      <c r="C2472" t="s">
        <v>67</v>
      </c>
      <c r="D2472" t="s">
        <v>216</v>
      </c>
      <c r="E2472" t="s">
        <v>236</v>
      </c>
      <c r="F2472" t="s">
        <v>54</v>
      </c>
    </row>
    <row r="2473" spans="1:7" x14ac:dyDescent="0.25">
      <c r="A2473">
        <v>2019</v>
      </c>
      <c r="B2473" t="s">
        <v>212</v>
      </c>
      <c r="C2473" t="s">
        <v>67</v>
      </c>
      <c r="D2473" t="s">
        <v>216</v>
      </c>
      <c r="E2473" t="s">
        <v>57</v>
      </c>
      <c r="F2473" t="s">
        <v>54</v>
      </c>
    </row>
    <row r="2474" spans="1:7" x14ac:dyDescent="0.25">
      <c r="A2474">
        <v>2019</v>
      </c>
      <c r="B2474" t="s">
        <v>212</v>
      </c>
      <c r="C2474" t="s">
        <v>59</v>
      </c>
      <c r="D2474" t="s">
        <v>216</v>
      </c>
      <c r="E2474" t="s">
        <v>65</v>
      </c>
      <c r="F2474" t="s">
        <v>54</v>
      </c>
    </row>
    <row r="2475" spans="1:7" x14ac:dyDescent="0.25">
      <c r="A2475">
        <v>2019</v>
      </c>
      <c r="B2475" t="s">
        <v>212</v>
      </c>
      <c r="C2475" t="s">
        <v>59</v>
      </c>
      <c r="D2475" t="s">
        <v>216</v>
      </c>
      <c r="E2475" t="s">
        <v>63</v>
      </c>
      <c r="F2475" t="s">
        <v>54</v>
      </c>
    </row>
    <row r="2476" spans="1:7" x14ac:dyDescent="0.25">
      <c r="A2476">
        <v>2019</v>
      </c>
      <c r="B2476" t="s">
        <v>212</v>
      </c>
      <c r="C2476" t="s">
        <v>59</v>
      </c>
      <c r="D2476" t="s">
        <v>216</v>
      </c>
      <c r="E2476" t="s">
        <v>62</v>
      </c>
      <c r="F2476" t="s">
        <v>54</v>
      </c>
    </row>
    <row r="2477" spans="1:7" x14ac:dyDescent="0.25">
      <c r="A2477">
        <v>2019</v>
      </c>
      <c r="B2477" t="s">
        <v>212</v>
      </c>
      <c r="C2477" t="s">
        <v>59</v>
      </c>
      <c r="D2477" t="s">
        <v>216</v>
      </c>
      <c r="E2477" t="s">
        <v>61</v>
      </c>
      <c r="F2477" s="186" t="s">
        <v>54</v>
      </c>
    </row>
    <row r="2478" spans="1:7" x14ac:dyDescent="0.25">
      <c r="A2478">
        <v>2019</v>
      </c>
      <c r="B2478" t="s">
        <v>212</v>
      </c>
      <c r="C2478" t="s">
        <v>59</v>
      </c>
      <c r="D2478" t="s">
        <v>216</v>
      </c>
      <c r="E2478" t="s">
        <v>236</v>
      </c>
      <c r="F2478" s="186" t="s">
        <v>54</v>
      </c>
    </row>
    <row r="2479" spans="1:7" x14ac:dyDescent="0.25">
      <c r="A2479">
        <v>2019</v>
      </c>
      <c r="B2479" t="s">
        <v>212</v>
      </c>
      <c r="C2479" t="s">
        <v>59</v>
      </c>
      <c r="D2479" t="s">
        <v>216</v>
      </c>
      <c r="E2479" t="s">
        <v>57</v>
      </c>
      <c r="F2479" s="186" t="s">
        <v>54</v>
      </c>
    </row>
    <row r="2480" spans="1:7" x14ac:dyDescent="0.25">
      <c r="A2480">
        <v>2019</v>
      </c>
      <c r="B2480" t="s">
        <v>212</v>
      </c>
      <c r="C2480" t="s">
        <v>74</v>
      </c>
      <c r="D2480" t="s">
        <v>215</v>
      </c>
      <c r="E2480" t="s">
        <v>65</v>
      </c>
      <c r="F2480" s="186">
        <v>12.05</v>
      </c>
      <c r="G2480" t="s">
        <v>214</v>
      </c>
    </row>
    <row r="2481" spans="1:7" x14ac:dyDescent="0.25">
      <c r="A2481">
        <v>2019</v>
      </c>
      <c r="B2481" t="s">
        <v>212</v>
      </c>
      <c r="C2481" t="s">
        <v>74</v>
      </c>
      <c r="D2481" t="s">
        <v>215</v>
      </c>
      <c r="E2481" t="s">
        <v>63</v>
      </c>
      <c r="F2481" s="186">
        <v>3.8010000000000002</v>
      </c>
    </row>
    <row r="2482" spans="1:7" x14ac:dyDescent="0.25">
      <c r="A2482">
        <v>2019</v>
      </c>
      <c r="B2482" t="s">
        <v>212</v>
      </c>
      <c r="C2482" t="s">
        <v>74</v>
      </c>
      <c r="D2482" t="s">
        <v>215</v>
      </c>
      <c r="E2482" t="s">
        <v>62</v>
      </c>
      <c r="F2482">
        <v>1.6659999999999999</v>
      </c>
    </row>
    <row r="2483" spans="1:7" x14ac:dyDescent="0.25">
      <c r="A2483">
        <v>2019</v>
      </c>
      <c r="B2483" t="s">
        <v>212</v>
      </c>
      <c r="C2483" t="s">
        <v>74</v>
      </c>
      <c r="D2483" t="s">
        <v>215</v>
      </c>
      <c r="E2483" t="s">
        <v>61</v>
      </c>
      <c r="F2483">
        <v>14.185</v>
      </c>
      <c r="G2483" t="s">
        <v>214</v>
      </c>
    </row>
    <row r="2484" spans="1:7" x14ac:dyDescent="0.25">
      <c r="A2484">
        <v>2019</v>
      </c>
      <c r="B2484" t="s">
        <v>212</v>
      </c>
      <c r="C2484" t="s">
        <v>74</v>
      </c>
      <c r="D2484" t="s">
        <v>215</v>
      </c>
      <c r="E2484" t="s">
        <v>236</v>
      </c>
      <c r="F2484">
        <v>15.852</v>
      </c>
      <c r="G2484" t="s">
        <v>214</v>
      </c>
    </row>
    <row r="2485" spans="1:7" x14ac:dyDescent="0.25">
      <c r="A2485">
        <v>2019</v>
      </c>
      <c r="B2485" t="s">
        <v>212</v>
      </c>
      <c r="C2485" t="s">
        <v>74</v>
      </c>
      <c r="D2485" t="s">
        <v>215</v>
      </c>
      <c r="E2485" t="s">
        <v>57</v>
      </c>
      <c r="F2485">
        <v>2.1349999999999998</v>
      </c>
    </row>
    <row r="2486" spans="1:7" x14ac:dyDescent="0.25">
      <c r="A2486">
        <v>2019</v>
      </c>
      <c r="B2486" t="s">
        <v>212</v>
      </c>
      <c r="C2486" t="s">
        <v>73</v>
      </c>
      <c r="D2486" t="s">
        <v>215</v>
      </c>
      <c r="E2486" t="s">
        <v>65</v>
      </c>
      <c r="F2486">
        <v>3.339</v>
      </c>
    </row>
    <row r="2487" spans="1:7" x14ac:dyDescent="0.25">
      <c r="A2487">
        <v>2019</v>
      </c>
      <c r="B2487" t="s">
        <v>212</v>
      </c>
      <c r="C2487" t="s">
        <v>73</v>
      </c>
      <c r="D2487" t="s">
        <v>215</v>
      </c>
      <c r="E2487" t="s">
        <v>63</v>
      </c>
      <c r="F2487">
        <v>0.47399999999999998</v>
      </c>
    </row>
    <row r="2488" spans="1:7" x14ac:dyDescent="0.25">
      <c r="A2488">
        <v>2019</v>
      </c>
      <c r="B2488" t="s">
        <v>212</v>
      </c>
      <c r="C2488" t="s">
        <v>73</v>
      </c>
      <c r="D2488" t="s">
        <v>215</v>
      </c>
      <c r="E2488" t="s">
        <v>62</v>
      </c>
      <c r="F2488">
        <v>0.48099999999999998</v>
      </c>
    </row>
    <row r="2489" spans="1:7" x14ac:dyDescent="0.25">
      <c r="A2489">
        <v>2019</v>
      </c>
      <c r="B2489" t="s">
        <v>212</v>
      </c>
      <c r="C2489" t="s">
        <v>73</v>
      </c>
      <c r="D2489" t="s">
        <v>215</v>
      </c>
      <c r="E2489" t="s">
        <v>61</v>
      </c>
      <c r="F2489">
        <v>3.331</v>
      </c>
    </row>
    <row r="2490" spans="1:7" x14ac:dyDescent="0.25">
      <c r="A2490">
        <v>2019</v>
      </c>
      <c r="B2490" t="s">
        <v>212</v>
      </c>
      <c r="C2490" t="s">
        <v>73</v>
      </c>
      <c r="D2490" t="s">
        <v>215</v>
      </c>
      <c r="E2490" t="s">
        <v>236</v>
      </c>
      <c r="F2490">
        <v>3.8130000000000002</v>
      </c>
    </row>
    <row r="2491" spans="1:7" x14ac:dyDescent="0.25">
      <c r="A2491">
        <v>2019</v>
      </c>
      <c r="B2491" t="s">
        <v>212</v>
      </c>
      <c r="C2491" t="s">
        <v>73</v>
      </c>
      <c r="D2491" t="s">
        <v>215</v>
      </c>
      <c r="E2491" t="s">
        <v>57</v>
      </c>
      <c r="F2491">
        <v>-8.0000000000000002E-3</v>
      </c>
    </row>
    <row r="2492" spans="1:7" x14ac:dyDescent="0.25">
      <c r="A2492">
        <v>2019</v>
      </c>
      <c r="B2492" t="s">
        <v>212</v>
      </c>
      <c r="C2492" t="s">
        <v>72</v>
      </c>
      <c r="D2492" t="s">
        <v>215</v>
      </c>
      <c r="E2492" t="s">
        <v>65</v>
      </c>
      <c r="F2492">
        <v>0.49299999999999999</v>
      </c>
      <c r="G2492" t="s">
        <v>214</v>
      </c>
    </row>
    <row r="2493" spans="1:7" x14ac:dyDescent="0.25">
      <c r="A2493">
        <v>2019</v>
      </c>
      <c r="B2493" t="s">
        <v>212</v>
      </c>
      <c r="C2493" t="s">
        <v>72</v>
      </c>
      <c r="D2493" t="s">
        <v>215</v>
      </c>
      <c r="E2493" t="s">
        <v>63</v>
      </c>
      <c r="F2493" s="186">
        <v>0.54500000000000004</v>
      </c>
    </row>
    <row r="2494" spans="1:7" x14ac:dyDescent="0.25">
      <c r="A2494">
        <v>2019</v>
      </c>
      <c r="B2494" t="s">
        <v>212</v>
      </c>
      <c r="C2494" t="s">
        <v>72</v>
      </c>
      <c r="D2494" t="s">
        <v>215</v>
      </c>
      <c r="E2494" t="s">
        <v>62</v>
      </c>
      <c r="F2494" s="186">
        <v>0.29099999999999998</v>
      </c>
    </row>
    <row r="2495" spans="1:7" x14ac:dyDescent="0.25">
      <c r="A2495">
        <v>2019</v>
      </c>
      <c r="B2495" t="s">
        <v>212</v>
      </c>
      <c r="C2495" t="s">
        <v>72</v>
      </c>
      <c r="D2495" t="s">
        <v>215</v>
      </c>
      <c r="E2495" t="s">
        <v>61</v>
      </c>
      <c r="F2495">
        <v>0.748</v>
      </c>
      <c r="G2495" t="s">
        <v>214</v>
      </c>
    </row>
    <row r="2496" spans="1:7" x14ac:dyDescent="0.25">
      <c r="A2496">
        <v>2019</v>
      </c>
      <c r="B2496" t="s">
        <v>212</v>
      </c>
      <c r="C2496" t="s">
        <v>72</v>
      </c>
      <c r="D2496" t="s">
        <v>215</v>
      </c>
      <c r="E2496" t="s">
        <v>236</v>
      </c>
      <c r="F2496">
        <v>1.0389999999999999</v>
      </c>
      <c r="G2496" t="s">
        <v>214</v>
      </c>
    </row>
    <row r="2497" spans="1:7" x14ac:dyDescent="0.25">
      <c r="A2497">
        <v>2019</v>
      </c>
      <c r="B2497" t="s">
        <v>212</v>
      </c>
      <c r="C2497" t="s">
        <v>72</v>
      </c>
      <c r="D2497" t="s">
        <v>215</v>
      </c>
      <c r="E2497" t="s">
        <v>57</v>
      </c>
      <c r="F2497">
        <v>0.255</v>
      </c>
    </row>
    <row r="2498" spans="1:7" x14ac:dyDescent="0.25">
      <c r="A2498">
        <v>2019</v>
      </c>
      <c r="B2498" t="s">
        <v>212</v>
      </c>
      <c r="C2498" t="s">
        <v>70</v>
      </c>
      <c r="D2498" t="s">
        <v>215</v>
      </c>
      <c r="E2498" t="s">
        <v>65</v>
      </c>
      <c r="F2498">
        <v>7.1470000000000002</v>
      </c>
    </row>
    <row r="2499" spans="1:7" x14ac:dyDescent="0.25">
      <c r="A2499">
        <v>2019</v>
      </c>
      <c r="B2499" t="s">
        <v>212</v>
      </c>
      <c r="C2499" t="s">
        <v>70</v>
      </c>
      <c r="D2499" t="s">
        <v>215</v>
      </c>
      <c r="E2499" t="s">
        <v>63</v>
      </c>
      <c r="F2499">
        <v>0.23699999999999999</v>
      </c>
    </row>
    <row r="2500" spans="1:7" x14ac:dyDescent="0.25">
      <c r="A2500">
        <v>2019</v>
      </c>
      <c r="B2500" t="s">
        <v>212</v>
      </c>
      <c r="C2500" t="s">
        <v>70</v>
      </c>
      <c r="D2500" t="s">
        <v>215</v>
      </c>
      <c r="E2500" t="s">
        <v>62</v>
      </c>
      <c r="F2500">
        <v>0.21199999999999999</v>
      </c>
    </row>
    <row r="2501" spans="1:7" x14ac:dyDescent="0.25">
      <c r="A2501">
        <v>2019</v>
      </c>
      <c r="B2501" t="s">
        <v>212</v>
      </c>
      <c r="C2501" t="s">
        <v>70</v>
      </c>
      <c r="D2501" t="s">
        <v>215</v>
      </c>
      <c r="E2501" t="s">
        <v>61</v>
      </c>
      <c r="F2501">
        <v>7.1719999999999997</v>
      </c>
    </row>
    <row r="2502" spans="1:7" x14ac:dyDescent="0.25">
      <c r="A2502">
        <v>2019</v>
      </c>
      <c r="B2502" t="s">
        <v>212</v>
      </c>
      <c r="C2502" t="s">
        <v>70</v>
      </c>
      <c r="D2502" t="s">
        <v>215</v>
      </c>
      <c r="E2502" t="s">
        <v>236</v>
      </c>
      <c r="F2502">
        <v>7.3840000000000003</v>
      </c>
    </row>
    <row r="2503" spans="1:7" x14ac:dyDescent="0.25">
      <c r="A2503">
        <v>2019</v>
      </c>
      <c r="B2503" t="s">
        <v>212</v>
      </c>
      <c r="C2503" t="s">
        <v>70</v>
      </c>
      <c r="D2503" t="s">
        <v>215</v>
      </c>
      <c r="E2503" t="s">
        <v>57</v>
      </c>
      <c r="F2503">
        <v>2.5000000000000001E-2</v>
      </c>
    </row>
    <row r="2504" spans="1:7" x14ac:dyDescent="0.25">
      <c r="A2504">
        <v>2019</v>
      </c>
      <c r="B2504" t="s">
        <v>212</v>
      </c>
      <c r="C2504" t="s">
        <v>69</v>
      </c>
      <c r="D2504" t="s">
        <v>215</v>
      </c>
      <c r="E2504" t="s">
        <v>65</v>
      </c>
      <c r="F2504">
        <v>1.07</v>
      </c>
    </row>
    <row r="2505" spans="1:7" x14ac:dyDescent="0.25">
      <c r="A2505">
        <v>2019</v>
      </c>
      <c r="B2505" t="s">
        <v>212</v>
      </c>
      <c r="C2505" t="s">
        <v>69</v>
      </c>
      <c r="D2505" t="s">
        <v>215</v>
      </c>
      <c r="E2505" t="s">
        <v>63</v>
      </c>
      <c r="F2505">
        <v>2.379</v>
      </c>
    </row>
    <row r="2506" spans="1:7" x14ac:dyDescent="0.25">
      <c r="A2506">
        <v>2019</v>
      </c>
      <c r="B2506" t="s">
        <v>212</v>
      </c>
      <c r="C2506" t="s">
        <v>69</v>
      </c>
      <c r="D2506" t="s">
        <v>215</v>
      </c>
      <c r="E2506" t="s">
        <v>62</v>
      </c>
      <c r="F2506">
        <v>0.55100000000000005</v>
      </c>
    </row>
    <row r="2507" spans="1:7" x14ac:dyDescent="0.25">
      <c r="A2507">
        <v>2019</v>
      </c>
      <c r="B2507" t="s">
        <v>212</v>
      </c>
      <c r="C2507" t="s">
        <v>69</v>
      </c>
      <c r="D2507" t="s">
        <v>215</v>
      </c>
      <c r="E2507" t="s">
        <v>61</v>
      </c>
      <c r="F2507">
        <v>2.8980000000000001</v>
      </c>
    </row>
    <row r="2508" spans="1:7" x14ac:dyDescent="0.25">
      <c r="A2508">
        <v>2019</v>
      </c>
      <c r="B2508" t="s">
        <v>212</v>
      </c>
      <c r="C2508" t="s">
        <v>69</v>
      </c>
      <c r="D2508" t="s">
        <v>215</v>
      </c>
      <c r="E2508" t="s">
        <v>236</v>
      </c>
      <c r="F2508">
        <v>3.45</v>
      </c>
    </row>
    <row r="2509" spans="1:7" x14ac:dyDescent="0.25">
      <c r="A2509">
        <v>2019</v>
      </c>
      <c r="B2509" t="s">
        <v>212</v>
      </c>
      <c r="C2509" t="s">
        <v>69</v>
      </c>
      <c r="D2509" t="s">
        <v>215</v>
      </c>
      <c r="E2509" t="s">
        <v>57</v>
      </c>
      <c r="F2509">
        <v>1.8280000000000001</v>
      </c>
    </row>
    <row r="2510" spans="1:7" x14ac:dyDescent="0.25">
      <c r="A2510">
        <v>2019</v>
      </c>
      <c r="B2510" t="s">
        <v>212</v>
      </c>
      <c r="C2510" t="s">
        <v>67</v>
      </c>
      <c r="D2510" t="s">
        <v>215</v>
      </c>
      <c r="E2510" t="s">
        <v>65</v>
      </c>
      <c r="F2510" t="s">
        <v>54</v>
      </c>
      <c r="G2510" t="s">
        <v>217</v>
      </c>
    </row>
    <row r="2511" spans="1:7" x14ac:dyDescent="0.25">
      <c r="A2511">
        <v>2019</v>
      </c>
      <c r="B2511" t="s">
        <v>212</v>
      </c>
      <c r="C2511" t="s">
        <v>67</v>
      </c>
      <c r="D2511" t="s">
        <v>215</v>
      </c>
      <c r="E2511" t="s">
        <v>63</v>
      </c>
      <c r="F2511">
        <v>0.16300000000000001</v>
      </c>
    </row>
    <row r="2512" spans="1:7" x14ac:dyDescent="0.25">
      <c r="A2512">
        <v>2019</v>
      </c>
      <c r="B2512" t="s">
        <v>212</v>
      </c>
      <c r="C2512" t="s">
        <v>67</v>
      </c>
      <c r="D2512" t="s">
        <v>215</v>
      </c>
      <c r="E2512" t="s">
        <v>62</v>
      </c>
      <c r="F2512">
        <v>0.13</v>
      </c>
    </row>
    <row r="2513" spans="1:7" x14ac:dyDescent="0.25">
      <c r="A2513">
        <v>2019</v>
      </c>
      <c r="B2513" t="s">
        <v>212</v>
      </c>
      <c r="C2513" t="s">
        <v>67</v>
      </c>
      <c r="D2513" t="s">
        <v>215</v>
      </c>
      <c r="E2513" t="s">
        <v>61</v>
      </c>
      <c r="F2513">
        <v>3.3000000000000002E-2</v>
      </c>
    </row>
    <row r="2514" spans="1:7" x14ac:dyDescent="0.25">
      <c r="A2514">
        <v>2019</v>
      </c>
      <c r="B2514" t="s">
        <v>212</v>
      </c>
      <c r="C2514" t="s">
        <v>67</v>
      </c>
      <c r="D2514" t="s">
        <v>215</v>
      </c>
      <c r="E2514" t="s">
        <v>236</v>
      </c>
      <c r="F2514">
        <v>0.16300000000000001</v>
      </c>
    </row>
    <row r="2515" spans="1:7" x14ac:dyDescent="0.25">
      <c r="A2515">
        <v>2019</v>
      </c>
      <c r="B2515" t="s">
        <v>212</v>
      </c>
      <c r="C2515" t="s">
        <v>67</v>
      </c>
      <c r="D2515" t="s">
        <v>215</v>
      </c>
      <c r="E2515" t="s">
        <v>57</v>
      </c>
      <c r="F2515">
        <v>3.3000000000000002E-2</v>
      </c>
    </row>
    <row r="2516" spans="1:7" x14ac:dyDescent="0.25">
      <c r="A2516">
        <v>2019</v>
      </c>
      <c r="B2516" t="s">
        <v>212</v>
      </c>
      <c r="C2516" t="s">
        <v>59</v>
      </c>
      <c r="D2516" t="s">
        <v>215</v>
      </c>
      <c r="E2516" t="s">
        <v>65</v>
      </c>
      <c r="F2516" t="s">
        <v>54</v>
      </c>
      <c r="G2516" t="s">
        <v>217</v>
      </c>
    </row>
    <row r="2517" spans="1:7" x14ac:dyDescent="0.25">
      <c r="A2517">
        <v>2019</v>
      </c>
      <c r="B2517" t="s">
        <v>212</v>
      </c>
      <c r="C2517" t="s">
        <v>59</v>
      </c>
      <c r="D2517" t="s">
        <v>215</v>
      </c>
      <c r="E2517" t="s">
        <v>63</v>
      </c>
      <c r="F2517">
        <v>3.0000000000000001E-3</v>
      </c>
    </row>
    <row r="2518" spans="1:7" x14ac:dyDescent="0.25">
      <c r="A2518">
        <v>2019</v>
      </c>
      <c r="B2518" t="s">
        <v>212</v>
      </c>
      <c r="C2518" t="s">
        <v>59</v>
      </c>
      <c r="D2518" t="s">
        <v>215</v>
      </c>
      <c r="E2518" t="s">
        <v>62</v>
      </c>
      <c r="F2518">
        <v>1E-3</v>
      </c>
    </row>
    <row r="2519" spans="1:7" x14ac:dyDescent="0.25">
      <c r="A2519">
        <v>2019</v>
      </c>
      <c r="B2519" t="s">
        <v>212</v>
      </c>
      <c r="C2519" t="s">
        <v>59</v>
      </c>
      <c r="D2519" t="s">
        <v>215</v>
      </c>
      <c r="E2519" t="s">
        <v>61</v>
      </c>
      <c r="F2519">
        <v>2E-3</v>
      </c>
    </row>
    <row r="2520" spans="1:7" x14ac:dyDescent="0.25">
      <c r="A2520">
        <v>2019</v>
      </c>
      <c r="B2520" t="s">
        <v>212</v>
      </c>
      <c r="C2520" t="s">
        <v>59</v>
      </c>
      <c r="D2520" t="s">
        <v>215</v>
      </c>
      <c r="E2520" t="s">
        <v>236</v>
      </c>
      <c r="F2520">
        <v>3.0000000000000001E-3</v>
      </c>
    </row>
    <row r="2521" spans="1:7" x14ac:dyDescent="0.25">
      <c r="A2521">
        <v>2019</v>
      </c>
      <c r="B2521" t="s">
        <v>212</v>
      </c>
      <c r="C2521" t="s">
        <v>59</v>
      </c>
      <c r="D2521" t="s">
        <v>215</v>
      </c>
      <c r="E2521" t="s">
        <v>57</v>
      </c>
      <c r="F2521">
        <v>2E-3</v>
      </c>
    </row>
    <row r="2522" spans="1:7" x14ac:dyDescent="0.25">
      <c r="A2522">
        <v>2020</v>
      </c>
      <c r="B2522" t="s">
        <v>212</v>
      </c>
      <c r="C2522" t="s">
        <v>74</v>
      </c>
      <c r="D2522" t="s">
        <v>213</v>
      </c>
      <c r="E2522" t="s">
        <v>65</v>
      </c>
      <c r="F2522" s="186">
        <v>5211830.3509999998</v>
      </c>
      <c r="G2522" t="s">
        <v>218</v>
      </c>
    </row>
    <row r="2523" spans="1:7" x14ac:dyDescent="0.25">
      <c r="A2523">
        <v>2020</v>
      </c>
      <c r="B2523" t="s">
        <v>212</v>
      </c>
      <c r="C2523" t="s">
        <v>74</v>
      </c>
      <c r="D2523" t="s">
        <v>213</v>
      </c>
      <c r="E2523" t="s">
        <v>63</v>
      </c>
      <c r="F2523" s="186">
        <v>1525502.6129999999</v>
      </c>
    </row>
    <row r="2524" spans="1:7" x14ac:dyDescent="0.25">
      <c r="A2524">
        <v>2020</v>
      </c>
      <c r="B2524" t="s">
        <v>212</v>
      </c>
      <c r="C2524" t="s">
        <v>74</v>
      </c>
      <c r="D2524" t="s">
        <v>213</v>
      </c>
      <c r="E2524" t="s">
        <v>62</v>
      </c>
      <c r="F2524" s="186">
        <v>717419.67799999996</v>
      </c>
    </row>
    <row r="2525" spans="1:7" x14ac:dyDescent="0.25">
      <c r="A2525">
        <v>2020</v>
      </c>
      <c r="B2525" t="s">
        <v>212</v>
      </c>
      <c r="C2525" t="s">
        <v>74</v>
      </c>
      <c r="D2525" t="s">
        <v>213</v>
      </c>
      <c r="E2525" t="s">
        <v>61</v>
      </c>
      <c r="F2525" s="186">
        <v>6019913.2850000001</v>
      </c>
      <c r="G2525" t="s">
        <v>218</v>
      </c>
    </row>
    <row r="2526" spans="1:7" x14ac:dyDescent="0.25">
      <c r="A2526">
        <v>2020</v>
      </c>
      <c r="B2526" t="s">
        <v>212</v>
      </c>
      <c r="C2526" t="s">
        <v>74</v>
      </c>
      <c r="D2526" t="s">
        <v>213</v>
      </c>
      <c r="E2526" t="s">
        <v>236</v>
      </c>
      <c r="F2526" s="186">
        <v>6737332.9639999997</v>
      </c>
      <c r="G2526" t="s">
        <v>218</v>
      </c>
    </row>
    <row r="2527" spans="1:7" x14ac:dyDescent="0.25">
      <c r="A2527">
        <v>2020</v>
      </c>
      <c r="B2527" t="s">
        <v>212</v>
      </c>
      <c r="C2527" t="s">
        <v>74</v>
      </c>
      <c r="D2527" t="s">
        <v>213</v>
      </c>
      <c r="E2527" t="s">
        <v>57</v>
      </c>
      <c r="F2527">
        <v>808082.93500000006</v>
      </c>
    </row>
    <row r="2528" spans="1:7" x14ac:dyDescent="0.25">
      <c r="A2528">
        <v>2020</v>
      </c>
      <c r="B2528" t="s">
        <v>212</v>
      </c>
      <c r="C2528" t="s">
        <v>73</v>
      </c>
      <c r="D2528" t="s">
        <v>213</v>
      </c>
      <c r="E2528" t="s">
        <v>65</v>
      </c>
      <c r="F2528">
        <v>1469146.635</v>
      </c>
      <c r="G2528" t="s">
        <v>218</v>
      </c>
    </row>
    <row r="2529" spans="1:7" x14ac:dyDescent="0.25">
      <c r="A2529">
        <v>2020</v>
      </c>
      <c r="B2529" t="s">
        <v>212</v>
      </c>
      <c r="C2529" t="s">
        <v>73</v>
      </c>
      <c r="D2529" t="s">
        <v>213</v>
      </c>
      <c r="E2529" t="s">
        <v>63</v>
      </c>
      <c r="F2529">
        <v>200587.06099999999</v>
      </c>
    </row>
    <row r="2530" spans="1:7" x14ac:dyDescent="0.25">
      <c r="A2530">
        <v>2020</v>
      </c>
      <c r="B2530" t="s">
        <v>212</v>
      </c>
      <c r="C2530" t="s">
        <v>73</v>
      </c>
      <c r="D2530" t="s">
        <v>213</v>
      </c>
      <c r="E2530" t="s">
        <v>62</v>
      </c>
      <c r="F2530">
        <v>226910.43799999999</v>
      </c>
    </row>
    <row r="2531" spans="1:7" x14ac:dyDescent="0.25">
      <c r="A2531">
        <v>2020</v>
      </c>
      <c r="B2531" t="s">
        <v>212</v>
      </c>
      <c r="C2531" t="s">
        <v>73</v>
      </c>
      <c r="D2531" t="s">
        <v>213</v>
      </c>
      <c r="E2531" t="s">
        <v>61</v>
      </c>
      <c r="F2531">
        <v>1442823.2579999999</v>
      </c>
      <c r="G2531" t="s">
        <v>218</v>
      </c>
    </row>
    <row r="2532" spans="1:7" x14ac:dyDescent="0.25">
      <c r="A2532">
        <v>2020</v>
      </c>
      <c r="B2532" t="s">
        <v>212</v>
      </c>
      <c r="C2532" t="s">
        <v>73</v>
      </c>
      <c r="D2532" t="s">
        <v>213</v>
      </c>
      <c r="E2532" t="s">
        <v>236</v>
      </c>
      <c r="F2532">
        <v>1669733.696</v>
      </c>
      <c r="G2532" t="s">
        <v>218</v>
      </c>
    </row>
    <row r="2533" spans="1:7" x14ac:dyDescent="0.25">
      <c r="A2533">
        <v>2020</v>
      </c>
      <c r="B2533" t="s">
        <v>212</v>
      </c>
      <c r="C2533" t="s">
        <v>73</v>
      </c>
      <c r="D2533" t="s">
        <v>213</v>
      </c>
      <c r="E2533" t="s">
        <v>57</v>
      </c>
      <c r="F2533">
        <v>-26323.377</v>
      </c>
    </row>
    <row r="2534" spans="1:7" x14ac:dyDescent="0.25">
      <c r="A2534">
        <v>2020</v>
      </c>
      <c r="B2534" t="s">
        <v>212</v>
      </c>
      <c r="C2534" t="s">
        <v>72</v>
      </c>
      <c r="D2534" t="s">
        <v>213</v>
      </c>
      <c r="E2534" t="s">
        <v>65</v>
      </c>
      <c r="F2534">
        <v>227139.52299999999</v>
      </c>
      <c r="G2534" t="s">
        <v>218</v>
      </c>
    </row>
    <row r="2535" spans="1:7" x14ac:dyDescent="0.25">
      <c r="A2535">
        <v>2020</v>
      </c>
      <c r="B2535" t="s">
        <v>212</v>
      </c>
      <c r="C2535" t="s">
        <v>72</v>
      </c>
      <c r="D2535" t="s">
        <v>213</v>
      </c>
      <c r="E2535" t="s">
        <v>63</v>
      </c>
      <c r="F2535">
        <v>212058.61</v>
      </c>
    </row>
    <row r="2536" spans="1:7" x14ac:dyDescent="0.25">
      <c r="A2536">
        <v>2020</v>
      </c>
      <c r="B2536" t="s">
        <v>212</v>
      </c>
      <c r="C2536" t="s">
        <v>72</v>
      </c>
      <c r="D2536" t="s">
        <v>213</v>
      </c>
      <c r="E2536" t="s">
        <v>62</v>
      </c>
      <c r="F2536">
        <v>120899.674</v>
      </c>
    </row>
    <row r="2537" spans="1:7" x14ac:dyDescent="0.25">
      <c r="A2537">
        <v>2020</v>
      </c>
      <c r="B2537" t="s">
        <v>212</v>
      </c>
      <c r="C2537" t="s">
        <v>72</v>
      </c>
      <c r="D2537" t="s">
        <v>213</v>
      </c>
      <c r="E2537" t="s">
        <v>61</v>
      </c>
      <c r="F2537" s="186">
        <v>318298.45899999997</v>
      </c>
      <c r="G2537" t="s">
        <v>218</v>
      </c>
    </row>
    <row r="2538" spans="1:7" x14ac:dyDescent="0.25">
      <c r="A2538">
        <v>2020</v>
      </c>
      <c r="B2538" t="s">
        <v>212</v>
      </c>
      <c r="C2538" t="s">
        <v>72</v>
      </c>
      <c r="D2538" t="s">
        <v>213</v>
      </c>
      <c r="E2538" t="s">
        <v>236</v>
      </c>
      <c r="F2538" s="186">
        <v>439198.13299999997</v>
      </c>
      <c r="G2538" t="s">
        <v>218</v>
      </c>
    </row>
    <row r="2539" spans="1:7" x14ac:dyDescent="0.25">
      <c r="A2539">
        <v>2020</v>
      </c>
      <c r="B2539" t="s">
        <v>212</v>
      </c>
      <c r="C2539" t="s">
        <v>72</v>
      </c>
      <c r="D2539" t="s">
        <v>213</v>
      </c>
      <c r="E2539" t="s">
        <v>57</v>
      </c>
      <c r="F2539" s="186">
        <v>91158.936000000002</v>
      </c>
    </row>
    <row r="2540" spans="1:7" x14ac:dyDescent="0.25">
      <c r="A2540">
        <v>2020</v>
      </c>
      <c r="B2540" t="s">
        <v>212</v>
      </c>
      <c r="C2540" t="s">
        <v>70</v>
      </c>
      <c r="D2540" t="s">
        <v>213</v>
      </c>
      <c r="E2540" t="s">
        <v>65</v>
      </c>
      <c r="F2540" s="186">
        <v>3137653.2439999999</v>
      </c>
      <c r="G2540" t="s">
        <v>218</v>
      </c>
    </row>
    <row r="2541" spans="1:7" x14ac:dyDescent="0.25">
      <c r="A2541">
        <v>2020</v>
      </c>
      <c r="B2541" t="s">
        <v>212</v>
      </c>
      <c r="C2541" t="s">
        <v>70</v>
      </c>
      <c r="D2541" t="s">
        <v>213</v>
      </c>
      <c r="E2541" t="s">
        <v>63</v>
      </c>
      <c r="F2541" s="186">
        <v>102612.88499999999</v>
      </c>
    </row>
    <row r="2542" spans="1:7" x14ac:dyDescent="0.25">
      <c r="A2542">
        <v>2020</v>
      </c>
      <c r="B2542" t="s">
        <v>212</v>
      </c>
      <c r="C2542" t="s">
        <v>70</v>
      </c>
      <c r="D2542" t="s">
        <v>213</v>
      </c>
      <c r="E2542" t="s">
        <v>62</v>
      </c>
      <c r="F2542">
        <v>89693.092999999993</v>
      </c>
    </row>
    <row r="2543" spans="1:7" x14ac:dyDescent="0.25">
      <c r="A2543">
        <v>2020</v>
      </c>
      <c r="B2543" t="s">
        <v>212</v>
      </c>
      <c r="C2543" t="s">
        <v>70</v>
      </c>
      <c r="D2543" t="s">
        <v>213</v>
      </c>
      <c r="E2543" t="s">
        <v>61</v>
      </c>
      <c r="F2543">
        <v>3150573.0359999998</v>
      </c>
      <c r="G2543" t="s">
        <v>218</v>
      </c>
    </row>
    <row r="2544" spans="1:7" x14ac:dyDescent="0.25">
      <c r="A2544">
        <v>2020</v>
      </c>
      <c r="B2544" t="s">
        <v>212</v>
      </c>
      <c r="C2544" t="s">
        <v>70</v>
      </c>
      <c r="D2544" t="s">
        <v>213</v>
      </c>
      <c r="E2544" t="s">
        <v>236</v>
      </c>
      <c r="F2544">
        <v>3240266.1290000002</v>
      </c>
      <c r="G2544" t="s">
        <v>218</v>
      </c>
    </row>
    <row r="2545" spans="1:7" x14ac:dyDescent="0.25">
      <c r="A2545">
        <v>2020</v>
      </c>
      <c r="B2545" t="s">
        <v>212</v>
      </c>
      <c r="C2545" t="s">
        <v>70</v>
      </c>
      <c r="D2545" t="s">
        <v>213</v>
      </c>
      <c r="E2545" t="s">
        <v>57</v>
      </c>
      <c r="F2545">
        <v>12919.791999999999</v>
      </c>
    </row>
    <row r="2546" spans="1:7" x14ac:dyDescent="0.25">
      <c r="A2546">
        <v>2020</v>
      </c>
      <c r="B2546" t="s">
        <v>212</v>
      </c>
      <c r="C2546" t="s">
        <v>69</v>
      </c>
      <c r="D2546" t="s">
        <v>213</v>
      </c>
      <c r="E2546" t="s">
        <v>65</v>
      </c>
      <c r="F2546">
        <v>377890.94900000002</v>
      </c>
      <c r="G2546" t="s">
        <v>218</v>
      </c>
    </row>
    <row r="2547" spans="1:7" x14ac:dyDescent="0.25">
      <c r="A2547">
        <v>2020</v>
      </c>
      <c r="B2547" t="s">
        <v>212</v>
      </c>
      <c r="C2547" t="s">
        <v>69</v>
      </c>
      <c r="D2547" t="s">
        <v>213</v>
      </c>
      <c r="E2547" t="s">
        <v>63</v>
      </c>
      <c r="F2547">
        <v>940397.65800000005</v>
      </c>
    </row>
    <row r="2548" spans="1:7" x14ac:dyDescent="0.25">
      <c r="A2548">
        <v>2020</v>
      </c>
      <c r="B2548" t="s">
        <v>212</v>
      </c>
      <c r="C2548" t="s">
        <v>69</v>
      </c>
      <c r="D2548" t="s">
        <v>213</v>
      </c>
      <c r="E2548" t="s">
        <v>62</v>
      </c>
      <c r="F2548">
        <v>222880.12599999999</v>
      </c>
    </row>
    <row r="2549" spans="1:7" x14ac:dyDescent="0.25">
      <c r="A2549">
        <v>2020</v>
      </c>
      <c r="B2549" t="s">
        <v>212</v>
      </c>
      <c r="C2549" t="s">
        <v>69</v>
      </c>
      <c r="D2549" t="s">
        <v>213</v>
      </c>
      <c r="E2549" t="s">
        <v>61</v>
      </c>
      <c r="F2549">
        <v>1095408.4809999999</v>
      </c>
      <c r="G2549" t="s">
        <v>218</v>
      </c>
    </row>
    <row r="2550" spans="1:7" x14ac:dyDescent="0.25">
      <c r="A2550">
        <v>2020</v>
      </c>
      <c r="B2550" t="s">
        <v>212</v>
      </c>
      <c r="C2550" t="s">
        <v>69</v>
      </c>
      <c r="D2550" t="s">
        <v>213</v>
      </c>
      <c r="E2550" t="s">
        <v>236</v>
      </c>
      <c r="F2550">
        <v>1318288.6070000001</v>
      </c>
      <c r="G2550" t="s">
        <v>218</v>
      </c>
    </row>
    <row r="2551" spans="1:7" x14ac:dyDescent="0.25">
      <c r="A2551">
        <v>2020</v>
      </c>
      <c r="B2551" t="s">
        <v>212</v>
      </c>
      <c r="C2551" t="s">
        <v>69</v>
      </c>
      <c r="D2551" t="s">
        <v>213</v>
      </c>
      <c r="E2551" t="s">
        <v>57</v>
      </c>
      <c r="F2551">
        <v>717517.53200000001</v>
      </c>
    </row>
    <row r="2552" spans="1:7" x14ac:dyDescent="0.25">
      <c r="A2552">
        <v>2020</v>
      </c>
      <c r="B2552" t="s">
        <v>212</v>
      </c>
      <c r="C2552" t="s">
        <v>67</v>
      </c>
      <c r="D2552" t="s">
        <v>213</v>
      </c>
      <c r="E2552" t="s">
        <v>65</v>
      </c>
      <c r="F2552" t="s">
        <v>54</v>
      </c>
      <c r="G2552" t="s">
        <v>217</v>
      </c>
    </row>
    <row r="2553" spans="1:7" x14ac:dyDescent="0.25">
      <c r="A2553">
        <v>2020</v>
      </c>
      <c r="B2553" t="s">
        <v>212</v>
      </c>
      <c r="C2553" t="s">
        <v>67</v>
      </c>
      <c r="D2553" t="s">
        <v>213</v>
      </c>
      <c r="E2553" t="s">
        <v>63</v>
      </c>
      <c r="F2553" s="186">
        <v>68238.09</v>
      </c>
    </row>
    <row r="2554" spans="1:7" x14ac:dyDescent="0.25">
      <c r="A2554">
        <v>2020</v>
      </c>
      <c r="B2554" t="s">
        <v>212</v>
      </c>
      <c r="C2554" t="s">
        <v>67</v>
      </c>
      <c r="D2554" t="s">
        <v>213</v>
      </c>
      <c r="E2554" t="s">
        <v>62</v>
      </c>
      <c r="F2554" s="186">
        <v>56479.749000000003</v>
      </c>
    </row>
    <row r="2555" spans="1:7" x14ac:dyDescent="0.25">
      <c r="A2555">
        <v>2020</v>
      </c>
      <c r="B2555" t="s">
        <v>212</v>
      </c>
      <c r="C2555" t="s">
        <v>67</v>
      </c>
      <c r="D2555" t="s">
        <v>213</v>
      </c>
      <c r="E2555" t="s">
        <v>61</v>
      </c>
      <c r="F2555">
        <v>11758.341</v>
      </c>
    </row>
    <row r="2556" spans="1:7" x14ac:dyDescent="0.25">
      <c r="A2556">
        <v>2020</v>
      </c>
      <c r="B2556" t="s">
        <v>212</v>
      </c>
      <c r="C2556" t="s">
        <v>67</v>
      </c>
      <c r="D2556" t="s">
        <v>213</v>
      </c>
      <c r="E2556" t="s">
        <v>236</v>
      </c>
      <c r="F2556">
        <v>68238.09</v>
      </c>
    </row>
    <row r="2557" spans="1:7" x14ac:dyDescent="0.25">
      <c r="A2557">
        <v>2020</v>
      </c>
      <c r="B2557" t="s">
        <v>212</v>
      </c>
      <c r="C2557" t="s">
        <v>67</v>
      </c>
      <c r="D2557" t="s">
        <v>213</v>
      </c>
      <c r="E2557" t="s">
        <v>57</v>
      </c>
      <c r="F2557">
        <v>11758.341</v>
      </c>
    </row>
    <row r="2558" spans="1:7" x14ac:dyDescent="0.25">
      <c r="A2558">
        <v>2020</v>
      </c>
      <c r="B2558" t="s">
        <v>212</v>
      </c>
      <c r="C2558" t="s">
        <v>59</v>
      </c>
      <c r="D2558" t="s">
        <v>213</v>
      </c>
      <c r="E2558" t="s">
        <v>65</v>
      </c>
      <c r="F2558" t="s">
        <v>54</v>
      </c>
      <c r="G2558" t="s">
        <v>217</v>
      </c>
    </row>
    <row r="2559" spans="1:7" x14ac:dyDescent="0.25">
      <c r="A2559">
        <v>2020</v>
      </c>
      <c r="B2559" t="s">
        <v>212</v>
      </c>
      <c r="C2559" t="s">
        <v>59</v>
      </c>
      <c r="D2559" t="s">
        <v>213</v>
      </c>
      <c r="E2559" t="s">
        <v>63</v>
      </c>
      <c r="F2559">
        <v>1608.309</v>
      </c>
    </row>
    <row r="2560" spans="1:7" x14ac:dyDescent="0.25">
      <c r="A2560">
        <v>2020</v>
      </c>
      <c r="B2560" t="s">
        <v>212</v>
      </c>
      <c r="C2560" t="s">
        <v>59</v>
      </c>
      <c r="D2560" t="s">
        <v>213</v>
      </c>
      <c r="E2560" t="s">
        <v>62</v>
      </c>
      <c r="F2560">
        <v>556.59900000000005</v>
      </c>
    </row>
    <row r="2561" spans="1:7" x14ac:dyDescent="0.25">
      <c r="A2561">
        <v>2020</v>
      </c>
      <c r="B2561" t="s">
        <v>212</v>
      </c>
      <c r="C2561" t="s">
        <v>59</v>
      </c>
      <c r="D2561" t="s">
        <v>213</v>
      </c>
      <c r="E2561" t="s">
        <v>61</v>
      </c>
      <c r="F2561">
        <v>1051.71</v>
      </c>
    </row>
    <row r="2562" spans="1:7" x14ac:dyDescent="0.25">
      <c r="A2562">
        <v>2020</v>
      </c>
      <c r="B2562" t="s">
        <v>212</v>
      </c>
      <c r="C2562" t="s">
        <v>59</v>
      </c>
      <c r="D2562" t="s">
        <v>213</v>
      </c>
      <c r="E2562" t="s">
        <v>236</v>
      </c>
      <c r="F2562">
        <v>1608.309</v>
      </c>
    </row>
    <row r="2563" spans="1:7" x14ac:dyDescent="0.25">
      <c r="A2563">
        <v>2020</v>
      </c>
      <c r="B2563" t="s">
        <v>212</v>
      </c>
      <c r="C2563" t="s">
        <v>59</v>
      </c>
      <c r="D2563" t="s">
        <v>213</v>
      </c>
      <c r="E2563" t="s">
        <v>57</v>
      </c>
      <c r="F2563">
        <v>1051.71</v>
      </c>
    </row>
    <row r="2564" spans="1:7" x14ac:dyDescent="0.25">
      <c r="A2564">
        <v>2020</v>
      </c>
      <c r="B2564" t="s">
        <v>212</v>
      </c>
      <c r="C2564" t="s">
        <v>74</v>
      </c>
      <c r="D2564" t="s">
        <v>216</v>
      </c>
      <c r="E2564" t="s">
        <v>65</v>
      </c>
      <c r="F2564">
        <v>93.893000000000001</v>
      </c>
      <c r="G2564" t="s">
        <v>218</v>
      </c>
    </row>
    <row r="2565" spans="1:7" x14ac:dyDescent="0.25">
      <c r="A2565">
        <v>2020</v>
      </c>
      <c r="B2565" t="s">
        <v>212</v>
      </c>
      <c r="C2565" t="s">
        <v>74</v>
      </c>
      <c r="D2565" t="s">
        <v>216</v>
      </c>
      <c r="E2565" t="s">
        <v>63</v>
      </c>
      <c r="F2565">
        <v>102.788</v>
      </c>
    </row>
    <row r="2566" spans="1:7" x14ac:dyDescent="0.25">
      <c r="A2566">
        <v>2020</v>
      </c>
      <c r="B2566" t="s">
        <v>212</v>
      </c>
      <c r="C2566" t="s">
        <v>74</v>
      </c>
      <c r="D2566" t="s">
        <v>216</v>
      </c>
      <c r="E2566" t="s">
        <v>62</v>
      </c>
      <c r="F2566">
        <v>162.15700000000001</v>
      </c>
    </row>
    <row r="2567" spans="1:7" x14ac:dyDescent="0.25">
      <c r="A2567">
        <v>2020</v>
      </c>
      <c r="B2567" t="s">
        <v>212</v>
      </c>
      <c r="C2567" t="s">
        <v>74</v>
      </c>
      <c r="D2567" t="s">
        <v>216</v>
      </c>
      <c r="E2567" t="s">
        <v>61</v>
      </c>
      <c r="F2567" s="186">
        <v>91.313999999999993</v>
      </c>
      <c r="G2567" t="s">
        <v>218</v>
      </c>
    </row>
    <row r="2568" spans="1:7" x14ac:dyDescent="0.25">
      <c r="A2568">
        <v>2020</v>
      </c>
      <c r="B2568" t="s">
        <v>212</v>
      </c>
      <c r="C2568" t="s">
        <v>74</v>
      </c>
      <c r="D2568" t="s">
        <v>216</v>
      </c>
      <c r="E2568" t="s">
        <v>236</v>
      </c>
      <c r="F2568" s="186">
        <v>95.769000000000005</v>
      </c>
      <c r="G2568" t="s">
        <v>218</v>
      </c>
    </row>
    <row r="2569" spans="1:7" x14ac:dyDescent="0.25">
      <c r="A2569">
        <v>2020</v>
      </c>
      <c r="B2569" t="s">
        <v>212</v>
      </c>
      <c r="C2569" t="s">
        <v>74</v>
      </c>
      <c r="D2569" t="s">
        <v>216</v>
      </c>
      <c r="E2569" t="s">
        <v>57</v>
      </c>
      <c r="F2569">
        <v>77.572999999999993</v>
      </c>
    </row>
    <row r="2570" spans="1:7" x14ac:dyDescent="0.25">
      <c r="A2570">
        <v>2020</v>
      </c>
      <c r="B2570" t="s">
        <v>212</v>
      </c>
      <c r="C2570" t="s">
        <v>73</v>
      </c>
      <c r="D2570" t="s">
        <v>216</v>
      </c>
      <c r="E2570" t="s">
        <v>65</v>
      </c>
      <c r="F2570" s="186" t="s">
        <v>54</v>
      </c>
    </row>
    <row r="2571" spans="1:7" x14ac:dyDescent="0.25">
      <c r="A2571">
        <v>2020</v>
      </c>
      <c r="B2571" t="s">
        <v>212</v>
      </c>
      <c r="C2571" t="s">
        <v>73</v>
      </c>
      <c r="D2571" t="s">
        <v>216</v>
      </c>
      <c r="E2571" t="s">
        <v>63</v>
      </c>
      <c r="F2571" s="186" t="s">
        <v>54</v>
      </c>
    </row>
    <row r="2572" spans="1:7" x14ac:dyDescent="0.25">
      <c r="A2572">
        <v>2020</v>
      </c>
      <c r="B2572" t="s">
        <v>212</v>
      </c>
      <c r="C2572" t="s">
        <v>73</v>
      </c>
      <c r="D2572" t="s">
        <v>216</v>
      </c>
      <c r="E2572" t="s">
        <v>62</v>
      </c>
      <c r="F2572" t="s">
        <v>54</v>
      </c>
    </row>
    <row r="2573" spans="1:7" x14ac:dyDescent="0.25">
      <c r="A2573">
        <v>2020</v>
      </c>
      <c r="B2573" t="s">
        <v>212</v>
      </c>
      <c r="C2573" t="s">
        <v>73</v>
      </c>
      <c r="D2573" t="s">
        <v>216</v>
      </c>
      <c r="E2573" t="s">
        <v>61</v>
      </c>
      <c r="F2573" t="s">
        <v>54</v>
      </c>
    </row>
    <row r="2574" spans="1:7" x14ac:dyDescent="0.25">
      <c r="A2574">
        <v>2020</v>
      </c>
      <c r="B2574" t="s">
        <v>212</v>
      </c>
      <c r="C2574" t="s">
        <v>73</v>
      </c>
      <c r="D2574" t="s">
        <v>216</v>
      </c>
      <c r="E2574" t="s">
        <v>236</v>
      </c>
      <c r="F2574" t="s">
        <v>54</v>
      </c>
    </row>
    <row r="2575" spans="1:7" x14ac:dyDescent="0.25">
      <c r="A2575">
        <v>2020</v>
      </c>
      <c r="B2575" t="s">
        <v>212</v>
      </c>
      <c r="C2575" t="s">
        <v>73</v>
      </c>
      <c r="D2575" t="s">
        <v>216</v>
      </c>
      <c r="E2575" t="s">
        <v>57</v>
      </c>
      <c r="F2575" t="s">
        <v>54</v>
      </c>
    </row>
    <row r="2576" spans="1:7" x14ac:dyDescent="0.25">
      <c r="A2576">
        <v>2020</v>
      </c>
      <c r="B2576" t="s">
        <v>212</v>
      </c>
      <c r="C2576" t="s">
        <v>72</v>
      </c>
      <c r="D2576" t="s">
        <v>216</v>
      </c>
      <c r="E2576" t="s">
        <v>65</v>
      </c>
      <c r="F2576" t="s">
        <v>54</v>
      </c>
    </row>
    <row r="2577" spans="1:6" x14ac:dyDescent="0.25">
      <c r="A2577">
        <v>2020</v>
      </c>
      <c r="B2577" t="s">
        <v>212</v>
      </c>
      <c r="C2577" t="s">
        <v>72</v>
      </c>
      <c r="D2577" t="s">
        <v>216</v>
      </c>
      <c r="E2577" t="s">
        <v>63</v>
      </c>
      <c r="F2577" t="s">
        <v>54</v>
      </c>
    </row>
    <row r="2578" spans="1:6" x14ac:dyDescent="0.25">
      <c r="A2578">
        <v>2020</v>
      </c>
      <c r="B2578" t="s">
        <v>212</v>
      </c>
      <c r="C2578" t="s">
        <v>72</v>
      </c>
      <c r="D2578" t="s">
        <v>216</v>
      </c>
      <c r="E2578" t="s">
        <v>62</v>
      </c>
      <c r="F2578" t="s">
        <v>54</v>
      </c>
    </row>
    <row r="2579" spans="1:6" x14ac:dyDescent="0.25">
      <c r="A2579">
        <v>2020</v>
      </c>
      <c r="B2579" t="s">
        <v>212</v>
      </c>
      <c r="C2579" t="s">
        <v>72</v>
      </c>
      <c r="D2579" t="s">
        <v>216</v>
      </c>
      <c r="E2579" t="s">
        <v>61</v>
      </c>
      <c r="F2579" t="s">
        <v>54</v>
      </c>
    </row>
    <row r="2580" spans="1:6" x14ac:dyDescent="0.25">
      <c r="A2580">
        <v>2020</v>
      </c>
      <c r="B2580" t="s">
        <v>212</v>
      </c>
      <c r="C2580" t="s">
        <v>72</v>
      </c>
      <c r="D2580" t="s">
        <v>216</v>
      </c>
      <c r="E2580" t="s">
        <v>236</v>
      </c>
      <c r="F2580" t="s">
        <v>54</v>
      </c>
    </row>
    <row r="2581" spans="1:6" x14ac:dyDescent="0.25">
      <c r="A2581">
        <v>2020</v>
      </c>
      <c r="B2581" t="s">
        <v>212</v>
      </c>
      <c r="C2581" t="s">
        <v>72</v>
      </c>
      <c r="D2581" t="s">
        <v>216</v>
      </c>
      <c r="E2581" t="s">
        <v>57</v>
      </c>
      <c r="F2581" t="s">
        <v>54</v>
      </c>
    </row>
    <row r="2582" spans="1:6" x14ac:dyDescent="0.25">
      <c r="A2582">
        <v>2020</v>
      </c>
      <c r="B2582" t="s">
        <v>212</v>
      </c>
      <c r="C2582" t="s">
        <v>70</v>
      </c>
      <c r="D2582" t="s">
        <v>216</v>
      </c>
      <c r="E2582" t="s">
        <v>65</v>
      </c>
      <c r="F2582" s="186" t="s">
        <v>54</v>
      </c>
    </row>
    <row r="2583" spans="1:6" x14ac:dyDescent="0.25">
      <c r="A2583">
        <v>2020</v>
      </c>
      <c r="B2583" t="s">
        <v>212</v>
      </c>
      <c r="C2583" t="s">
        <v>70</v>
      </c>
      <c r="D2583" t="s">
        <v>216</v>
      </c>
      <c r="E2583" t="s">
        <v>63</v>
      </c>
      <c r="F2583" s="186" t="s">
        <v>54</v>
      </c>
    </row>
    <row r="2584" spans="1:6" x14ac:dyDescent="0.25">
      <c r="A2584">
        <v>2020</v>
      </c>
      <c r="B2584" t="s">
        <v>212</v>
      </c>
      <c r="C2584" t="s">
        <v>70</v>
      </c>
      <c r="D2584" t="s">
        <v>216</v>
      </c>
      <c r="E2584" t="s">
        <v>62</v>
      </c>
      <c r="F2584" t="s">
        <v>54</v>
      </c>
    </row>
    <row r="2585" spans="1:6" x14ac:dyDescent="0.25">
      <c r="A2585">
        <v>2020</v>
      </c>
      <c r="B2585" t="s">
        <v>212</v>
      </c>
      <c r="C2585" t="s">
        <v>70</v>
      </c>
      <c r="D2585" t="s">
        <v>216</v>
      </c>
      <c r="E2585" t="s">
        <v>61</v>
      </c>
      <c r="F2585" s="186" t="s">
        <v>54</v>
      </c>
    </row>
    <row r="2586" spans="1:6" x14ac:dyDescent="0.25">
      <c r="A2586">
        <v>2020</v>
      </c>
      <c r="B2586" t="s">
        <v>212</v>
      </c>
      <c r="C2586" t="s">
        <v>70</v>
      </c>
      <c r="D2586" t="s">
        <v>216</v>
      </c>
      <c r="E2586" t="s">
        <v>236</v>
      </c>
      <c r="F2586" s="186" t="s">
        <v>54</v>
      </c>
    </row>
    <row r="2587" spans="1:6" x14ac:dyDescent="0.25">
      <c r="A2587">
        <v>2020</v>
      </c>
      <c r="B2587" t="s">
        <v>212</v>
      </c>
      <c r="C2587" t="s">
        <v>70</v>
      </c>
      <c r="D2587" t="s">
        <v>216</v>
      </c>
      <c r="E2587" t="s">
        <v>57</v>
      </c>
      <c r="F2587" t="s">
        <v>54</v>
      </c>
    </row>
    <row r="2588" spans="1:6" x14ac:dyDescent="0.25">
      <c r="A2588">
        <v>2020</v>
      </c>
      <c r="B2588" t="s">
        <v>212</v>
      </c>
      <c r="C2588" t="s">
        <v>69</v>
      </c>
      <c r="D2588" t="s">
        <v>216</v>
      </c>
      <c r="E2588" t="s">
        <v>65</v>
      </c>
      <c r="F2588" t="s">
        <v>54</v>
      </c>
    </row>
    <row r="2589" spans="1:6" x14ac:dyDescent="0.25">
      <c r="A2589">
        <v>2020</v>
      </c>
      <c r="B2589" t="s">
        <v>212</v>
      </c>
      <c r="C2589" t="s">
        <v>69</v>
      </c>
      <c r="D2589" t="s">
        <v>216</v>
      </c>
      <c r="E2589" t="s">
        <v>63</v>
      </c>
      <c r="F2589" t="s">
        <v>54</v>
      </c>
    </row>
    <row r="2590" spans="1:6" x14ac:dyDescent="0.25">
      <c r="A2590">
        <v>2020</v>
      </c>
      <c r="B2590" t="s">
        <v>212</v>
      </c>
      <c r="C2590" t="s">
        <v>69</v>
      </c>
      <c r="D2590" t="s">
        <v>216</v>
      </c>
      <c r="E2590" t="s">
        <v>62</v>
      </c>
      <c r="F2590" t="s">
        <v>54</v>
      </c>
    </row>
    <row r="2591" spans="1:6" x14ac:dyDescent="0.25">
      <c r="A2591">
        <v>2020</v>
      </c>
      <c r="B2591" t="s">
        <v>212</v>
      </c>
      <c r="C2591" t="s">
        <v>69</v>
      </c>
      <c r="D2591" t="s">
        <v>216</v>
      </c>
      <c r="E2591" t="s">
        <v>61</v>
      </c>
      <c r="F2591" t="s">
        <v>54</v>
      </c>
    </row>
    <row r="2592" spans="1:6" x14ac:dyDescent="0.25">
      <c r="A2592">
        <v>2020</v>
      </c>
      <c r="B2592" t="s">
        <v>212</v>
      </c>
      <c r="C2592" t="s">
        <v>69</v>
      </c>
      <c r="D2592" t="s">
        <v>216</v>
      </c>
      <c r="E2592" t="s">
        <v>236</v>
      </c>
      <c r="F2592" t="s">
        <v>54</v>
      </c>
    </row>
    <row r="2593" spans="1:7" x14ac:dyDescent="0.25">
      <c r="A2593">
        <v>2020</v>
      </c>
      <c r="B2593" t="s">
        <v>212</v>
      </c>
      <c r="C2593" t="s">
        <v>69</v>
      </c>
      <c r="D2593" t="s">
        <v>216</v>
      </c>
      <c r="E2593" t="s">
        <v>57</v>
      </c>
      <c r="F2593" t="s">
        <v>54</v>
      </c>
    </row>
    <row r="2594" spans="1:7" x14ac:dyDescent="0.25">
      <c r="A2594">
        <v>2020</v>
      </c>
      <c r="B2594" t="s">
        <v>212</v>
      </c>
      <c r="C2594" t="s">
        <v>67</v>
      </c>
      <c r="D2594" t="s">
        <v>216</v>
      </c>
      <c r="E2594" t="s">
        <v>65</v>
      </c>
      <c r="F2594" t="s">
        <v>54</v>
      </c>
    </row>
    <row r="2595" spans="1:7" x14ac:dyDescent="0.25">
      <c r="A2595">
        <v>2020</v>
      </c>
      <c r="B2595" t="s">
        <v>212</v>
      </c>
      <c r="C2595" t="s">
        <v>67</v>
      </c>
      <c r="D2595" t="s">
        <v>216</v>
      </c>
      <c r="E2595" t="s">
        <v>63</v>
      </c>
      <c r="F2595" t="s">
        <v>54</v>
      </c>
    </row>
    <row r="2596" spans="1:7" x14ac:dyDescent="0.25">
      <c r="A2596">
        <v>2020</v>
      </c>
      <c r="B2596" t="s">
        <v>212</v>
      </c>
      <c r="C2596" t="s">
        <v>67</v>
      </c>
      <c r="D2596" t="s">
        <v>216</v>
      </c>
      <c r="E2596" t="s">
        <v>62</v>
      </c>
      <c r="F2596" t="s">
        <v>54</v>
      </c>
    </row>
    <row r="2597" spans="1:7" x14ac:dyDescent="0.25">
      <c r="A2597">
        <v>2020</v>
      </c>
      <c r="B2597" t="s">
        <v>212</v>
      </c>
      <c r="C2597" t="s">
        <v>67</v>
      </c>
      <c r="D2597" t="s">
        <v>216</v>
      </c>
      <c r="E2597" t="s">
        <v>61</v>
      </c>
      <c r="F2597" t="s">
        <v>54</v>
      </c>
    </row>
    <row r="2598" spans="1:7" x14ac:dyDescent="0.25">
      <c r="A2598">
        <v>2020</v>
      </c>
      <c r="B2598" t="s">
        <v>212</v>
      </c>
      <c r="C2598" t="s">
        <v>67</v>
      </c>
      <c r="D2598" t="s">
        <v>216</v>
      </c>
      <c r="E2598" t="s">
        <v>236</v>
      </c>
      <c r="F2598" t="s">
        <v>54</v>
      </c>
    </row>
    <row r="2599" spans="1:7" x14ac:dyDescent="0.25">
      <c r="A2599">
        <v>2020</v>
      </c>
      <c r="B2599" t="s">
        <v>212</v>
      </c>
      <c r="C2599" t="s">
        <v>67</v>
      </c>
      <c r="D2599" t="s">
        <v>216</v>
      </c>
      <c r="E2599" t="s">
        <v>57</v>
      </c>
      <c r="F2599" t="s">
        <v>54</v>
      </c>
    </row>
    <row r="2600" spans="1:7" x14ac:dyDescent="0.25">
      <c r="A2600">
        <v>2020</v>
      </c>
      <c r="B2600" t="s">
        <v>212</v>
      </c>
      <c r="C2600" t="s">
        <v>59</v>
      </c>
      <c r="D2600" t="s">
        <v>216</v>
      </c>
      <c r="E2600" t="s">
        <v>65</v>
      </c>
      <c r="F2600" t="s">
        <v>54</v>
      </c>
    </row>
    <row r="2601" spans="1:7" x14ac:dyDescent="0.25">
      <c r="A2601">
        <v>2020</v>
      </c>
      <c r="B2601" t="s">
        <v>212</v>
      </c>
      <c r="C2601" t="s">
        <v>59</v>
      </c>
      <c r="D2601" t="s">
        <v>216</v>
      </c>
      <c r="E2601" t="s">
        <v>63</v>
      </c>
      <c r="F2601" t="s">
        <v>54</v>
      </c>
    </row>
    <row r="2602" spans="1:7" x14ac:dyDescent="0.25">
      <c r="A2602">
        <v>2020</v>
      </c>
      <c r="B2602" t="s">
        <v>212</v>
      </c>
      <c r="C2602" t="s">
        <v>59</v>
      </c>
      <c r="D2602" t="s">
        <v>216</v>
      </c>
      <c r="E2602" t="s">
        <v>62</v>
      </c>
      <c r="F2602" t="s">
        <v>54</v>
      </c>
    </row>
    <row r="2603" spans="1:7" x14ac:dyDescent="0.25">
      <c r="A2603">
        <v>2020</v>
      </c>
      <c r="B2603" t="s">
        <v>212</v>
      </c>
      <c r="C2603" t="s">
        <v>59</v>
      </c>
      <c r="D2603" t="s">
        <v>216</v>
      </c>
      <c r="E2603" t="s">
        <v>61</v>
      </c>
      <c r="F2603" t="s">
        <v>54</v>
      </c>
    </row>
    <row r="2604" spans="1:7" x14ac:dyDescent="0.25">
      <c r="A2604">
        <v>2020</v>
      </c>
      <c r="B2604" t="s">
        <v>212</v>
      </c>
      <c r="C2604" t="s">
        <v>59</v>
      </c>
      <c r="D2604" t="s">
        <v>216</v>
      </c>
      <c r="E2604" t="s">
        <v>236</v>
      </c>
      <c r="F2604" t="s">
        <v>54</v>
      </c>
    </row>
    <row r="2605" spans="1:7" x14ac:dyDescent="0.25">
      <c r="A2605">
        <v>2020</v>
      </c>
      <c r="B2605" t="s">
        <v>212</v>
      </c>
      <c r="C2605" t="s">
        <v>59</v>
      </c>
      <c r="D2605" t="s">
        <v>216</v>
      </c>
      <c r="E2605" t="s">
        <v>57</v>
      </c>
      <c r="F2605" t="s">
        <v>54</v>
      </c>
    </row>
    <row r="2606" spans="1:7" x14ac:dyDescent="0.25">
      <c r="A2606">
        <v>2020</v>
      </c>
      <c r="B2606" t="s">
        <v>212</v>
      </c>
      <c r="C2606" t="s">
        <v>74</v>
      </c>
      <c r="D2606" t="s">
        <v>215</v>
      </c>
      <c r="E2606" t="s">
        <v>65</v>
      </c>
      <c r="F2606">
        <v>11.654999999999999</v>
      </c>
      <c r="G2606" t="s">
        <v>218</v>
      </c>
    </row>
    <row r="2607" spans="1:7" x14ac:dyDescent="0.25">
      <c r="A2607">
        <v>2020</v>
      </c>
      <c r="B2607" t="s">
        <v>212</v>
      </c>
      <c r="C2607" t="s">
        <v>74</v>
      </c>
      <c r="D2607" t="s">
        <v>215</v>
      </c>
      <c r="E2607" t="s">
        <v>63</v>
      </c>
      <c r="F2607">
        <v>3.4119999999999999</v>
      </c>
    </row>
    <row r="2608" spans="1:7" x14ac:dyDescent="0.25">
      <c r="A2608">
        <v>2020</v>
      </c>
      <c r="B2608" t="s">
        <v>212</v>
      </c>
      <c r="C2608" t="s">
        <v>74</v>
      </c>
      <c r="D2608" t="s">
        <v>215</v>
      </c>
      <c r="E2608" t="s">
        <v>62</v>
      </c>
      <c r="F2608">
        <v>1.6040000000000001</v>
      </c>
    </row>
    <row r="2609" spans="1:7" x14ac:dyDescent="0.25">
      <c r="A2609">
        <v>2020</v>
      </c>
      <c r="B2609" t="s">
        <v>212</v>
      </c>
      <c r="C2609" t="s">
        <v>74</v>
      </c>
      <c r="D2609" t="s">
        <v>215</v>
      </c>
      <c r="E2609" t="s">
        <v>61</v>
      </c>
      <c r="F2609">
        <v>13.462</v>
      </c>
      <c r="G2609" t="s">
        <v>218</v>
      </c>
    </row>
    <row r="2610" spans="1:7" x14ac:dyDescent="0.25">
      <c r="A2610">
        <v>2020</v>
      </c>
      <c r="B2610" t="s">
        <v>212</v>
      </c>
      <c r="C2610" t="s">
        <v>74</v>
      </c>
      <c r="D2610" t="s">
        <v>215</v>
      </c>
      <c r="E2610" t="s">
        <v>236</v>
      </c>
      <c r="F2610">
        <v>15.067</v>
      </c>
      <c r="G2610" t="s">
        <v>218</v>
      </c>
    </row>
    <row r="2611" spans="1:7" x14ac:dyDescent="0.25">
      <c r="A2611">
        <v>2020</v>
      </c>
      <c r="B2611" t="s">
        <v>212</v>
      </c>
      <c r="C2611" t="s">
        <v>74</v>
      </c>
      <c r="D2611" t="s">
        <v>215</v>
      </c>
      <c r="E2611" t="s">
        <v>57</v>
      </c>
      <c r="F2611">
        <v>1.8069999999999999</v>
      </c>
    </row>
    <row r="2612" spans="1:7" x14ac:dyDescent="0.25">
      <c r="A2612">
        <v>2020</v>
      </c>
      <c r="B2612" t="s">
        <v>212</v>
      </c>
      <c r="C2612" t="s">
        <v>73</v>
      </c>
      <c r="D2612" t="s">
        <v>215</v>
      </c>
      <c r="E2612" t="s">
        <v>65</v>
      </c>
      <c r="F2612">
        <v>3.2850000000000001</v>
      </c>
      <c r="G2612" t="s">
        <v>218</v>
      </c>
    </row>
    <row r="2613" spans="1:7" x14ac:dyDescent="0.25">
      <c r="A2613">
        <v>2020</v>
      </c>
      <c r="B2613" t="s">
        <v>212</v>
      </c>
      <c r="C2613" t="s">
        <v>73</v>
      </c>
      <c r="D2613" t="s">
        <v>215</v>
      </c>
      <c r="E2613" t="s">
        <v>63</v>
      </c>
      <c r="F2613">
        <v>0.44900000000000001</v>
      </c>
    </row>
    <row r="2614" spans="1:7" x14ac:dyDescent="0.25">
      <c r="A2614">
        <v>2020</v>
      </c>
      <c r="B2614" t="s">
        <v>212</v>
      </c>
      <c r="C2614" t="s">
        <v>73</v>
      </c>
      <c r="D2614" t="s">
        <v>215</v>
      </c>
      <c r="E2614" t="s">
        <v>62</v>
      </c>
      <c r="F2614">
        <v>0.50700000000000001</v>
      </c>
    </row>
    <row r="2615" spans="1:7" x14ac:dyDescent="0.25">
      <c r="A2615">
        <v>2020</v>
      </c>
      <c r="B2615" t="s">
        <v>212</v>
      </c>
      <c r="C2615" t="s">
        <v>73</v>
      </c>
      <c r="D2615" t="s">
        <v>215</v>
      </c>
      <c r="E2615" t="s">
        <v>61</v>
      </c>
      <c r="F2615">
        <v>3.2269999999999999</v>
      </c>
      <c r="G2615" t="s">
        <v>218</v>
      </c>
    </row>
    <row r="2616" spans="1:7" x14ac:dyDescent="0.25">
      <c r="A2616">
        <v>2020</v>
      </c>
      <c r="B2616" t="s">
        <v>212</v>
      </c>
      <c r="C2616" t="s">
        <v>73</v>
      </c>
      <c r="D2616" t="s">
        <v>215</v>
      </c>
      <c r="E2616" t="s">
        <v>236</v>
      </c>
      <c r="F2616">
        <v>3.734</v>
      </c>
      <c r="G2616" t="s">
        <v>218</v>
      </c>
    </row>
    <row r="2617" spans="1:7" x14ac:dyDescent="0.25">
      <c r="A2617">
        <v>2020</v>
      </c>
      <c r="B2617" t="s">
        <v>212</v>
      </c>
      <c r="C2617" t="s">
        <v>73</v>
      </c>
      <c r="D2617" t="s">
        <v>215</v>
      </c>
      <c r="E2617" t="s">
        <v>57</v>
      </c>
      <c r="F2617">
        <v>-5.8999999999999997E-2</v>
      </c>
    </row>
    <row r="2618" spans="1:7" x14ac:dyDescent="0.25">
      <c r="A2618">
        <v>2020</v>
      </c>
      <c r="B2618" t="s">
        <v>212</v>
      </c>
      <c r="C2618" t="s">
        <v>72</v>
      </c>
      <c r="D2618" t="s">
        <v>215</v>
      </c>
      <c r="E2618" t="s">
        <v>65</v>
      </c>
      <c r="F2618">
        <v>0.50800000000000001</v>
      </c>
      <c r="G2618" t="s">
        <v>218</v>
      </c>
    </row>
    <row r="2619" spans="1:7" x14ac:dyDescent="0.25">
      <c r="A2619">
        <v>2020</v>
      </c>
      <c r="B2619" t="s">
        <v>212</v>
      </c>
      <c r="C2619" t="s">
        <v>72</v>
      </c>
      <c r="D2619" t="s">
        <v>215</v>
      </c>
      <c r="E2619" t="s">
        <v>63</v>
      </c>
      <c r="F2619">
        <v>0.47399999999999998</v>
      </c>
    </row>
    <row r="2620" spans="1:7" x14ac:dyDescent="0.25">
      <c r="A2620">
        <v>2020</v>
      </c>
      <c r="B2620" t="s">
        <v>212</v>
      </c>
      <c r="C2620" t="s">
        <v>72</v>
      </c>
      <c r="D2620" t="s">
        <v>215</v>
      </c>
      <c r="E2620" t="s">
        <v>62</v>
      </c>
      <c r="F2620">
        <v>0.27</v>
      </c>
    </row>
    <row r="2621" spans="1:7" x14ac:dyDescent="0.25">
      <c r="A2621">
        <v>2020</v>
      </c>
      <c r="B2621" t="s">
        <v>212</v>
      </c>
      <c r="C2621" t="s">
        <v>72</v>
      </c>
      <c r="D2621" t="s">
        <v>215</v>
      </c>
      <c r="E2621" t="s">
        <v>61</v>
      </c>
      <c r="F2621">
        <v>0.71199999999999997</v>
      </c>
      <c r="G2621" t="s">
        <v>218</v>
      </c>
    </row>
    <row r="2622" spans="1:7" x14ac:dyDescent="0.25">
      <c r="A2622">
        <v>2020</v>
      </c>
      <c r="B2622" t="s">
        <v>212</v>
      </c>
      <c r="C2622" t="s">
        <v>72</v>
      </c>
      <c r="D2622" t="s">
        <v>215</v>
      </c>
      <c r="E2622" t="s">
        <v>236</v>
      </c>
      <c r="F2622">
        <v>0.98199999999999998</v>
      </c>
      <c r="G2622" t="s">
        <v>218</v>
      </c>
    </row>
    <row r="2623" spans="1:7" x14ac:dyDescent="0.25">
      <c r="A2623">
        <v>2020</v>
      </c>
      <c r="B2623" t="s">
        <v>212</v>
      </c>
      <c r="C2623" t="s">
        <v>72</v>
      </c>
      <c r="D2623" t="s">
        <v>215</v>
      </c>
      <c r="E2623" t="s">
        <v>57</v>
      </c>
      <c r="F2623">
        <v>0.20399999999999999</v>
      </c>
    </row>
    <row r="2624" spans="1:7" x14ac:dyDescent="0.25">
      <c r="A2624">
        <v>2020</v>
      </c>
      <c r="B2624" t="s">
        <v>212</v>
      </c>
      <c r="C2624" t="s">
        <v>70</v>
      </c>
      <c r="D2624" t="s">
        <v>215</v>
      </c>
      <c r="E2624" t="s">
        <v>65</v>
      </c>
      <c r="F2624">
        <v>7.0170000000000003</v>
      </c>
      <c r="G2624" t="s">
        <v>218</v>
      </c>
    </row>
    <row r="2625" spans="1:7" x14ac:dyDescent="0.25">
      <c r="A2625">
        <v>2020</v>
      </c>
      <c r="B2625" t="s">
        <v>212</v>
      </c>
      <c r="C2625" t="s">
        <v>70</v>
      </c>
      <c r="D2625" t="s">
        <v>215</v>
      </c>
      <c r="E2625" t="s">
        <v>63</v>
      </c>
      <c r="F2625">
        <v>0.22900000000000001</v>
      </c>
    </row>
    <row r="2626" spans="1:7" x14ac:dyDescent="0.25">
      <c r="A2626">
        <v>2020</v>
      </c>
      <c r="B2626" t="s">
        <v>212</v>
      </c>
      <c r="C2626" t="s">
        <v>70</v>
      </c>
      <c r="D2626" t="s">
        <v>215</v>
      </c>
      <c r="E2626" t="s">
        <v>62</v>
      </c>
      <c r="F2626">
        <v>0.20100000000000001</v>
      </c>
    </row>
    <row r="2627" spans="1:7" x14ac:dyDescent="0.25">
      <c r="A2627">
        <v>2020</v>
      </c>
      <c r="B2627" t="s">
        <v>212</v>
      </c>
      <c r="C2627" t="s">
        <v>70</v>
      </c>
      <c r="D2627" t="s">
        <v>215</v>
      </c>
      <c r="E2627" t="s">
        <v>61</v>
      </c>
      <c r="F2627" s="186">
        <v>7.0460000000000003</v>
      </c>
      <c r="G2627" t="s">
        <v>218</v>
      </c>
    </row>
    <row r="2628" spans="1:7" x14ac:dyDescent="0.25">
      <c r="A2628">
        <v>2020</v>
      </c>
      <c r="B2628" t="s">
        <v>212</v>
      </c>
      <c r="C2628" t="s">
        <v>70</v>
      </c>
      <c r="D2628" t="s">
        <v>215</v>
      </c>
      <c r="E2628" t="s">
        <v>236</v>
      </c>
      <c r="F2628" s="186">
        <v>7.2460000000000004</v>
      </c>
      <c r="G2628" t="s">
        <v>218</v>
      </c>
    </row>
    <row r="2629" spans="1:7" x14ac:dyDescent="0.25">
      <c r="A2629">
        <v>2020</v>
      </c>
      <c r="B2629" t="s">
        <v>212</v>
      </c>
      <c r="C2629" t="s">
        <v>70</v>
      </c>
      <c r="D2629" t="s">
        <v>215</v>
      </c>
      <c r="E2629" t="s">
        <v>57</v>
      </c>
      <c r="F2629" s="186">
        <v>2.9000000000000001E-2</v>
      </c>
    </row>
    <row r="2630" spans="1:7" x14ac:dyDescent="0.25">
      <c r="A2630">
        <v>2020</v>
      </c>
      <c r="B2630" t="s">
        <v>212</v>
      </c>
      <c r="C2630" t="s">
        <v>69</v>
      </c>
      <c r="D2630" t="s">
        <v>215</v>
      </c>
      <c r="E2630" t="s">
        <v>65</v>
      </c>
      <c r="F2630" s="186">
        <v>0.84499999999999997</v>
      </c>
      <c r="G2630" t="s">
        <v>218</v>
      </c>
    </row>
    <row r="2631" spans="1:7" x14ac:dyDescent="0.25">
      <c r="A2631">
        <v>2020</v>
      </c>
      <c r="B2631" t="s">
        <v>212</v>
      </c>
      <c r="C2631" t="s">
        <v>69</v>
      </c>
      <c r="D2631" t="s">
        <v>215</v>
      </c>
      <c r="E2631" t="s">
        <v>63</v>
      </c>
      <c r="F2631" s="186">
        <v>2.1030000000000002</v>
      </c>
    </row>
    <row r="2632" spans="1:7" x14ac:dyDescent="0.25">
      <c r="A2632">
        <v>2020</v>
      </c>
      <c r="B2632" t="s">
        <v>212</v>
      </c>
      <c r="C2632" t="s">
        <v>69</v>
      </c>
      <c r="D2632" t="s">
        <v>215</v>
      </c>
      <c r="E2632" t="s">
        <v>62</v>
      </c>
      <c r="F2632">
        <v>0.498</v>
      </c>
    </row>
    <row r="2633" spans="1:7" x14ac:dyDescent="0.25">
      <c r="A2633">
        <v>2020</v>
      </c>
      <c r="B2633" t="s">
        <v>212</v>
      </c>
      <c r="C2633" t="s">
        <v>69</v>
      </c>
      <c r="D2633" t="s">
        <v>215</v>
      </c>
      <c r="E2633" t="s">
        <v>61</v>
      </c>
      <c r="F2633">
        <v>2.4500000000000002</v>
      </c>
      <c r="G2633" t="s">
        <v>218</v>
      </c>
    </row>
    <row r="2634" spans="1:7" x14ac:dyDescent="0.25">
      <c r="A2634">
        <v>2020</v>
      </c>
      <c r="B2634" t="s">
        <v>212</v>
      </c>
      <c r="C2634" t="s">
        <v>69</v>
      </c>
      <c r="D2634" t="s">
        <v>215</v>
      </c>
      <c r="E2634" t="s">
        <v>236</v>
      </c>
      <c r="F2634">
        <v>2.948</v>
      </c>
      <c r="G2634" t="s">
        <v>218</v>
      </c>
    </row>
    <row r="2635" spans="1:7" x14ac:dyDescent="0.25">
      <c r="A2635">
        <v>2020</v>
      </c>
      <c r="B2635" t="s">
        <v>212</v>
      </c>
      <c r="C2635" t="s">
        <v>69</v>
      </c>
      <c r="D2635" t="s">
        <v>215</v>
      </c>
      <c r="E2635" t="s">
        <v>57</v>
      </c>
      <c r="F2635">
        <v>1.605</v>
      </c>
    </row>
    <row r="2636" spans="1:7" x14ac:dyDescent="0.25">
      <c r="A2636">
        <v>2020</v>
      </c>
      <c r="B2636" t="s">
        <v>212</v>
      </c>
      <c r="C2636" t="s">
        <v>67</v>
      </c>
      <c r="D2636" t="s">
        <v>215</v>
      </c>
      <c r="E2636" t="s">
        <v>65</v>
      </c>
      <c r="F2636" t="s">
        <v>54</v>
      </c>
      <c r="G2636" t="s">
        <v>217</v>
      </c>
    </row>
    <row r="2637" spans="1:7" x14ac:dyDescent="0.25">
      <c r="A2637">
        <v>2020</v>
      </c>
      <c r="B2637" t="s">
        <v>212</v>
      </c>
      <c r="C2637" t="s">
        <v>67</v>
      </c>
      <c r="D2637" t="s">
        <v>215</v>
      </c>
      <c r="E2637" t="s">
        <v>63</v>
      </c>
      <c r="F2637">
        <v>0.153</v>
      </c>
    </row>
    <row r="2638" spans="1:7" x14ac:dyDescent="0.25">
      <c r="A2638">
        <v>2020</v>
      </c>
      <c r="B2638" t="s">
        <v>212</v>
      </c>
      <c r="C2638" t="s">
        <v>67</v>
      </c>
      <c r="D2638" t="s">
        <v>215</v>
      </c>
      <c r="E2638" t="s">
        <v>62</v>
      </c>
      <c r="F2638">
        <v>0.126</v>
      </c>
    </row>
    <row r="2639" spans="1:7" x14ac:dyDescent="0.25">
      <c r="A2639">
        <v>2020</v>
      </c>
      <c r="B2639" t="s">
        <v>212</v>
      </c>
      <c r="C2639" t="s">
        <v>67</v>
      </c>
      <c r="D2639" t="s">
        <v>215</v>
      </c>
      <c r="E2639" t="s">
        <v>61</v>
      </c>
      <c r="F2639">
        <v>2.5999999999999999E-2</v>
      </c>
    </row>
    <row r="2640" spans="1:7" x14ac:dyDescent="0.25">
      <c r="A2640">
        <v>2020</v>
      </c>
      <c r="B2640" t="s">
        <v>212</v>
      </c>
      <c r="C2640" t="s">
        <v>67</v>
      </c>
      <c r="D2640" t="s">
        <v>215</v>
      </c>
      <c r="E2640" t="s">
        <v>236</v>
      </c>
      <c r="F2640">
        <v>0.153</v>
      </c>
    </row>
    <row r="2641" spans="1:7" x14ac:dyDescent="0.25">
      <c r="A2641">
        <v>2020</v>
      </c>
      <c r="B2641" t="s">
        <v>212</v>
      </c>
      <c r="C2641" t="s">
        <v>67</v>
      </c>
      <c r="D2641" t="s">
        <v>215</v>
      </c>
      <c r="E2641" t="s">
        <v>57</v>
      </c>
      <c r="F2641">
        <v>2.5999999999999999E-2</v>
      </c>
    </row>
    <row r="2642" spans="1:7" x14ac:dyDescent="0.25">
      <c r="A2642">
        <v>2020</v>
      </c>
      <c r="B2642" t="s">
        <v>212</v>
      </c>
      <c r="C2642" t="s">
        <v>59</v>
      </c>
      <c r="D2642" t="s">
        <v>215</v>
      </c>
      <c r="E2642" t="s">
        <v>65</v>
      </c>
      <c r="F2642" s="186" t="s">
        <v>54</v>
      </c>
      <c r="G2642" t="s">
        <v>217</v>
      </c>
    </row>
    <row r="2643" spans="1:7" x14ac:dyDescent="0.25">
      <c r="A2643">
        <v>2020</v>
      </c>
      <c r="B2643" t="s">
        <v>212</v>
      </c>
      <c r="C2643" t="s">
        <v>59</v>
      </c>
      <c r="D2643" t="s">
        <v>215</v>
      </c>
      <c r="E2643" t="s">
        <v>63</v>
      </c>
      <c r="F2643" s="186">
        <v>4.0000000000000001E-3</v>
      </c>
    </row>
    <row r="2644" spans="1:7" x14ac:dyDescent="0.25">
      <c r="A2644">
        <v>2020</v>
      </c>
      <c r="B2644" t="s">
        <v>212</v>
      </c>
      <c r="C2644" t="s">
        <v>59</v>
      </c>
      <c r="D2644" t="s">
        <v>215</v>
      </c>
      <c r="E2644" t="s">
        <v>62</v>
      </c>
      <c r="F2644" s="186">
        <v>1E-3</v>
      </c>
    </row>
    <row r="2645" spans="1:7" x14ac:dyDescent="0.25">
      <c r="A2645">
        <v>2020</v>
      </c>
      <c r="B2645" t="s">
        <v>212</v>
      </c>
      <c r="C2645" t="s">
        <v>59</v>
      </c>
      <c r="D2645" t="s">
        <v>215</v>
      </c>
      <c r="E2645" t="s">
        <v>61</v>
      </c>
      <c r="F2645" s="186">
        <v>2E-3</v>
      </c>
    </row>
    <row r="2646" spans="1:7" x14ac:dyDescent="0.25">
      <c r="A2646">
        <v>2020</v>
      </c>
      <c r="B2646" t="s">
        <v>212</v>
      </c>
      <c r="C2646" t="s">
        <v>59</v>
      </c>
      <c r="D2646" t="s">
        <v>215</v>
      </c>
      <c r="E2646" t="s">
        <v>236</v>
      </c>
      <c r="F2646" s="186">
        <v>4.0000000000000001E-3</v>
      </c>
    </row>
    <row r="2647" spans="1:7" x14ac:dyDescent="0.25">
      <c r="A2647">
        <v>2020</v>
      </c>
      <c r="B2647" t="s">
        <v>212</v>
      </c>
      <c r="C2647" t="s">
        <v>59</v>
      </c>
      <c r="D2647" t="s">
        <v>215</v>
      </c>
      <c r="E2647" t="s">
        <v>57</v>
      </c>
      <c r="F2647">
        <v>2E-3</v>
      </c>
    </row>
    <row r="2648" spans="1:7" x14ac:dyDescent="0.25">
      <c r="A2648">
        <v>2021</v>
      </c>
      <c r="B2648" t="s">
        <v>212</v>
      </c>
      <c r="C2648" t="s">
        <v>74</v>
      </c>
      <c r="D2648" t="s">
        <v>213</v>
      </c>
      <c r="E2648" t="s">
        <v>65</v>
      </c>
      <c r="F2648" t="s">
        <v>54</v>
      </c>
    </row>
    <row r="2649" spans="1:7" x14ac:dyDescent="0.25">
      <c r="A2649">
        <v>2021</v>
      </c>
      <c r="B2649" t="s">
        <v>212</v>
      </c>
      <c r="C2649" t="s">
        <v>74</v>
      </c>
      <c r="D2649" t="s">
        <v>213</v>
      </c>
      <c r="E2649" t="s">
        <v>63</v>
      </c>
      <c r="F2649">
        <v>1531288.5660000001</v>
      </c>
    </row>
    <row r="2650" spans="1:7" x14ac:dyDescent="0.25">
      <c r="A2650">
        <v>2021</v>
      </c>
      <c r="B2650" t="s">
        <v>212</v>
      </c>
      <c r="C2650" t="s">
        <v>74</v>
      </c>
      <c r="D2650" t="s">
        <v>213</v>
      </c>
      <c r="E2650" t="s">
        <v>62</v>
      </c>
      <c r="F2650">
        <v>631838.48699999996</v>
      </c>
    </row>
    <row r="2651" spans="1:7" x14ac:dyDescent="0.25">
      <c r="A2651">
        <v>2021</v>
      </c>
      <c r="B2651" t="s">
        <v>212</v>
      </c>
      <c r="C2651" t="s">
        <v>74</v>
      </c>
      <c r="D2651" t="s">
        <v>213</v>
      </c>
      <c r="E2651" t="s">
        <v>61</v>
      </c>
      <c r="F2651" t="s">
        <v>54</v>
      </c>
    </row>
    <row r="2652" spans="1:7" x14ac:dyDescent="0.25">
      <c r="A2652">
        <v>2021</v>
      </c>
      <c r="B2652" t="s">
        <v>212</v>
      </c>
      <c r="C2652" t="s">
        <v>74</v>
      </c>
      <c r="D2652" t="s">
        <v>213</v>
      </c>
      <c r="E2652" t="s">
        <v>236</v>
      </c>
      <c r="F2652" t="s">
        <v>54</v>
      </c>
    </row>
    <row r="2653" spans="1:7" x14ac:dyDescent="0.25">
      <c r="A2653">
        <v>2021</v>
      </c>
      <c r="B2653" t="s">
        <v>212</v>
      </c>
      <c r="C2653" t="s">
        <v>74</v>
      </c>
      <c r="D2653" t="s">
        <v>213</v>
      </c>
      <c r="E2653" t="s">
        <v>57</v>
      </c>
      <c r="F2653">
        <v>899450.07900000003</v>
      </c>
    </row>
    <row r="2654" spans="1:7" x14ac:dyDescent="0.25">
      <c r="A2654">
        <v>2021</v>
      </c>
      <c r="B2654" t="s">
        <v>212</v>
      </c>
      <c r="C2654" t="s">
        <v>73</v>
      </c>
      <c r="D2654" t="s">
        <v>213</v>
      </c>
      <c r="E2654" t="s">
        <v>65</v>
      </c>
      <c r="F2654" t="s">
        <v>54</v>
      </c>
    </row>
    <row r="2655" spans="1:7" x14ac:dyDescent="0.25">
      <c r="A2655">
        <v>2021</v>
      </c>
      <c r="B2655" t="s">
        <v>212</v>
      </c>
      <c r="C2655" t="s">
        <v>73</v>
      </c>
      <c r="D2655" t="s">
        <v>213</v>
      </c>
      <c r="E2655" t="s">
        <v>63</v>
      </c>
      <c r="F2655">
        <v>186298.48</v>
      </c>
    </row>
    <row r="2656" spans="1:7" x14ac:dyDescent="0.25">
      <c r="A2656">
        <v>2021</v>
      </c>
      <c r="B2656" t="s">
        <v>212</v>
      </c>
      <c r="C2656" t="s">
        <v>73</v>
      </c>
      <c r="D2656" t="s">
        <v>213</v>
      </c>
      <c r="E2656" t="s">
        <v>62</v>
      </c>
      <c r="F2656">
        <v>183647.516</v>
      </c>
    </row>
    <row r="2657" spans="1:6" x14ac:dyDescent="0.25">
      <c r="A2657">
        <v>2021</v>
      </c>
      <c r="B2657" t="s">
        <v>212</v>
      </c>
      <c r="C2657" t="s">
        <v>73</v>
      </c>
      <c r="D2657" t="s">
        <v>213</v>
      </c>
      <c r="E2657" t="s">
        <v>61</v>
      </c>
      <c r="F2657" t="s">
        <v>54</v>
      </c>
    </row>
    <row r="2658" spans="1:6" x14ac:dyDescent="0.25">
      <c r="A2658">
        <v>2021</v>
      </c>
      <c r="B2658" t="s">
        <v>212</v>
      </c>
      <c r="C2658" t="s">
        <v>73</v>
      </c>
      <c r="D2658" t="s">
        <v>213</v>
      </c>
      <c r="E2658" t="s">
        <v>236</v>
      </c>
      <c r="F2658" s="186" t="s">
        <v>54</v>
      </c>
    </row>
    <row r="2659" spans="1:6" x14ac:dyDescent="0.25">
      <c r="A2659">
        <v>2021</v>
      </c>
      <c r="B2659" t="s">
        <v>212</v>
      </c>
      <c r="C2659" t="s">
        <v>73</v>
      </c>
      <c r="D2659" t="s">
        <v>213</v>
      </c>
      <c r="E2659" t="s">
        <v>57</v>
      </c>
      <c r="F2659" s="186">
        <v>2650.9639999999999</v>
      </c>
    </row>
    <row r="2660" spans="1:6" x14ac:dyDescent="0.25">
      <c r="A2660">
        <v>2021</v>
      </c>
      <c r="B2660" t="s">
        <v>212</v>
      </c>
      <c r="C2660" t="s">
        <v>72</v>
      </c>
      <c r="D2660" t="s">
        <v>213</v>
      </c>
      <c r="E2660" t="s">
        <v>65</v>
      </c>
      <c r="F2660" s="186" t="s">
        <v>54</v>
      </c>
    </row>
    <row r="2661" spans="1:6" x14ac:dyDescent="0.25">
      <c r="A2661">
        <v>2021</v>
      </c>
      <c r="B2661" t="s">
        <v>212</v>
      </c>
      <c r="C2661" t="s">
        <v>72</v>
      </c>
      <c r="D2661" t="s">
        <v>213</v>
      </c>
      <c r="E2661" t="s">
        <v>63</v>
      </c>
      <c r="F2661" s="186">
        <v>242684.89799999999</v>
      </c>
    </row>
    <row r="2662" spans="1:6" x14ac:dyDescent="0.25">
      <c r="A2662">
        <v>2021</v>
      </c>
      <c r="B2662" t="s">
        <v>212</v>
      </c>
      <c r="C2662" t="s">
        <v>72</v>
      </c>
      <c r="D2662" t="s">
        <v>213</v>
      </c>
      <c r="E2662" t="s">
        <v>62</v>
      </c>
      <c r="F2662">
        <v>108165.50900000001</v>
      </c>
    </row>
    <row r="2663" spans="1:6" x14ac:dyDescent="0.25">
      <c r="A2663">
        <v>2021</v>
      </c>
      <c r="B2663" t="s">
        <v>212</v>
      </c>
      <c r="C2663" t="s">
        <v>72</v>
      </c>
      <c r="D2663" t="s">
        <v>213</v>
      </c>
      <c r="E2663" t="s">
        <v>61</v>
      </c>
      <c r="F2663" t="s">
        <v>54</v>
      </c>
    </row>
    <row r="2664" spans="1:6" x14ac:dyDescent="0.25">
      <c r="A2664">
        <v>2021</v>
      </c>
      <c r="B2664" t="s">
        <v>212</v>
      </c>
      <c r="C2664" t="s">
        <v>72</v>
      </c>
      <c r="D2664" t="s">
        <v>213</v>
      </c>
      <c r="E2664" t="s">
        <v>236</v>
      </c>
      <c r="F2664" t="s">
        <v>54</v>
      </c>
    </row>
    <row r="2665" spans="1:6" x14ac:dyDescent="0.25">
      <c r="A2665">
        <v>2021</v>
      </c>
      <c r="B2665" t="s">
        <v>212</v>
      </c>
      <c r="C2665" t="s">
        <v>72</v>
      </c>
      <c r="D2665" t="s">
        <v>213</v>
      </c>
      <c r="E2665" t="s">
        <v>57</v>
      </c>
      <c r="F2665">
        <v>134519.389</v>
      </c>
    </row>
    <row r="2666" spans="1:6" x14ac:dyDescent="0.25">
      <c r="A2666">
        <v>2021</v>
      </c>
      <c r="B2666" t="s">
        <v>212</v>
      </c>
      <c r="C2666" t="s">
        <v>70</v>
      </c>
      <c r="D2666" t="s">
        <v>213</v>
      </c>
      <c r="E2666" t="s">
        <v>65</v>
      </c>
      <c r="F2666" t="s">
        <v>54</v>
      </c>
    </row>
    <row r="2667" spans="1:6" x14ac:dyDescent="0.25">
      <c r="A2667">
        <v>2021</v>
      </c>
      <c r="B2667" t="s">
        <v>212</v>
      </c>
      <c r="C2667" t="s">
        <v>70</v>
      </c>
      <c r="D2667" t="s">
        <v>213</v>
      </c>
      <c r="E2667" t="s">
        <v>63</v>
      </c>
      <c r="F2667">
        <v>101516.855</v>
      </c>
    </row>
    <row r="2668" spans="1:6" x14ac:dyDescent="0.25">
      <c r="A2668">
        <v>2021</v>
      </c>
      <c r="B2668" t="s">
        <v>212</v>
      </c>
      <c r="C2668" t="s">
        <v>70</v>
      </c>
      <c r="D2668" t="s">
        <v>213</v>
      </c>
      <c r="E2668" t="s">
        <v>62</v>
      </c>
      <c r="F2668">
        <v>76983.618000000002</v>
      </c>
    </row>
    <row r="2669" spans="1:6" x14ac:dyDescent="0.25">
      <c r="A2669">
        <v>2021</v>
      </c>
      <c r="B2669" t="s">
        <v>212</v>
      </c>
      <c r="C2669" t="s">
        <v>70</v>
      </c>
      <c r="D2669" t="s">
        <v>213</v>
      </c>
      <c r="E2669" t="s">
        <v>61</v>
      </c>
      <c r="F2669" t="s">
        <v>54</v>
      </c>
    </row>
    <row r="2670" spans="1:6" x14ac:dyDescent="0.25">
      <c r="A2670">
        <v>2021</v>
      </c>
      <c r="B2670" t="s">
        <v>212</v>
      </c>
      <c r="C2670" t="s">
        <v>70</v>
      </c>
      <c r="D2670" t="s">
        <v>213</v>
      </c>
      <c r="E2670" t="s">
        <v>236</v>
      </c>
      <c r="F2670" t="s">
        <v>54</v>
      </c>
    </row>
    <row r="2671" spans="1:6" x14ac:dyDescent="0.25">
      <c r="A2671">
        <v>2021</v>
      </c>
      <c r="B2671" t="s">
        <v>212</v>
      </c>
      <c r="C2671" t="s">
        <v>70</v>
      </c>
      <c r="D2671" t="s">
        <v>213</v>
      </c>
      <c r="E2671" t="s">
        <v>57</v>
      </c>
      <c r="F2671">
        <v>24533.238000000001</v>
      </c>
    </row>
    <row r="2672" spans="1:6" x14ac:dyDescent="0.25">
      <c r="A2672">
        <v>2021</v>
      </c>
      <c r="B2672" t="s">
        <v>212</v>
      </c>
      <c r="C2672" t="s">
        <v>69</v>
      </c>
      <c r="D2672" t="s">
        <v>213</v>
      </c>
      <c r="E2672" t="s">
        <v>65</v>
      </c>
      <c r="F2672" s="187" t="s">
        <v>54</v>
      </c>
    </row>
    <row r="2673" spans="1:7" x14ac:dyDescent="0.25">
      <c r="A2673">
        <v>2021</v>
      </c>
      <c r="B2673" t="s">
        <v>212</v>
      </c>
      <c r="C2673" t="s">
        <v>69</v>
      </c>
      <c r="D2673" t="s">
        <v>213</v>
      </c>
      <c r="E2673" t="s">
        <v>63</v>
      </c>
      <c r="F2673" s="186">
        <v>931744.81700000004</v>
      </c>
    </row>
    <row r="2674" spans="1:7" x14ac:dyDescent="0.25">
      <c r="A2674">
        <v>2021</v>
      </c>
      <c r="B2674" t="s">
        <v>212</v>
      </c>
      <c r="C2674" t="s">
        <v>69</v>
      </c>
      <c r="D2674" t="s">
        <v>213</v>
      </c>
      <c r="E2674" t="s">
        <v>62</v>
      </c>
      <c r="F2674" s="186">
        <v>212775.87</v>
      </c>
    </row>
    <row r="2675" spans="1:7" x14ac:dyDescent="0.25">
      <c r="A2675">
        <v>2021</v>
      </c>
      <c r="B2675" t="s">
        <v>212</v>
      </c>
      <c r="C2675" t="s">
        <v>69</v>
      </c>
      <c r="D2675" t="s">
        <v>213</v>
      </c>
      <c r="E2675" t="s">
        <v>61</v>
      </c>
      <c r="F2675" s="186" t="s">
        <v>54</v>
      </c>
    </row>
    <row r="2676" spans="1:7" x14ac:dyDescent="0.25">
      <c r="A2676">
        <v>2021</v>
      </c>
      <c r="B2676" t="s">
        <v>212</v>
      </c>
      <c r="C2676" t="s">
        <v>69</v>
      </c>
      <c r="D2676" t="s">
        <v>213</v>
      </c>
      <c r="E2676" t="s">
        <v>236</v>
      </c>
      <c r="F2676" s="186" t="s">
        <v>54</v>
      </c>
    </row>
    <row r="2677" spans="1:7" x14ac:dyDescent="0.25">
      <c r="A2677">
        <v>2021</v>
      </c>
      <c r="B2677" t="s">
        <v>212</v>
      </c>
      <c r="C2677" t="s">
        <v>69</v>
      </c>
      <c r="D2677" t="s">
        <v>213</v>
      </c>
      <c r="E2677" t="s">
        <v>57</v>
      </c>
      <c r="F2677">
        <v>718968.94700000004</v>
      </c>
    </row>
    <row r="2678" spans="1:7" x14ac:dyDescent="0.25">
      <c r="A2678">
        <v>2021</v>
      </c>
      <c r="B2678" t="s">
        <v>212</v>
      </c>
      <c r="C2678" t="s">
        <v>67</v>
      </c>
      <c r="D2678" t="s">
        <v>213</v>
      </c>
      <c r="E2678" t="s">
        <v>65</v>
      </c>
      <c r="F2678" t="s">
        <v>54</v>
      </c>
      <c r="G2678" t="s">
        <v>217</v>
      </c>
    </row>
    <row r="2679" spans="1:7" x14ac:dyDescent="0.25">
      <c r="A2679">
        <v>2021</v>
      </c>
      <c r="B2679" t="s">
        <v>212</v>
      </c>
      <c r="C2679" t="s">
        <v>67</v>
      </c>
      <c r="D2679" t="s">
        <v>213</v>
      </c>
      <c r="E2679" t="s">
        <v>63</v>
      </c>
      <c r="F2679">
        <v>67756.486000000004</v>
      </c>
    </row>
    <row r="2680" spans="1:7" x14ac:dyDescent="0.25">
      <c r="A2680">
        <v>2021</v>
      </c>
      <c r="B2680" t="s">
        <v>212</v>
      </c>
      <c r="C2680" t="s">
        <v>67</v>
      </c>
      <c r="D2680" t="s">
        <v>213</v>
      </c>
      <c r="E2680" t="s">
        <v>62</v>
      </c>
      <c r="F2680">
        <v>49826.701999999997</v>
      </c>
    </row>
    <row r="2681" spans="1:7" x14ac:dyDescent="0.25">
      <c r="A2681">
        <v>2021</v>
      </c>
      <c r="B2681" t="s">
        <v>212</v>
      </c>
      <c r="C2681" t="s">
        <v>67</v>
      </c>
      <c r="D2681" t="s">
        <v>213</v>
      </c>
      <c r="E2681" t="s">
        <v>61</v>
      </c>
      <c r="F2681">
        <v>17929.784</v>
      </c>
    </row>
    <row r="2682" spans="1:7" x14ac:dyDescent="0.25">
      <c r="A2682">
        <v>2021</v>
      </c>
      <c r="B2682" t="s">
        <v>212</v>
      </c>
      <c r="C2682" t="s">
        <v>67</v>
      </c>
      <c r="D2682" t="s">
        <v>213</v>
      </c>
      <c r="E2682" t="s">
        <v>236</v>
      </c>
      <c r="F2682">
        <v>67756.486000000004</v>
      </c>
    </row>
    <row r="2683" spans="1:7" x14ac:dyDescent="0.25">
      <c r="A2683">
        <v>2021</v>
      </c>
      <c r="B2683" t="s">
        <v>212</v>
      </c>
      <c r="C2683" t="s">
        <v>67</v>
      </c>
      <c r="D2683" t="s">
        <v>213</v>
      </c>
      <c r="E2683" t="s">
        <v>57</v>
      </c>
      <c r="F2683">
        <v>17929.784</v>
      </c>
    </row>
    <row r="2684" spans="1:7" x14ac:dyDescent="0.25">
      <c r="A2684">
        <v>2021</v>
      </c>
      <c r="B2684" t="s">
        <v>212</v>
      </c>
      <c r="C2684" t="s">
        <v>59</v>
      </c>
      <c r="D2684" t="s">
        <v>213</v>
      </c>
      <c r="E2684" t="s">
        <v>65</v>
      </c>
      <c r="F2684" t="s">
        <v>54</v>
      </c>
      <c r="G2684" t="s">
        <v>217</v>
      </c>
    </row>
    <row r="2685" spans="1:7" x14ac:dyDescent="0.25">
      <c r="A2685">
        <v>2021</v>
      </c>
      <c r="B2685" t="s">
        <v>212</v>
      </c>
      <c r="C2685" t="s">
        <v>59</v>
      </c>
      <c r="D2685" t="s">
        <v>213</v>
      </c>
      <c r="E2685" t="s">
        <v>63</v>
      </c>
      <c r="F2685">
        <v>1287.03</v>
      </c>
    </row>
    <row r="2686" spans="1:7" x14ac:dyDescent="0.25">
      <c r="A2686">
        <v>2021</v>
      </c>
      <c r="B2686" t="s">
        <v>212</v>
      </c>
      <c r="C2686" t="s">
        <v>59</v>
      </c>
      <c r="D2686" t="s">
        <v>213</v>
      </c>
      <c r="E2686" t="s">
        <v>62</v>
      </c>
      <c r="F2686">
        <v>439.27199999999999</v>
      </c>
    </row>
    <row r="2687" spans="1:7" x14ac:dyDescent="0.25">
      <c r="A2687">
        <v>2021</v>
      </c>
      <c r="B2687" t="s">
        <v>212</v>
      </c>
      <c r="C2687" t="s">
        <v>59</v>
      </c>
      <c r="D2687" t="s">
        <v>213</v>
      </c>
      <c r="E2687" t="s">
        <v>61</v>
      </c>
      <c r="F2687" s="187">
        <v>847.75800000000004</v>
      </c>
    </row>
    <row r="2688" spans="1:7" x14ac:dyDescent="0.25">
      <c r="A2688">
        <v>2021</v>
      </c>
      <c r="B2688" t="s">
        <v>212</v>
      </c>
      <c r="C2688" t="s">
        <v>59</v>
      </c>
      <c r="D2688" t="s">
        <v>213</v>
      </c>
      <c r="E2688" t="s">
        <v>236</v>
      </c>
      <c r="F2688" s="186">
        <v>1287.03</v>
      </c>
    </row>
    <row r="2689" spans="1:6" x14ac:dyDescent="0.25">
      <c r="A2689">
        <v>2021</v>
      </c>
      <c r="B2689" t="s">
        <v>212</v>
      </c>
      <c r="C2689" t="s">
        <v>59</v>
      </c>
      <c r="D2689" t="s">
        <v>213</v>
      </c>
      <c r="E2689" t="s">
        <v>57</v>
      </c>
      <c r="F2689" s="186">
        <v>847.75800000000004</v>
      </c>
    </row>
    <row r="2690" spans="1:6" x14ac:dyDescent="0.25">
      <c r="A2690">
        <v>2021</v>
      </c>
      <c r="B2690" t="s">
        <v>212</v>
      </c>
      <c r="C2690" t="s">
        <v>74</v>
      </c>
      <c r="D2690" t="s">
        <v>216</v>
      </c>
      <c r="E2690" t="s">
        <v>65</v>
      </c>
      <c r="F2690" s="186" t="s">
        <v>54</v>
      </c>
    </row>
    <row r="2691" spans="1:6" x14ac:dyDescent="0.25">
      <c r="A2691">
        <v>2021</v>
      </c>
      <c r="B2691" t="s">
        <v>212</v>
      </c>
      <c r="C2691" t="s">
        <v>74</v>
      </c>
      <c r="D2691" t="s">
        <v>216</v>
      </c>
      <c r="E2691" t="s">
        <v>63</v>
      </c>
      <c r="F2691" s="186">
        <v>103.178</v>
      </c>
    </row>
    <row r="2692" spans="1:6" x14ac:dyDescent="0.25">
      <c r="A2692">
        <v>2021</v>
      </c>
      <c r="B2692" t="s">
        <v>212</v>
      </c>
      <c r="C2692" t="s">
        <v>74</v>
      </c>
      <c r="D2692" t="s">
        <v>216</v>
      </c>
      <c r="E2692" t="s">
        <v>62</v>
      </c>
      <c r="F2692">
        <v>142.81299999999999</v>
      </c>
    </row>
    <row r="2693" spans="1:6" x14ac:dyDescent="0.25">
      <c r="A2693">
        <v>2021</v>
      </c>
      <c r="B2693" t="s">
        <v>212</v>
      </c>
      <c r="C2693" t="s">
        <v>74</v>
      </c>
      <c r="D2693" t="s">
        <v>216</v>
      </c>
      <c r="E2693" t="s">
        <v>61</v>
      </c>
      <c r="F2693" t="s">
        <v>54</v>
      </c>
    </row>
    <row r="2694" spans="1:6" x14ac:dyDescent="0.25">
      <c r="A2694">
        <v>2021</v>
      </c>
      <c r="B2694" t="s">
        <v>212</v>
      </c>
      <c r="C2694" t="s">
        <v>74</v>
      </c>
      <c r="D2694" t="s">
        <v>216</v>
      </c>
      <c r="E2694" t="s">
        <v>236</v>
      </c>
      <c r="F2694" t="s">
        <v>54</v>
      </c>
    </row>
    <row r="2695" spans="1:6" x14ac:dyDescent="0.25">
      <c r="A2695">
        <v>2021</v>
      </c>
      <c r="B2695" t="s">
        <v>212</v>
      </c>
      <c r="C2695" t="s">
        <v>74</v>
      </c>
      <c r="D2695" t="s">
        <v>216</v>
      </c>
      <c r="E2695" t="s">
        <v>57</v>
      </c>
      <c r="F2695">
        <v>86.343999999999994</v>
      </c>
    </row>
    <row r="2696" spans="1:6" x14ac:dyDescent="0.25">
      <c r="A2696">
        <v>2021</v>
      </c>
      <c r="B2696" t="s">
        <v>212</v>
      </c>
      <c r="C2696" t="s">
        <v>73</v>
      </c>
      <c r="D2696" t="s">
        <v>216</v>
      </c>
      <c r="E2696" t="s">
        <v>65</v>
      </c>
      <c r="F2696" t="s">
        <v>54</v>
      </c>
    </row>
    <row r="2697" spans="1:6" x14ac:dyDescent="0.25">
      <c r="A2697">
        <v>2021</v>
      </c>
      <c r="B2697" t="s">
        <v>212</v>
      </c>
      <c r="C2697" t="s">
        <v>73</v>
      </c>
      <c r="D2697" t="s">
        <v>216</v>
      </c>
      <c r="E2697" t="s">
        <v>63</v>
      </c>
      <c r="F2697" t="s">
        <v>54</v>
      </c>
    </row>
    <row r="2698" spans="1:6" x14ac:dyDescent="0.25">
      <c r="A2698">
        <v>2021</v>
      </c>
      <c r="B2698" t="s">
        <v>212</v>
      </c>
      <c r="C2698" t="s">
        <v>73</v>
      </c>
      <c r="D2698" t="s">
        <v>216</v>
      </c>
      <c r="E2698" t="s">
        <v>62</v>
      </c>
      <c r="F2698" t="s">
        <v>54</v>
      </c>
    </row>
    <row r="2699" spans="1:6" x14ac:dyDescent="0.25">
      <c r="A2699">
        <v>2021</v>
      </c>
      <c r="B2699" t="s">
        <v>212</v>
      </c>
      <c r="C2699" t="s">
        <v>73</v>
      </c>
      <c r="D2699" t="s">
        <v>216</v>
      </c>
      <c r="E2699" t="s">
        <v>61</v>
      </c>
      <c r="F2699" t="s">
        <v>54</v>
      </c>
    </row>
    <row r="2700" spans="1:6" x14ac:dyDescent="0.25">
      <c r="A2700">
        <v>2021</v>
      </c>
      <c r="B2700" t="s">
        <v>212</v>
      </c>
      <c r="C2700" t="s">
        <v>73</v>
      </c>
      <c r="D2700" t="s">
        <v>216</v>
      </c>
      <c r="E2700" t="s">
        <v>236</v>
      </c>
      <c r="F2700" t="s">
        <v>54</v>
      </c>
    </row>
    <row r="2701" spans="1:6" x14ac:dyDescent="0.25">
      <c r="A2701">
        <v>2021</v>
      </c>
      <c r="B2701" t="s">
        <v>212</v>
      </c>
      <c r="C2701" t="s">
        <v>73</v>
      </c>
      <c r="D2701" t="s">
        <v>216</v>
      </c>
      <c r="E2701" t="s">
        <v>57</v>
      </c>
      <c r="F2701" t="s">
        <v>54</v>
      </c>
    </row>
    <row r="2702" spans="1:6" x14ac:dyDescent="0.25">
      <c r="A2702">
        <v>2021</v>
      </c>
      <c r="B2702" t="s">
        <v>212</v>
      </c>
      <c r="C2702" t="s">
        <v>72</v>
      </c>
      <c r="D2702" t="s">
        <v>216</v>
      </c>
      <c r="E2702" t="s">
        <v>65</v>
      </c>
      <c r="F2702" t="s">
        <v>54</v>
      </c>
    </row>
    <row r="2703" spans="1:6" x14ac:dyDescent="0.25">
      <c r="A2703">
        <v>2021</v>
      </c>
      <c r="B2703" t="s">
        <v>212</v>
      </c>
      <c r="C2703" t="s">
        <v>72</v>
      </c>
      <c r="D2703" t="s">
        <v>216</v>
      </c>
      <c r="E2703" t="s">
        <v>63</v>
      </c>
      <c r="F2703" s="186" t="s">
        <v>54</v>
      </c>
    </row>
    <row r="2704" spans="1:6" x14ac:dyDescent="0.25">
      <c r="A2704">
        <v>2021</v>
      </c>
      <c r="B2704" t="s">
        <v>212</v>
      </c>
      <c r="C2704" t="s">
        <v>72</v>
      </c>
      <c r="D2704" t="s">
        <v>216</v>
      </c>
      <c r="E2704" t="s">
        <v>62</v>
      </c>
      <c r="F2704" s="186" t="s">
        <v>54</v>
      </c>
    </row>
    <row r="2705" spans="1:6" x14ac:dyDescent="0.25">
      <c r="A2705">
        <v>2021</v>
      </c>
      <c r="B2705" t="s">
        <v>212</v>
      </c>
      <c r="C2705" t="s">
        <v>72</v>
      </c>
      <c r="D2705" t="s">
        <v>216</v>
      </c>
      <c r="E2705" t="s">
        <v>61</v>
      </c>
      <c r="F2705" t="s">
        <v>54</v>
      </c>
    </row>
    <row r="2706" spans="1:6" x14ac:dyDescent="0.25">
      <c r="A2706">
        <v>2021</v>
      </c>
      <c r="B2706" t="s">
        <v>212</v>
      </c>
      <c r="C2706" t="s">
        <v>72</v>
      </c>
      <c r="D2706" t="s">
        <v>216</v>
      </c>
      <c r="E2706" t="s">
        <v>236</v>
      </c>
      <c r="F2706" t="s">
        <v>54</v>
      </c>
    </row>
    <row r="2707" spans="1:6" x14ac:dyDescent="0.25">
      <c r="A2707">
        <v>2021</v>
      </c>
      <c r="B2707" t="s">
        <v>212</v>
      </c>
      <c r="C2707" t="s">
        <v>72</v>
      </c>
      <c r="D2707" t="s">
        <v>216</v>
      </c>
      <c r="E2707" t="s">
        <v>57</v>
      </c>
      <c r="F2707" t="s">
        <v>54</v>
      </c>
    </row>
    <row r="2708" spans="1:6" x14ac:dyDescent="0.25">
      <c r="A2708">
        <v>2021</v>
      </c>
      <c r="B2708" t="s">
        <v>212</v>
      </c>
      <c r="C2708" t="s">
        <v>70</v>
      </c>
      <c r="D2708" t="s">
        <v>216</v>
      </c>
      <c r="E2708" t="s">
        <v>65</v>
      </c>
      <c r="F2708" t="s">
        <v>54</v>
      </c>
    </row>
    <row r="2709" spans="1:6" x14ac:dyDescent="0.25">
      <c r="A2709">
        <v>2021</v>
      </c>
      <c r="B2709" t="s">
        <v>212</v>
      </c>
      <c r="C2709" t="s">
        <v>70</v>
      </c>
      <c r="D2709" t="s">
        <v>216</v>
      </c>
      <c r="E2709" t="s">
        <v>63</v>
      </c>
      <c r="F2709" t="s">
        <v>54</v>
      </c>
    </row>
    <row r="2710" spans="1:6" x14ac:dyDescent="0.25">
      <c r="A2710">
        <v>2021</v>
      </c>
      <c r="B2710" t="s">
        <v>212</v>
      </c>
      <c r="C2710" t="s">
        <v>70</v>
      </c>
      <c r="D2710" t="s">
        <v>216</v>
      </c>
      <c r="E2710" t="s">
        <v>62</v>
      </c>
      <c r="F2710" t="s">
        <v>54</v>
      </c>
    </row>
    <row r="2711" spans="1:6" x14ac:dyDescent="0.25">
      <c r="A2711">
        <v>2021</v>
      </c>
      <c r="B2711" t="s">
        <v>212</v>
      </c>
      <c r="C2711" t="s">
        <v>70</v>
      </c>
      <c r="D2711" t="s">
        <v>216</v>
      </c>
      <c r="E2711" t="s">
        <v>61</v>
      </c>
      <c r="F2711" t="s">
        <v>54</v>
      </c>
    </row>
    <row r="2712" spans="1:6" x14ac:dyDescent="0.25">
      <c r="A2712">
        <v>2021</v>
      </c>
      <c r="B2712" t="s">
        <v>212</v>
      </c>
      <c r="C2712" t="s">
        <v>70</v>
      </c>
      <c r="D2712" t="s">
        <v>216</v>
      </c>
      <c r="E2712" t="s">
        <v>236</v>
      </c>
      <c r="F2712" t="s">
        <v>54</v>
      </c>
    </row>
    <row r="2713" spans="1:6" x14ac:dyDescent="0.25">
      <c r="A2713">
        <v>2021</v>
      </c>
      <c r="B2713" t="s">
        <v>212</v>
      </c>
      <c r="C2713" t="s">
        <v>70</v>
      </c>
      <c r="D2713" t="s">
        <v>216</v>
      </c>
      <c r="E2713" t="s">
        <v>57</v>
      </c>
      <c r="F2713" t="s">
        <v>54</v>
      </c>
    </row>
    <row r="2714" spans="1:6" x14ac:dyDescent="0.25">
      <c r="A2714">
        <v>2021</v>
      </c>
      <c r="B2714" t="s">
        <v>212</v>
      </c>
      <c r="C2714" t="s">
        <v>69</v>
      </c>
      <c r="D2714" t="s">
        <v>216</v>
      </c>
      <c r="E2714" t="s">
        <v>65</v>
      </c>
      <c r="F2714" t="s">
        <v>54</v>
      </c>
    </row>
    <row r="2715" spans="1:6" x14ac:dyDescent="0.25">
      <c r="A2715">
        <v>2021</v>
      </c>
      <c r="B2715" t="s">
        <v>212</v>
      </c>
      <c r="C2715" t="s">
        <v>69</v>
      </c>
      <c r="D2715" t="s">
        <v>216</v>
      </c>
      <c r="E2715" t="s">
        <v>63</v>
      </c>
      <c r="F2715" t="s">
        <v>54</v>
      </c>
    </row>
    <row r="2716" spans="1:6" x14ac:dyDescent="0.25">
      <c r="A2716">
        <v>2021</v>
      </c>
      <c r="B2716" t="s">
        <v>212</v>
      </c>
      <c r="C2716" t="s">
        <v>69</v>
      </c>
      <c r="D2716" t="s">
        <v>216</v>
      </c>
      <c r="E2716" t="s">
        <v>62</v>
      </c>
      <c r="F2716" t="s">
        <v>54</v>
      </c>
    </row>
    <row r="2717" spans="1:6" x14ac:dyDescent="0.25">
      <c r="A2717">
        <v>2021</v>
      </c>
      <c r="B2717" t="s">
        <v>212</v>
      </c>
      <c r="C2717" t="s">
        <v>69</v>
      </c>
      <c r="D2717" t="s">
        <v>216</v>
      </c>
      <c r="E2717" t="s">
        <v>61</v>
      </c>
      <c r="F2717" t="s">
        <v>54</v>
      </c>
    </row>
    <row r="2718" spans="1:6" x14ac:dyDescent="0.25">
      <c r="A2718">
        <v>2021</v>
      </c>
      <c r="B2718" t="s">
        <v>212</v>
      </c>
      <c r="C2718" t="s">
        <v>69</v>
      </c>
      <c r="D2718" t="s">
        <v>216</v>
      </c>
      <c r="E2718" t="s">
        <v>236</v>
      </c>
      <c r="F2718" t="s">
        <v>54</v>
      </c>
    </row>
    <row r="2719" spans="1:6" x14ac:dyDescent="0.25">
      <c r="A2719">
        <v>2021</v>
      </c>
      <c r="B2719" t="s">
        <v>212</v>
      </c>
      <c r="C2719" t="s">
        <v>69</v>
      </c>
      <c r="D2719" t="s">
        <v>216</v>
      </c>
      <c r="E2719" t="s">
        <v>57</v>
      </c>
      <c r="F2719" t="s">
        <v>54</v>
      </c>
    </row>
    <row r="2720" spans="1:6" x14ac:dyDescent="0.25">
      <c r="A2720">
        <v>2021</v>
      </c>
      <c r="B2720" t="s">
        <v>212</v>
      </c>
      <c r="C2720" t="s">
        <v>67</v>
      </c>
      <c r="D2720" t="s">
        <v>216</v>
      </c>
      <c r="E2720" t="s">
        <v>65</v>
      </c>
      <c r="F2720" t="s">
        <v>54</v>
      </c>
    </row>
    <row r="2721" spans="1:6" x14ac:dyDescent="0.25">
      <c r="A2721">
        <v>2021</v>
      </c>
      <c r="B2721" t="s">
        <v>212</v>
      </c>
      <c r="C2721" t="s">
        <v>67</v>
      </c>
      <c r="D2721" t="s">
        <v>216</v>
      </c>
      <c r="E2721" t="s">
        <v>63</v>
      </c>
      <c r="F2721" t="s">
        <v>54</v>
      </c>
    </row>
    <row r="2722" spans="1:6" x14ac:dyDescent="0.25">
      <c r="A2722">
        <v>2021</v>
      </c>
      <c r="B2722" t="s">
        <v>212</v>
      </c>
      <c r="C2722" t="s">
        <v>67</v>
      </c>
      <c r="D2722" t="s">
        <v>216</v>
      </c>
      <c r="E2722" t="s">
        <v>62</v>
      </c>
      <c r="F2722" t="s">
        <v>54</v>
      </c>
    </row>
    <row r="2723" spans="1:6" x14ac:dyDescent="0.25">
      <c r="A2723">
        <v>2021</v>
      </c>
      <c r="B2723" t="s">
        <v>212</v>
      </c>
      <c r="C2723" t="s">
        <v>67</v>
      </c>
      <c r="D2723" t="s">
        <v>216</v>
      </c>
      <c r="E2723" t="s">
        <v>61</v>
      </c>
      <c r="F2723" t="s">
        <v>54</v>
      </c>
    </row>
    <row r="2724" spans="1:6" x14ac:dyDescent="0.25">
      <c r="A2724">
        <v>2021</v>
      </c>
      <c r="B2724" t="s">
        <v>212</v>
      </c>
      <c r="C2724" t="s">
        <v>67</v>
      </c>
      <c r="D2724" t="s">
        <v>216</v>
      </c>
      <c r="E2724" t="s">
        <v>236</v>
      </c>
      <c r="F2724" t="s">
        <v>54</v>
      </c>
    </row>
    <row r="2725" spans="1:6" x14ac:dyDescent="0.25">
      <c r="A2725">
        <v>2021</v>
      </c>
      <c r="B2725" t="s">
        <v>212</v>
      </c>
      <c r="C2725" t="s">
        <v>67</v>
      </c>
      <c r="D2725" t="s">
        <v>216</v>
      </c>
      <c r="E2725" t="s">
        <v>57</v>
      </c>
      <c r="F2725" t="s">
        <v>54</v>
      </c>
    </row>
    <row r="2726" spans="1:6" x14ac:dyDescent="0.25">
      <c r="A2726">
        <v>2021</v>
      </c>
      <c r="B2726" t="s">
        <v>212</v>
      </c>
      <c r="C2726" t="s">
        <v>59</v>
      </c>
      <c r="D2726" t="s">
        <v>216</v>
      </c>
      <c r="E2726" t="s">
        <v>65</v>
      </c>
      <c r="F2726" t="s">
        <v>54</v>
      </c>
    </row>
    <row r="2727" spans="1:6" x14ac:dyDescent="0.25">
      <c r="A2727">
        <v>2021</v>
      </c>
      <c r="B2727" t="s">
        <v>212</v>
      </c>
      <c r="C2727" t="s">
        <v>59</v>
      </c>
      <c r="D2727" t="s">
        <v>216</v>
      </c>
      <c r="E2727" t="s">
        <v>63</v>
      </c>
      <c r="F2727" t="s">
        <v>54</v>
      </c>
    </row>
    <row r="2728" spans="1:6" x14ac:dyDescent="0.25">
      <c r="A2728">
        <v>2021</v>
      </c>
      <c r="B2728" t="s">
        <v>212</v>
      </c>
      <c r="C2728" t="s">
        <v>59</v>
      </c>
      <c r="D2728" t="s">
        <v>216</v>
      </c>
      <c r="E2728" t="s">
        <v>62</v>
      </c>
      <c r="F2728" t="s">
        <v>54</v>
      </c>
    </row>
    <row r="2729" spans="1:6" x14ac:dyDescent="0.25">
      <c r="A2729">
        <v>2021</v>
      </c>
      <c r="B2729" t="s">
        <v>212</v>
      </c>
      <c r="C2729" t="s">
        <v>59</v>
      </c>
      <c r="D2729" t="s">
        <v>216</v>
      </c>
      <c r="E2729" t="s">
        <v>61</v>
      </c>
      <c r="F2729" t="s">
        <v>54</v>
      </c>
    </row>
    <row r="2730" spans="1:6" x14ac:dyDescent="0.25">
      <c r="A2730">
        <v>2021</v>
      </c>
      <c r="B2730" t="s">
        <v>212</v>
      </c>
      <c r="C2730" t="s">
        <v>59</v>
      </c>
      <c r="D2730" t="s">
        <v>216</v>
      </c>
      <c r="E2730" t="s">
        <v>236</v>
      </c>
      <c r="F2730" t="s">
        <v>54</v>
      </c>
    </row>
    <row r="2731" spans="1:6" x14ac:dyDescent="0.25">
      <c r="A2731">
        <v>2021</v>
      </c>
      <c r="B2731" t="s">
        <v>212</v>
      </c>
      <c r="C2731" t="s">
        <v>59</v>
      </c>
      <c r="D2731" t="s">
        <v>216</v>
      </c>
      <c r="E2731" t="s">
        <v>57</v>
      </c>
      <c r="F2731" t="s">
        <v>54</v>
      </c>
    </row>
    <row r="2732" spans="1:6" x14ac:dyDescent="0.25">
      <c r="A2732">
        <v>2021</v>
      </c>
      <c r="B2732" t="s">
        <v>212</v>
      </c>
      <c r="C2732" t="s">
        <v>74</v>
      </c>
      <c r="D2732" t="s">
        <v>215</v>
      </c>
      <c r="E2732" t="s">
        <v>65</v>
      </c>
      <c r="F2732" s="186" t="s">
        <v>54</v>
      </c>
    </row>
    <row r="2733" spans="1:6" x14ac:dyDescent="0.25">
      <c r="A2733">
        <v>2021</v>
      </c>
      <c r="B2733" t="s">
        <v>212</v>
      </c>
      <c r="C2733" t="s">
        <v>74</v>
      </c>
      <c r="D2733" t="s">
        <v>215</v>
      </c>
      <c r="E2733" t="s">
        <v>63</v>
      </c>
      <c r="F2733" s="186">
        <v>3.4260000000000002</v>
      </c>
    </row>
    <row r="2734" spans="1:6" x14ac:dyDescent="0.25">
      <c r="A2734">
        <v>2021</v>
      </c>
      <c r="B2734" t="s">
        <v>212</v>
      </c>
      <c r="C2734" t="s">
        <v>74</v>
      </c>
      <c r="D2734" t="s">
        <v>215</v>
      </c>
      <c r="E2734" t="s">
        <v>62</v>
      </c>
      <c r="F2734" s="186">
        <v>1.413</v>
      </c>
    </row>
    <row r="2735" spans="1:6" x14ac:dyDescent="0.25">
      <c r="A2735">
        <v>2021</v>
      </c>
      <c r="B2735" t="s">
        <v>212</v>
      </c>
      <c r="C2735" t="s">
        <v>74</v>
      </c>
      <c r="D2735" t="s">
        <v>215</v>
      </c>
      <c r="E2735" t="s">
        <v>61</v>
      </c>
      <c r="F2735" s="186" t="s">
        <v>54</v>
      </c>
    </row>
    <row r="2736" spans="1:6" x14ac:dyDescent="0.25">
      <c r="A2736">
        <v>2021</v>
      </c>
      <c r="B2736" t="s">
        <v>212</v>
      </c>
      <c r="C2736" t="s">
        <v>74</v>
      </c>
      <c r="D2736" t="s">
        <v>215</v>
      </c>
      <c r="E2736" t="s">
        <v>236</v>
      </c>
      <c r="F2736" s="186" t="s">
        <v>54</v>
      </c>
    </row>
    <row r="2737" spans="1:6" x14ac:dyDescent="0.25">
      <c r="A2737">
        <v>2021</v>
      </c>
      <c r="B2737" t="s">
        <v>212</v>
      </c>
      <c r="C2737" t="s">
        <v>74</v>
      </c>
      <c r="D2737" t="s">
        <v>215</v>
      </c>
      <c r="E2737" t="s">
        <v>57</v>
      </c>
      <c r="F2737">
        <v>2.012</v>
      </c>
    </row>
    <row r="2738" spans="1:6" x14ac:dyDescent="0.25">
      <c r="A2738">
        <v>2021</v>
      </c>
      <c r="B2738" t="s">
        <v>212</v>
      </c>
      <c r="C2738" t="s">
        <v>73</v>
      </c>
      <c r="D2738" t="s">
        <v>215</v>
      </c>
      <c r="E2738" t="s">
        <v>65</v>
      </c>
      <c r="F2738" t="s">
        <v>54</v>
      </c>
    </row>
    <row r="2739" spans="1:6" x14ac:dyDescent="0.25">
      <c r="A2739">
        <v>2021</v>
      </c>
      <c r="B2739" t="s">
        <v>212</v>
      </c>
      <c r="C2739" t="s">
        <v>73</v>
      </c>
      <c r="D2739" t="s">
        <v>215</v>
      </c>
      <c r="E2739" t="s">
        <v>63</v>
      </c>
      <c r="F2739">
        <v>0.41699999999999998</v>
      </c>
    </row>
    <row r="2740" spans="1:6" x14ac:dyDescent="0.25">
      <c r="A2740">
        <v>2021</v>
      </c>
      <c r="B2740" t="s">
        <v>212</v>
      </c>
      <c r="C2740" t="s">
        <v>73</v>
      </c>
      <c r="D2740" t="s">
        <v>215</v>
      </c>
      <c r="E2740" t="s">
        <v>62</v>
      </c>
      <c r="F2740">
        <v>0.41099999999999998</v>
      </c>
    </row>
    <row r="2741" spans="1:6" x14ac:dyDescent="0.25">
      <c r="A2741">
        <v>2021</v>
      </c>
      <c r="B2741" t="s">
        <v>212</v>
      </c>
      <c r="C2741" t="s">
        <v>73</v>
      </c>
      <c r="D2741" t="s">
        <v>215</v>
      </c>
      <c r="E2741" t="s">
        <v>61</v>
      </c>
      <c r="F2741" t="s">
        <v>54</v>
      </c>
    </row>
    <row r="2742" spans="1:6" x14ac:dyDescent="0.25">
      <c r="A2742">
        <v>2021</v>
      </c>
      <c r="B2742" t="s">
        <v>212</v>
      </c>
      <c r="C2742" t="s">
        <v>73</v>
      </c>
      <c r="D2742" t="s">
        <v>215</v>
      </c>
      <c r="E2742" t="s">
        <v>236</v>
      </c>
      <c r="F2742" t="s">
        <v>54</v>
      </c>
    </row>
    <row r="2743" spans="1:6" x14ac:dyDescent="0.25">
      <c r="A2743">
        <v>2021</v>
      </c>
      <c r="B2743" t="s">
        <v>212</v>
      </c>
      <c r="C2743" t="s">
        <v>73</v>
      </c>
      <c r="D2743" t="s">
        <v>215</v>
      </c>
      <c r="E2743" t="s">
        <v>57</v>
      </c>
      <c r="F2743">
        <v>6.0000000000000001E-3</v>
      </c>
    </row>
    <row r="2744" spans="1:6" x14ac:dyDescent="0.25">
      <c r="A2744">
        <v>2021</v>
      </c>
      <c r="B2744" t="s">
        <v>212</v>
      </c>
      <c r="C2744" t="s">
        <v>72</v>
      </c>
      <c r="D2744" t="s">
        <v>215</v>
      </c>
      <c r="E2744" t="s">
        <v>65</v>
      </c>
      <c r="F2744" t="s">
        <v>54</v>
      </c>
    </row>
    <row r="2745" spans="1:6" x14ac:dyDescent="0.25">
      <c r="A2745">
        <v>2021</v>
      </c>
      <c r="B2745" t="s">
        <v>212</v>
      </c>
      <c r="C2745" t="s">
        <v>72</v>
      </c>
      <c r="D2745" t="s">
        <v>215</v>
      </c>
      <c r="E2745" t="s">
        <v>63</v>
      </c>
      <c r="F2745">
        <v>0.54300000000000004</v>
      </c>
    </row>
    <row r="2746" spans="1:6" x14ac:dyDescent="0.25">
      <c r="A2746">
        <v>2021</v>
      </c>
      <c r="B2746" t="s">
        <v>212</v>
      </c>
      <c r="C2746" t="s">
        <v>72</v>
      </c>
      <c r="D2746" t="s">
        <v>215</v>
      </c>
      <c r="E2746" t="s">
        <v>62</v>
      </c>
      <c r="F2746">
        <v>0.24199999999999999</v>
      </c>
    </row>
    <row r="2747" spans="1:6" x14ac:dyDescent="0.25">
      <c r="A2747">
        <v>2021</v>
      </c>
      <c r="B2747" t="s">
        <v>212</v>
      </c>
      <c r="C2747" t="s">
        <v>72</v>
      </c>
      <c r="D2747" t="s">
        <v>215</v>
      </c>
      <c r="E2747" t="s">
        <v>61</v>
      </c>
      <c r="F2747" s="186" t="s">
        <v>54</v>
      </c>
    </row>
    <row r="2748" spans="1:6" x14ac:dyDescent="0.25">
      <c r="A2748">
        <v>2021</v>
      </c>
      <c r="B2748" t="s">
        <v>212</v>
      </c>
      <c r="C2748" t="s">
        <v>72</v>
      </c>
      <c r="D2748" t="s">
        <v>215</v>
      </c>
      <c r="E2748" t="s">
        <v>236</v>
      </c>
      <c r="F2748" s="186" t="s">
        <v>54</v>
      </c>
    </row>
    <row r="2749" spans="1:6" x14ac:dyDescent="0.25">
      <c r="A2749">
        <v>2021</v>
      </c>
      <c r="B2749" t="s">
        <v>212</v>
      </c>
      <c r="C2749" t="s">
        <v>72</v>
      </c>
      <c r="D2749" t="s">
        <v>215</v>
      </c>
      <c r="E2749" t="s">
        <v>57</v>
      </c>
      <c r="F2749" s="186">
        <v>0.30099999999999999</v>
      </c>
    </row>
    <row r="2750" spans="1:6" x14ac:dyDescent="0.25">
      <c r="A2750">
        <v>2021</v>
      </c>
      <c r="B2750" t="s">
        <v>212</v>
      </c>
      <c r="C2750" t="s">
        <v>70</v>
      </c>
      <c r="D2750" t="s">
        <v>215</v>
      </c>
      <c r="E2750" t="s">
        <v>65</v>
      </c>
      <c r="F2750" s="186" t="s">
        <v>54</v>
      </c>
    </row>
    <row r="2751" spans="1:6" x14ac:dyDescent="0.25">
      <c r="A2751">
        <v>2021</v>
      </c>
      <c r="B2751" t="s">
        <v>212</v>
      </c>
      <c r="C2751" t="s">
        <v>70</v>
      </c>
      <c r="D2751" t="s">
        <v>215</v>
      </c>
      <c r="E2751" t="s">
        <v>63</v>
      </c>
      <c r="F2751" s="186">
        <v>0.22700000000000001</v>
      </c>
    </row>
    <row r="2752" spans="1:6" x14ac:dyDescent="0.25">
      <c r="A2752">
        <v>2021</v>
      </c>
      <c r="B2752" t="s">
        <v>212</v>
      </c>
      <c r="C2752" t="s">
        <v>70</v>
      </c>
      <c r="D2752" t="s">
        <v>215</v>
      </c>
      <c r="E2752" t="s">
        <v>62</v>
      </c>
      <c r="F2752">
        <v>0.17199999999999999</v>
      </c>
    </row>
    <row r="2753" spans="1:7" x14ac:dyDescent="0.25">
      <c r="A2753">
        <v>2021</v>
      </c>
      <c r="B2753" t="s">
        <v>212</v>
      </c>
      <c r="C2753" t="s">
        <v>70</v>
      </c>
      <c r="D2753" t="s">
        <v>215</v>
      </c>
      <c r="E2753" t="s">
        <v>61</v>
      </c>
      <c r="F2753" t="s">
        <v>54</v>
      </c>
    </row>
    <row r="2754" spans="1:7" x14ac:dyDescent="0.25">
      <c r="A2754">
        <v>2021</v>
      </c>
      <c r="B2754" t="s">
        <v>212</v>
      </c>
      <c r="C2754" t="s">
        <v>70</v>
      </c>
      <c r="D2754" t="s">
        <v>215</v>
      </c>
      <c r="E2754" t="s">
        <v>236</v>
      </c>
      <c r="F2754" t="s">
        <v>54</v>
      </c>
    </row>
    <row r="2755" spans="1:7" x14ac:dyDescent="0.25">
      <c r="A2755">
        <v>2021</v>
      </c>
      <c r="B2755" t="s">
        <v>212</v>
      </c>
      <c r="C2755" t="s">
        <v>70</v>
      </c>
      <c r="D2755" t="s">
        <v>215</v>
      </c>
      <c r="E2755" t="s">
        <v>57</v>
      </c>
      <c r="F2755">
        <v>5.5E-2</v>
      </c>
    </row>
    <row r="2756" spans="1:7" x14ac:dyDescent="0.25">
      <c r="A2756">
        <v>2021</v>
      </c>
      <c r="B2756" t="s">
        <v>212</v>
      </c>
      <c r="C2756" t="s">
        <v>69</v>
      </c>
      <c r="D2756" t="s">
        <v>215</v>
      </c>
      <c r="E2756" t="s">
        <v>65</v>
      </c>
      <c r="F2756" t="s">
        <v>54</v>
      </c>
    </row>
    <row r="2757" spans="1:7" x14ac:dyDescent="0.25">
      <c r="A2757">
        <v>2021</v>
      </c>
      <c r="B2757" t="s">
        <v>212</v>
      </c>
      <c r="C2757" t="s">
        <v>69</v>
      </c>
      <c r="D2757" t="s">
        <v>215</v>
      </c>
      <c r="E2757" t="s">
        <v>63</v>
      </c>
      <c r="F2757">
        <v>2.0840000000000001</v>
      </c>
    </row>
    <row r="2758" spans="1:7" x14ac:dyDescent="0.25">
      <c r="A2758">
        <v>2021</v>
      </c>
      <c r="B2758" t="s">
        <v>212</v>
      </c>
      <c r="C2758" t="s">
        <v>69</v>
      </c>
      <c r="D2758" t="s">
        <v>215</v>
      </c>
      <c r="E2758" t="s">
        <v>62</v>
      </c>
      <c r="F2758">
        <v>0.47599999999999998</v>
      </c>
    </row>
    <row r="2759" spans="1:7" x14ac:dyDescent="0.25">
      <c r="A2759">
        <v>2021</v>
      </c>
      <c r="B2759" t="s">
        <v>212</v>
      </c>
      <c r="C2759" t="s">
        <v>69</v>
      </c>
      <c r="D2759" t="s">
        <v>215</v>
      </c>
      <c r="E2759" t="s">
        <v>61</v>
      </c>
      <c r="F2759" t="s">
        <v>54</v>
      </c>
    </row>
    <row r="2760" spans="1:7" x14ac:dyDescent="0.25">
      <c r="A2760">
        <v>2021</v>
      </c>
      <c r="B2760" t="s">
        <v>212</v>
      </c>
      <c r="C2760" t="s">
        <v>69</v>
      </c>
      <c r="D2760" t="s">
        <v>215</v>
      </c>
      <c r="E2760" t="s">
        <v>236</v>
      </c>
      <c r="F2760" t="s">
        <v>54</v>
      </c>
    </row>
    <row r="2761" spans="1:7" x14ac:dyDescent="0.25">
      <c r="A2761">
        <v>2021</v>
      </c>
      <c r="B2761" t="s">
        <v>212</v>
      </c>
      <c r="C2761" t="s">
        <v>69</v>
      </c>
      <c r="D2761" t="s">
        <v>215</v>
      </c>
      <c r="E2761" t="s">
        <v>57</v>
      </c>
      <c r="F2761">
        <v>1.6080000000000001</v>
      </c>
    </row>
    <row r="2762" spans="1:7" x14ac:dyDescent="0.25">
      <c r="A2762">
        <v>2021</v>
      </c>
      <c r="B2762" t="s">
        <v>212</v>
      </c>
      <c r="C2762" t="s">
        <v>67</v>
      </c>
      <c r="D2762" t="s">
        <v>215</v>
      </c>
      <c r="E2762" t="s">
        <v>65</v>
      </c>
      <c r="F2762" s="186" t="s">
        <v>54</v>
      </c>
      <c r="G2762" t="s">
        <v>217</v>
      </c>
    </row>
    <row r="2763" spans="1:7" x14ac:dyDescent="0.25">
      <c r="A2763">
        <v>2021</v>
      </c>
      <c r="B2763" t="s">
        <v>212</v>
      </c>
      <c r="C2763" t="s">
        <v>67</v>
      </c>
      <c r="D2763" t="s">
        <v>215</v>
      </c>
      <c r="E2763" t="s">
        <v>63</v>
      </c>
      <c r="F2763" s="186">
        <v>0.152</v>
      </c>
    </row>
    <row r="2764" spans="1:7" x14ac:dyDescent="0.25">
      <c r="A2764">
        <v>2021</v>
      </c>
      <c r="B2764" t="s">
        <v>212</v>
      </c>
      <c r="C2764" t="s">
        <v>67</v>
      </c>
      <c r="D2764" t="s">
        <v>215</v>
      </c>
      <c r="E2764" t="s">
        <v>62</v>
      </c>
      <c r="F2764" s="186">
        <v>0.111</v>
      </c>
    </row>
    <row r="2765" spans="1:7" x14ac:dyDescent="0.25">
      <c r="A2765">
        <v>2021</v>
      </c>
      <c r="B2765" t="s">
        <v>212</v>
      </c>
      <c r="C2765" t="s">
        <v>67</v>
      </c>
      <c r="D2765" t="s">
        <v>215</v>
      </c>
      <c r="E2765" t="s">
        <v>61</v>
      </c>
      <c r="F2765" s="186">
        <v>0.04</v>
      </c>
    </row>
    <row r="2766" spans="1:7" x14ac:dyDescent="0.25">
      <c r="A2766">
        <v>2021</v>
      </c>
      <c r="B2766" t="s">
        <v>212</v>
      </c>
      <c r="C2766" t="s">
        <v>67</v>
      </c>
      <c r="D2766" t="s">
        <v>215</v>
      </c>
      <c r="E2766" t="s">
        <v>236</v>
      </c>
      <c r="F2766" s="186">
        <v>0.152</v>
      </c>
    </row>
    <row r="2767" spans="1:7" x14ac:dyDescent="0.25">
      <c r="A2767">
        <v>2021</v>
      </c>
      <c r="B2767" t="s">
        <v>212</v>
      </c>
      <c r="C2767" t="s">
        <v>67</v>
      </c>
      <c r="D2767" t="s">
        <v>215</v>
      </c>
      <c r="E2767" t="s">
        <v>57</v>
      </c>
      <c r="F2767">
        <v>0.04</v>
      </c>
    </row>
    <row r="2768" spans="1:7" x14ac:dyDescent="0.25">
      <c r="A2768">
        <v>2021</v>
      </c>
      <c r="B2768" t="s">
        <v>212</v>
      </c>
      <c r="C2768" t="s">
        <v>59</v>
      </c>
      <c r="D2768" t="s">
        <v>215</v>
      </c>
      <c r="E2768" t="s">
        <v>65</v>
      </c>
      <c r="F2768" t="s">
        <v>54</v>
      </c>
      <c r="G2768" t="s">
        <v>217</v>
      </c>
    </row>
    <row r="2769" spans="1:6" x14ac:dyDescent="0.25">
      <c r="A2769">
        <v>2021</v>
      </c>
      <c r="B2769" t="s">
        <v>212</v>
      </c>
      <c r="C2769" t="s">
        <v>59</v>
      </c>
      <c r="D2769" t="s">
        <v>215</v>
      </c>
      <c r="E2769" t="s">
        <v>63</v>
      </c>
      <c r="F2769">
        <v>3.0000000000000001E-3</v>
      </c>
    </row>
    <row r="2770" spans="1:6" x14ac:dyDescent="0.25">
      <c r="A2770">
        <v>2021</v>
      </c>
      <c r="B2770" t="s">
        <v>212</v>
      </c>
      <c r="C2770" t="s">
        <v>59</v>
      </c>
      <c r="D2770" t="s">
        <v>215</v>
      </c>
      <c r="E2770" t="s">
        <v>62</v>
      </c>
      <c r="F2770">
        <v>1E-3</v>
      </c>
    </row>
    <row r="2771" spans="1:6" x14ac:dyDescent="0.25">
      <c r="A2771">
        <v>2021</v>
      </c>
      <c r="B2771" t="s">
        <v>212</v>
      </c>
      <c r="C2771" t="s">
        <v>59</v>
      </c>
      <c r="D2771" t="s">
        <v>215</v>
      </c>
      <c r="E2771" t="s">
        <v>61</v>
      </c>
      <c r="F2771">
        <v>2E-3</v>
      </c>
    </row>
    <row r="2772" spans="1:6" x14ac:dyDescent="0.25">
      <c r="A2772">
        <v>2021</v>
      </c>
      <c r="B2772" t="s">
        <v>212</v>
      </c>
      <c r="C2772" t="s">
        <v>59</v>
      </c>
      <c r="D2772" t="s">
        <v>215</v>
      </c>
      <c r="E2772" t="s">
        <v>236</v>
      </c>
      <c r="F2772">
        <v>3.0000000000000001E-3</v>
      </c>
    </row>
    <row r="2773" spans="1:6" x14ac:dyDescent="0.25">
      <c r="A2773">
        <v>2021</v>
      </c>
      <c r="B2773" t="s">
        <v>212</v>
      </c>
      <c r="C2773" t="s">
        <v>59</v>
      </c>
      <c r="D2773" t="s">
        <v>215</v>
      </c>
      <c r="E2773" t="s">
        <v>57</v>
      </c>
      <c r="F2773">
        <v>2E-3</v>
      </c>
    </row>
    <row r="2777" spans="1:6" x14ac:dyDescent="0.25">
      <c r="F2777" s="186"/>
    </row>
    <row r="2778" spans="1:6" x14ac:dyDescent="0.25">
      <c r="F2778" s="186"/>
    </row>
    <row r="2779" spans="1:6" x14ac:dyDescent="0.25">
      <c r="F2779" s="186"/>
    </row>
    <row r="2780" spans="1:6" x14ac:dyDescent="0.25">
      <c r="F2780" s="186"/>
    </row>
    <row r="2781" spans="1:6" x14ac:dyDescent="0.25">
      <c r="F2781" s="186"/>
    </row>
    <row r="2792" spans="6:6" x14ac:dyDescent="0.25">
      <c r="F2792" s="186"/>
    </row>
    <row r="2793" spans="6:6" x14ac:dyDescent="0.25">
      <c r="F2793" s="186"/>
    </row>
    <row r="2794" spans="6:6" x14ac:dyDescent="0.25">
      <c r="F2794" s="186"/>
    </row>
    <row r="2795" spans="6:6" x14ac:dyDescent="0.25">
      <c r="F2795" s="186"/>
    </row>
    <row r="2796" spans="6:6" x14ac:dyDescent="0.25">
      <c r="F2796" s="186"/>
    </row>
    <row r="2808" spans="6:6" x14ac:dyDescent="0.25">
      <c r="F2808" s="186"/>
    </row>
    <row r="2809" spans="6:6" x14ac:dyDescent="0.25">
      <c r="F2809" s="186"/>
    </row>
    <row r="2810" spans="6:6" x14ac:dyDescent="0.25">
      <c r="F2810" s="186"/>
    </row>
    <row r="2811" spans="6:6" x14ac:dyDescent="0.25">
      <c r="F2811" s="186"/>
    </row>
    <row r="2837" spans="6:6" x14ac:dyDescent="0.25">
      <c r="F2837" s="186"/>
    </row>
    <row r="2838" spans="6:6" x14ac:dyDescent="0.25">
      <c r="F2838" s="186"/>
    </row>
    <row r="2839" spans="6:6" x14ac:dyDescent="0.25">
      <c r="F2839" s="186"/>
    </row>
    <row r="2840" spans="6:6" x14ac:dyDescent="0.25">
      <c r="F2840" s="186"/>
    </row>
    <row r="2852" spans="6:6" x14ac:dyDescent="0.25">
      <c r="F2852" s="186"/>
    </row>
    <row r="2853" spans="6:6" x14ac:dyDescent="0.25">
      <c r="F2853" s="186"/>
    </row>
    <row r="2854" spans="6:6" x14ac:dyDescent="0.25">
      <c r="F2854" s="186"/>
    </row>
    <row r="2855" spans="6:6" x14ac:dyDescent="0.25">
      <c r="F2855" s="186"/>
    </row>
    <row r="2856" spans="6:6" x14ac:dyDescent="0.25">
      <c r="F2856" s="186"/>
    </row>
    <row r="2867" spans="6:6" x14ac:dyDescent="0.25">
      <c r="F2867" s="187"/>
    </row>
    <row r="2868" spans="6:6" x14ac:dyDescent="0.25">
      <c r="F2868" s="186"/>
    </row>
    <row r="2869" spans="6:6" x14ac:dyDescent="0.25">
      <c r="F2869" s="186"/>
    </row>
    <row r="2870" spans="6:6" x14ac:dyDescent="0.25">
      <c r="F2870" s="186"/>
    </row>
    <row r="2871" spans="6:6" x14ac:dyDescent="0.25">
      <c r="F2871" s="186"/>
    </row>
    <row r="2882" spans="6:6" x14ac:dyDescent="0.25">
      <c r="F2882" s="186"/>
    </row>
    <row r="2883" spans="6:6" x14ac:dyDescent="0.25">
      <c r="F2883" s="186"/>
    </row>
    <row r="2884" spans="6:6" x14ac:dyDescent="0.25">
      <c r="F2884" s="186"/>
    </row>
    <row r="2885" spans="6:6" x14ac:dyDescent="0.25">
      <c r="F2885" s="186"/>
    </row>
    <row r="2898" spans="6:6" x14ac:dyDescent="0.25">
      <c r="F2898" s="186"/>
    </row>
    <row r="2899" spans="6:6" x14ac:dyDescent="0.25">
      <c r="F2899" s="186"/>
    </row>
    <row r="2900" spans="6:6" x14ac:dyDescent="0.25">
      <c r="F2900" s="186"/>
    </row>
    <row r="2901" spans="6:6" x14ac:dyDescent="0.25">
      <c r="F2901" s="186"/>
    </row>
    <row r="2913" spans="6:6" x14ac:dyDescent="0.25">
      <c r="F2913" s="186"/>
    </row>
    <row r="2914" spans="6:6" x14ac:dyDescent="0.25">
      <c r="F2914" s="186"/>
    </row>
    <row r="2942" spans="6:6" x14ac:dyDescent="0.25">
      <c r="F2942" s="186"/>
    </row>
    <row r="2943" spans="6:6" x14ac:dyDescent="0.25">
      <c r="F2943" s="186"/>
    </row>
    <row r="2944" spans="6:6" x14ac:dyDescent="0.25">
      <c r="F2944" s="186"/>
    </row>
    <row r="2945" spans="6:6" x14ac:dyDescent="0.25">
      <c r="F2945" s="186"/>
    </row>
    <row r="2946" spans="6:6" x14ac:dyDescent="0.25">
      <c r="F2946" s="186"/>
    </row>
    <row r="2957" spans="6:6" x14ac:dyDescent="0.25">
      <c r="F2957" s="186"/>
    </row>
    <row r="2958" spans="6:6" x14ac:dyDescent="0.25">
      <c r="F2958" s="186"/>
    </row>
    <row r="2959" spans="6:6" x14ac:dyDescent="0.25">
      <c r="F2959" s="186"/>
    </row>
    <row r="2960" spans="6:6" x14ac:dyDescent="0.25">
      <c r="F2960" s="186"/>
    </row>
    <row r="2961" spans="6:6" x14ac:dyDescent="0.25">
      <c r="F2961" s="186"/>
    </row>
    <row r="2973" spans="6:6" x14ac:dyDescent="0.25">
      <c r="F2973" s="186"/>
    </row>
    <row r="2974" spans="6:6" x14ac:dyDescent="0.25">
      <c r="F2974" s="186"/>
    </row>
    <row r="2975" spans="6:6" x14ac:dyDescent="0.25">
      <c r="F2975" s="186"/>
    </row>
    <row r="2976" spans="6:6" x14ac:dyDescent="0.25">
      <c r="F2976" s="186"/>
    </row>
    <row r="2987" spans="6:6" x14ac:dyDescent="0.25">
      <c r="F2987" s="187"/>
    </row>
    <row r="2988" spans="6:6" x14ac:dyDescent="0.25">
      <c r="F2988" s="186"/>
    </row>
    <row r="2989" spans="6:6" x14ac:dyDescent="0.25">
      <c r="F2989" s="186"/>
    </row>
    <row r="2990" spans="6:6" x14ac:dyDescent="0.25">
      <c r="F2990" s="186"/>
    </row>
    <row r="2991" spans="6:6" x14ac:dyDescent="0.25">
      <c r="F2991" s="186"/>
    </row>
    <row r="3002" spans="6:6" x14ac:dyDescent="0.25">
      <c r="F3002" s="186"/>
    </row>
    <row r="3003" spans="6:6" x14ac:dyDescent="0.25">
      <c r="F3003" s="186"/>
    </row>
    <row r="3004" spans="6:6" x14ac:dyDescent="0.25">
      <c r="F3004" s="186"/>
    </row>
    <row r="3005" spans="6:6" x14ac:dyDescent="0.25">
      <c r="F3005" s="186"/>
    </row>
    <row r="3006" spans="6:6" x14ac:dyDescent="0.25">
      <c r="F3006" s="186"/>
    </row>
    <row r="3018" spans="6:6" x14ac:dyDescent="0.25">
      <c r="F3018" s="186"/>
    </row>
    <row r="3019" spans="6:6" x14ac:dyDescent="0.25">
      <c r="F3019" s="186"/>
    </row>
    <row r="3020" spans="6:6" x14ac:dyDescent="0.25">
      <c r="F3020" s="186"/>
    </row>
    <row r="3021" spans="6:6" x14ac:dyDescent="0.25">
      <c r="F3021" s="186"/>
    </row>
    <row r="3048" spans="6:6" x14ac:dyDescent="0.25">
      <c r="F3048" s="186"/>
    </row>
    <row r="3049" spans="6:6" x14ac:dyDescent="0.25">
      <c r="F3049" s="186"/>
    </row>
    <row r="3051" spans="6:6" x14ac:dyDescent="0.25">
      <c r="F3051" s="186"/>
    </row>
    <row r="3092" spans="6:6" x14ac:dyDescent="0.25">
      <c r="F3092" s="186"/>
    </row>
    <row r="3095" spans="6:6" x14ac:dyDescent="0.25">
      <c r="F3095" s="186"/>
    </row>
    <row r="3108" spans="6:6" x14ac:dyDescent="0.25">
      <c r="F3108" s="186"/>
    </row>
    <row r="3110" spans="6:6" x14ac:dyDescent="0.25">
      <c r="F3110" s="186"/>
    </row>
    <row r="3111" spans="6:6" x14ac:dyDescent="0.25">
      <c r="F3111" s="186"/>
    </row>
    <row r="3153" spans="6:6" x14ac:dyDescent="0.25">
      <c r="F3153" s="187"/>
    </row>
    <row r="3154" spans="6:6" x14ac:dyDescent="0.25">
      <c r="F3154" s="187"/>
    </row>
    <row r="3156" spans="6:6" x14ac:dyDescent="0.25">
      <c r="F3156" s="187"/>
    </row>
    <row r="3167" spans="6:6" x14ac:dyDescent="0.25">
      <c r="F3167" s="186"/>
    </row>
    <row r="3168" spans="6:6" x14ac:dyDescent="0.25">
      <c r="F3168" s="187"/>
    </row>
    <row r="3169" spans="6:6" x14ac:dyDescent="0.25">
      <c r="F3169" s="187"/>
    </row>
    <row r="3170" spans="6:6" x14ac:dyDescent="0.25">
      <c r="F3170" s="186"/>
    </row>
    <row r="3171" spans="6:6" x14ac:dyDescent="0.25">
      <c r="F3171" s="187"/>
    </row>
    <row r="3183" spans="6:6" x14ac:dyDescent="0.25">
      <c r="F3183" s="187"/>
    </row>
    <row r="3184" spans="6:6" x14ac:dyDescent="0.25">
      <c r="F3184" s="187"/>
    </row>
    <row r="3186" spans="6:6" x14ac:dyDescent="0.25">
      <c r="F3186" s="187"/>
    </row>
    <row r="3198" spans="6:6" x14ac:dyDescent="0.25">
      <c r="F3198" s="187"/>
    </row>
    <row r="3199" spans="6:6" x14ac:dyDescent="0.25">
      <c r="F3199" s="187"/>
    </row>
    <row r="3201" spans="6:6" x14ac:dyDescent="0.25">
      <c r="F3201" s="187"/>
    </row>
    <row r="3213" spans="6:6" x14ac:dyDescent="0.25">
      <c r="F3213" s="187"/>
    </row>
    <row r="3214" spans="6:6" x14ac:dyDescent="0.25">
      <c r="F3214" s="187"/>
    </row>
    <row r="3216" spans="6:6" x14ac:dyDescent="0.25">
      <c r="F3216" s="187"/>
    </row>
    <row r="3228" spans="6:6" x14ac:dyDescent="0.25">
      <c r="F3228" s="187"/>
    </row>
    <row r="3229" spans="6:6" x14ac:dyDescent="0.25">
      <c r="F3229" s="187"/>
    </row>
    <row r="3230" spans="6:6" x14ac:dyDescent="0.25">
      <c r="F3230" s="187"/>
    </row>
    <row r="3231" spans="6:6" x14ac:dyDescent="0.25">
      <c r="F3231" s="187"/>
    </row>
    <row r="3257" spans="6:6" x14ac:dyDescent="0.25">
      <c r="F3257" s="186"/>
    </row>
    <row r="3258" spans="6:6" x14ac:dyDescent="0.25">
      <c r="F3258" s="186"/>
    </row>
    <row r="3259" spans="6:6" x14ac:dyDescent="0.25">
      <c r="F3259" s="186"/>
    </row>
    <row r="3260" spans="6:6" x14ac:dyDescent="0.25">
      <c r="F3260" s="186"/>
    </row>
    <row r="3261" spans="6:6" x14ac:dyDescent="0.25">
      <c r="F3261" s="186"/>
    </row>
    <row r="3272" spans="6:6" x14ac:dyDescent="0.25">
      <c r="F3272" s="186"/>
    </row>
    <row r="3273" spans="6:6" x14ac:dyDescent="0.25">
      <c r="F3273" s="186"/>
    </row>
    <row r="3274" spans="6:6" x14ac:dyDescent="0.25">
      <c r="F3274" s="186"/>
    </row>
    <row r="3275" spans="6:6" x14ac:dyDescent="0.25">
      <c r="F3275" s="186"/>
    </row>
    <row r="3276" spans="6:6" x14ac:dyDescent="0.25">
      <c r="F3276" s="186"/>
    </row>
    <row r="3288" spans="6:6" x14ac:dyDescent="0.25">
      <c r="F3288" s="186"/>
    </row>
    <row r="3289" spans="6:6" x14ac:dyDescent="0.25">
      <c r="F3289" s="186"/>
    </row>
    <row r="3290" spans="6:6" x14ac:dyDescent="0.25">
      <c r="F3290" s="186"/>
    </row>
    <row r="3291" spans="6:6" x14ac:dyDescent="0.25">
      <c r="F3291" s="186"/>
    </row>
    <row r="3302" spans="6:6" x14ac:dyDescent="0.25">
      <c r="F3302" s="186"/>
    </row>
    <row r="3303" spans="6:6" x14ac:dyDescent="0.25">
      <c r="F3303" s="186"/>
    </row>
    <row r="3305" spans="6:6" x14ac:dyDescent="0.25">
      <c r="F3305" s="186"/>
    </row>
    <row r="3306" spans="6:6" x14ac:dyDescent="0.25">
      <c r="F3306" s="186"/>
    </row>
    <row r="3318" spans="6:6" x14ac:dyDescent="0.25">
      <c r="F3318" s="186"/>
    </row>
    <row r="3319" spans="6:6" x14ac:dyDescent="0.25">
      <c r="F3319" s="186"/>
    </row>
    <row r="3320" spans="6:6" x14ac:dyDescent="0.25">
      <c r="F3320" s="186"/>
    </row>
    <row r="3321" spans="6:6" x14ac:dyDescent="0.25">
      <c r="F3321" s="186"/>
    </row>
    <row r="3333" spans="6:6" x14ac:dyDescent="0.25">
      <c r="F3333" s="186"/>
    </row>
    <row r="3334" spans="6:6" x14ac:dyDescent="0.25">
      <c r="F3334" s="186"/>
    </row>
    <row r="3335" spans="6:6" x14ac:dyDescent="0.25">
      <c r="F3335" s="186"/>
    </row>
    <row r="3336" spans="6:6" x14ac:dyDescent="0.25">
      <c r="F3336" s="186"/>
    </row>
    <row r="3422" spans="6:6" x14ac:dyDescent="0.25">
      <c r="F3422" s="187"/>
    </row>
    <row r="3677" spans="6:6" x14ac:dyDescent="0.25">
      <c r="F3677" s="186"/>
    </row>
    <row r="3678" spans="6:6" x14ac:dyDescent="0.25">
      <c r="F3678" s="186"/>
    </row>
    <row r="3679" spans="6:6" x14ac:dyDescent="0.25">
      <c r="F3679" s="186"/>
    </row>
    <row r="3680" spans="6:6" x14ac:dyDescent="0.25">
      <c r="F3680" s="186"/>
    </row>
    <row r="3681" spans="6:6" x14ac:dyDescent="0.25">
      <c r="F3681" s="186"/>
    </row>
    <row r="3692" spans="6:6" x14ac:dyDescent="0.25">
      <c r="F3692" s="186"/>
    </row>
    <row r="3693" spans="6:6" x14ac:dyDescent="0.25">
      <c r="F3693" s="186"/>
    </row>
    <row r="3694" spans="6:6" x14ac:dyDescent="0.25">
      <c r="F3694" s="186"/>
    </row>
    <row r="3695" spans="6:6" x14ac:dyDescent="0.25">
      <c r="F3695" s="186"/>
    </row>
    <row r="3696" spans="6:6" x14ac:dyDescent="0.25">
      <c r="F3696" s="186"/>
    </row>
    <row r="3707" spans="6:6" x14ac:dyDescent="0.25">
      <c r="F3707" s="186"/>
    </row>
    <row r="3708" spans="6:6" x14ac:dyDescent="0.25">
      <c r="F3708" s="186"/>
    </row>
    <row r="3709" spans="6:6" x14ac:dyDescent="0.25">
      <c r="F3709" s="186"/>
    </row>
    <row r="3710" spans="6:6" x14ac:dyDescent="0.25">
      <c r="F3710" s="186"/>
    </row>
    <row r="3711" spans="6:6" x14ac:dyDescent="0.25">
      <c r="F3711" s="186"/>
    </row>
    <row r="3722" spans="6:6" x14ac:dyDescent="0.25">
      <c r="F3722" s="186"/>
    </row>
    <row r="3723" spans="6:6" x14ac:dyDescent="0.25">
      <c r="F3723" s="186"/>
    </row>
    <row r="3724" spans="6:6" x14ac:dyDescent="0.25">
      <c r="F3724" s="186"/>
    </row>
    <row r="3725" spans="6:6" x14ac:dyDescent="0.25">
      <c r="F3725" s="186"/>
    </row>
    <row r="3726" spans="6:6" x14ac:dyDescent="0.25">
      <c r="F3726" s="186"/>
    </row>
    <row r="3737" spans="6:6" x14ac:dyDescent="0.25">
      <c r="F3737" s="186"/>
    </row>
    <row r="3738" spans="6:6" x14ac:dyDescent="0.25">
      <c r="F3738" s="186"/>
    </row>
    <row r="3739" spans="6:6" x14ac:dyDescent="0.25">
      <c r="F3739" s="186"/>
    </row>
    <row r="3740" spans="6:6" x14ac:dyDescent="0.25">
      <c r="F3740" s="186"/>
    </row>
    <row r="3741" spans="6:6" x14ac:dyDescent="0.25">
      <c r="F3741" s="186"/>
    </row>
    <row r="3753" spans="6:6" x14ac:dyDescent="0.25">
      <c r="F3753" s="186"/>
    </row>
    <row r="3754" spans="6:6" x14ac:dyDescent="0.25">
      <c r="F3754" s="186"/>
    </row>
    <row r="3887" spans="6:6" x14ac:dyDescent="0.25">
      <c r="F3887" s="186"/>
    </row>
    <row r="3888" spans="6:6" x14ac:dyDescent="0.25">
      <c r="F3888" s="186"/>
    </row>
    <row r="3889" spans="6:6" x14ac:dyDescent="0.25">
      <c r="F3889" s="186"/>
    </row>
    <row r="3890" spans="6:6" x14ac:dyDescent="0.25">
      <c r="F3890" s="186"/>
    </row>
    <row r="3891" spans="6:6" x14ac:dyDescent="0.25">
      <c r="F3891" s="186"/>
    </row>
    <row r="3902" spans="6:6" x14ac:dyDescent="0.25">
      <c r="F3902" s="186"/>
    </row>
    <row r="3903" spans="6:6" x14ac:dyDescent="0.25">
      <c r="F3903" s="186"/>
    </row>
    <row r="3904" spans="6:6" x14ac:dyDescent="0.25">
      <c r="F3904" s="186"/>
    </row>
    <row r="3905" spans="6:6" x14ac:dyDescent="0.25">
      <c r="F3905" s="186"/>
    </row>
    <row r="3906" spans="6:6" x14ac:dyDescent="0.25">
      <c r="F3906" s="186"/>
    </row>
    <row r="3917" spans="6:6" x14ac:dyDescent="0.25">
      <c r="F3917" s="186"/>
    </row>
    <row r="3918" spans="6:6" x14ac:dyDescent="0.25">
      <c r="F3918" s="186"/>
    </row>
    <row r="3919" spans="6:6" x14ac:dyDescent="0.25">
      <c r="F3919" s="186"/>
    </row>
    <row r="3920" spans="6:6" x14ac:dyDescent="0.25">
      <c r="F3920" s="186"/>
    </row>
    <row r="3921" spans="6:6" x14ac:dyDescent="0.25">
      <c r="F3921" s="186"/>
    </row>
    <row r="3932" spans="6:6" x14ac:dyDescent="0.25">
      <c r="F3932" s="186"/>
    </row>
    <row r="3933" spans="6:6" x14ac:dyDescent="0.25">
      <c r="F3933" s="186"/>
    </row>
    <row r="3934" spans="6:6" x14ac:dyDescent="0.25">
      <c r="F3934" s="186"/>
    </row>
    <row r="3935" spans="6:6" x14ac:dyDescent="0.25">
      <c r="F3935" s="186"/>
    </row>
    <row r="3936" spans="6:6" x14ac:dyDescent="0.25">
      <c r="F3936" s="186"/>
    </row>
    <row r="3947" spans="6:6" x14ac:dyDescent="0.25">
      <c r="F3947" s="186"/>
    </row>
    <row r="3948" spans="6:6" x14ac:dyDescent="0.25">
      <c r="F3948" s="186"/>
    </row>
    <row r="3949" spans="6:6" x14ac:dyDescent="0.25">
      <c r="F3949" s="186"/>
    </row>
    <row r="3950" spans="6:6" x14ac:dyDescent="0.25">
      <c r="F3950" s="186"/>
    </row>
    <row r="3951" spans="6:6" x14ac:dyDescent="0.25">
      <c r="F3951" s="186"/>
    </row>
    <row r="3963" spans="6:6" x14ac:dyDescent="0.25">
      <c r="F3963" s="187"/>
    </row>
    <row r="3964" spans="6:6" x14ac:dyDescent="0.25">
      <c r="F3964" s="186"/>
    </row>
    <row r="3965" spans="6:6" x14ac:dyDescent="0.25">
      <c r="F3965" s="186"/>
    </row>
    <row r="3966" spans="6:6" x14ac:dyDescent="0.25">
      <c r="F3966" s="186"/>
    </row>
    <row r="3992" spans="6:6" x14ac:dyDescent="0.25">
      <c r="F3992" s="186"/>
    </row>
    <row r="3993" spans="6:6" x14ac:dyDescent="0.25">
      <c r="F3993" s="186"/>
    </row>
    <row r="3994" spans="6:6" x14ac:dyDescent="0.25">
      <c r="F3994" s="186"/>
    </row>
    <row r="3995" spans="6:6" x14ac:dyDescent="0.25">
      <c r="F3995" s="186"/>
    </row>
    <row r="3996" spans="6:6" x14ac:dyDescent="0.25">
      <c r="F3996" s="186"/>
    </row>
    <row r="4007" spans="6:6" x14ac:dyDescent="0.25">
      <c r="F4007" s="186"/>
    </row>
    <row r="4008" spans="6:6" x14ac:dyDescent="0.25">
      <c r="F4008" s="186"/>
    </row>
    <row r="4009" spans="6:6" x14ac:dyDescent="0.25">
      <c r="F4009" s="186"/>
    </row>
    <row r="4010" spans="6:6" x14ac:dyDescent="0.25">
      <c r="F4010" s="186"/>
    </row>
    <row r="4011" spans="6:6" x14ac:dyDescent="0.25">
      <c r="F4011" s="186"/>
    </row>
    <row r="4023" spans="6:6" x14ac:dyDescent="0.25">
      <c r="F4023" s="186"/>
    </row>
    <row r="4024" spans="6:6" x14ac:dyDescent="0.25">
      <c r="F4024" s="186"/>
    </row>
    <row r="4025" spans="6:6" x14ac:dyDescent="0.25">
      <c r="F4025" s="186"/>
    </row>
    <row r="4026" spans="6:6" x14ac:dyDescent="0.25">
      <c r="F4026" s="186"/>
    </row>
    <row r="4037" spans="6:6" x14ac:dyDescent="0.25">
      <c r="F4037" s="186"/>
    </row>
    <row r="4038" spans="6:6" x14ac:dyDescent="0.25">
      <c r="F4038" s="186"/>
    </row>
    <row r="4039" spans="6:6" x14ac:dyDescent="0.25">
      <c r="F4039" s="186"/>
    </row>
    <row r="4040" spans="6:6" x14ac:dyDescent="0.25">
      <c r="F4040" s="186"/>
    </row>
    <row r="4041" spans="6:6" x14ac:dyDescent="0.25">
      <c r="F4041" s="186"/>
    </row>
    <row r="4053" spans="6:6" x14ac:dyDescent="0.25">
      <c r="F4053" s="186"/>
    </row>
    <row r="4054" spans="6:6" x14ac:dyDescent="0.25">
      <c r="F4054" s="186"/>
    </row>
    <row r="4055" spans="6:6" x14ac:dyDescent="0.25">
      <c r="F4055" s="186"/>
    </row>
    <row r="4056" spans="6:6" x14ac:dyDescent="0.25">
      <c r="F4056" s="186"/>
    </row>
    <row r="4068" spans="6:6" x14ac:dyDescent="0.25">
      <c r="F4068" s="186"/>
    </row>
    <row r="4069" spans="6:6" x14ac:dyDescent="0.25">
      <c r="F4069" s="186"/>
    </row>
    <row r="4070" spans="6:6" x14ac:dyDescent="0.25">
      <c r="F4070" s="186"/>
    </row>
    <row r="4071" spans="6:6" x14ac:dyDescent="0.25">
      <c r="F4071" s="186"/>
    </row>
    <row r="4097" spans="6:6" x14ac:dyDescent="0.25">
      <c r="F4097" s="186"/>
    </row>
    <row r="4098" spans="6:6" x14ac:dyDescent="0.25">
      <c r="F4098" s="186"/>
    </row>
    <row r="4099" spans="6:6" x14ac:dyDescent="0.25">
      <c r="F4099" s="186"/>
    </row>
    <row r="4100" spans="6:6" x14ac:dyDescent="0.25">
      <c r="F4100" s="186"/>
    </row>
    <row r="4101" spans="6:6" x14ac:dyDescent="0.25">
      <c r="F4101" s="186"/>
    </row>
    <row r="4112" spans="6:6" x14ac:dyDescent="0.25">
      <c r="F4112" s="186"/>
    </row>
    <row r="4113" spans="6:6" x14ac:dyDescent="0.25">
      <c r="F4113" s="186"/>
    </row>
    <row r="4114" spans="6:6" x14ac:dyDescent="0.25">
      <c r="F4114" s="186"/>
    </row>
    <row r="4115" spans="6:6" x14ac:dyDescent="0.25">
      <c r="F4115" s="186"/>
    </row>
    <row r="4127" spans="6:6" x14ac:dyDescent="0.25">
      <c r="F4127" s="186"/>
    </row>
    <row r="4128" spans="6:6" x14ac:dyDescent="0.25">
      <c r="F4128" s="186"/>
    </row>
    <row r="4129" spans="6:6" x14ac:dyDescent="0.25">
      <c r="F4129" s="186"/>
    </row>
    <row r="4130" spans="6:6" x14ac:dyDescent="0.25">
      <c r="F4130" s="186"/>
    </row>
    <row r="4142" spans="6:6" x14ac:dyDescent="0.25">
      <c r="F4142" s="187"/>
    </row>
    <row r="4143" spans="6:6" x14ac:dyDescent="0.25">
      <c r="F4143" s="186"/>
    </row>
    <row r="4144" spans="6:6" x14ac:dyDescent="0.25">
      <c r="F4144" s="186"/>
    </row>
    <row r="4145" spans="6:6" x14ac:dyDescent="0.25">
      <c r="F4145" s="186"/>
    </row>
    <row r="4146" spans="6:6" x14ac:dyDescent="0.25">
      <c r="F4146" s="186"/>
    </row>
    <row r="4157" spans="6:6" x14ac:dyDescent="0.25">
      <c r="F4157" s="187"/>
    </row>
    <row r="4158" spans="6:6" x14ac:dyDescent="0.25">
      <c r="F4158" s="186"/>
    </row>
    <row r="4159" spans="6:6" x14ac:dyDescent="0.25">
      <c r="F4159" s="186"/>
    </row>
    <row r="4160" spans="6:6" x14ac:dyDescent="0.25">
      <c r="F4160" s="186"/>
    </row>
    <row r="4161" spans="6:6" x14ac:dyDescent="0.25">
      <c r="F4161" s="186"/>
    </row>
    <row r="4174" spans="6:6" x14ac:dyDescent="0.25">
      <c r="F4174" s="186"/>
    </row>
    <row r="4175" spans="6:6" x14ac:dyDescent="0.25">
      <c r="F4175" s="186"/>
    </row>
    <row r="4176" spans="6:6" x14ac:dyDescent="0.25">
      <c r="F4176" s="186"/>
    </row>
    <row r="4202" spans="6:6" x14ac:dyDescent="0.25">
      <c r="F4202" s="186"/>
    </row>
    <row r="4203" spans="6:6" x14ac:dyDescent="0.25">
      <c r="F4203" s="186"/>
    </row>
    <row r="4204" spans="6:6" x14ac:dyDescent="0.25">
      <c r="F4204" s="186"/>
    </row>
    <row r="4205" spans="6:6" x14ac:dyDescent="0.25">
      <c r="F4205" s="186"/>
    </row>
    <row r="4206" spans="6:6" x14ac:dyDescent="0.25">
      <c r="F4206" s="186"/>
    </row>
    <row r="4217" spans="6:6" x14ac:dyDescent="0.25">
      <c r="F4217" s="186"/>
    </row>
    <row r="4218" spans="6:6" x14ac:dyDescent="0.25">
      <c r="F4218" s="186"/>
    </row>
    <row r="4219" spans="6:6" x14ac:dyDescent="0.25">
      <c r="F4219" s="186"/>
    </row>
    <row r="4220" spans="6:6" x14ac:dyDescent="0.25">
      <c r="F4220" s="186"/>
    </row>
    <row r="4221" spans="6:6" x14ac:dyDescent="0.25">
      <c r="F4221" s="186"/>
    </row>
    <row r="4233" spans="6:6" x14ac:dyDescent="0.25">
      <c r="F4233" s="186"/>
    </row>
    <row r="4234" spans="6:6" x14ac:dyDescent="0.25">
      <c r="F4234" s="186"/>
    </row>
    <row r="4235" spans="6:6" x14ac:dyDescent="0.25">
      <c r="F4235" s="186"/>
    </row>
    <row r="4236" spans="6:6" x14ac:dyDescent="0.25">
      <c r="F4236" s="186"/>
    </row>
    <row r="4247" spans="6:6" x14ac:dyDescent="0.25">
      <c r="F4247" s="186"/>
    </row>
    <row r="4248" spans="6:6" x14ac:dyDescent="0.25">
      <c r="F4248" s="186"/>
    </row>
    <row r="4249" spans="6:6" x14ac:dyDescent="0.25">
      <c r="F4249" s="186"/>
    </row>
    <row r="4250" spans="6:6" x14ac:dyDescent="0.25">
      <c r="F4250" s="186"/>
    </row>
    <row r="4251" spans="6:6" x14ac:dyDescent="0.25">
      <c r="F4251" s="186"/>
    </row>
    <row r="4262" spans="6:6" x14ac:dyDescent="0.25">
      <c r="F4262" s="186"/>
    </row>
    <row r="4263" spans="6:6" x14ac:dyDescent="0.25">
      <c r="F4263" s="186"/>
    </row>
    <row r="4264" spans="6:6" x14ac:dyDescent="0.25">
      <c r="F4264" s="186"/>
    </row>
    <row r="4265" spans="6:6" x14ac:dyDescent="0.25">
      <c r="F4265" s="186"/>
    </row>
    <row r="4266" spans="6:6" x14ac:dyDescent="0.25">
      <c r="F4266" s="186"/>
    </row>
    <row r="4278" spans="6:6" x14ac:dyDescent="0.25">
      <c r="F4278" s="186"/>
    </row>
    <row r="4279" spans="6:6" x14ac:dyDescent="0.25">
      <c r="F4279" s="186"/>
    </row>
    <row r="4307" spans="6:6" x14ac:dyDescent="0.25">
      <c r="F4307" s="186"/>
    </row>
    <row r="4308" spans="6:6" x14ac:dyDescent="0.25">
      <c r="F4308" s="186"/>
    </row>
    <row r="4309" spans="6:6" x14ac:dyDescent="0.25">
      <c r="F4309" s="186"/>
    </row>
    <row r="4310" spans="6:6" x14ac:dyDescent="0.25">
      <c r="F4310" s="186"/>
    </row>
    <row r="4311" spans="6:6" x14ac:dyDescent="0.25">
      <c r="F4311" s="186"/>
    </row>
    <row r="4322" spans="6:6" x14ac:dyDescent="0.25">
      <c r="F4322" s="186"/>
    </row>
    <row r="4323" spans="6:6" x14ac:dyDescent="0.25">
      <c r="F4323" s="186"/>
    </row>
    <row r="4324" spans="6:6" x14ac:dyDescent="0.25">
      <c r="F4324" s="186"/>
    </row>
    <row r="4325" spans="6:6" x14ac:dyDescent="0.25">
      <c r="F4325" s="186"/>
    </row>
    <row r="4326" spans="6:6" x14ac:dyDescent="0.25">
      <c r="F4326" s="186"/>
    </row>
    <row r="4338" spans="6:6" x14ac:dyDescent="0.25">
      <c r="F4338" s="186"/>
    </row>
    <row r="4339" spans="6:6" x14ac:dyDescent="0.25">
      <c r="F4339" s="186"/>
    </row>
    <row r="4340" spans="6:6" x14ac:dyDescent="0.25">
      <c r="F4340" s="186"/>
    </row>
    <row r="4341" spans="6:6" x14ac:dyDescent="0.25">
      <c r="F4341" s="186"/>
    </row>
    <row r="4352" spans="6:6" x14ac:dyDescent="0.25">
      <c r="F4352" s="186"/>
    </row>
    <row r="4353" spans="6:6" x14ac:dyDescent="0.25">
      <c r="F4353" s="186"/>
    </row>
    <row r="4354" spans="6:6" x14ac:dyDescent="0.25">
      <c r="F4354" s="186"/>
    </row>
    <row r="4355" spans="6:6" x14ac:dyDescent="0.25">
      <c r="F4355" s="186"/>
    </row>
    <row r="4367" spans="6:6" x14ac:dyDescent="0.25">
      <c r="F4367" s="186"/>
    </row>
    <row r="4368" spans="6:6" x14ac:dyDescent="0.25">
      <c r="F4368" s="186"/>
    </row>
    <row r="4369" spans="6:6" x14ac:dyDescent="0.25">
      <c r="F4369" s="186"/>
    </row>
    <row r="4370" spans="6:6" x14ac:dyDescent="0.25">
      <c r="F4370" s="186"/>
    </row>
    <row r="4371" spans="6:6" x14ac:dyDescent="0.25">
      <c r="F4371" s="186"/>
    </row>
    <row r="4383" spans="6:6" x14ac:dyDescent="0.25">
      <c r="F4383" s="186"/>
    </row>
    <row r="4384" spans="6:6" x14ac:dyDescent="0.25">
      <c r="F4384" s="186"/>
    </row>
    <row r="4412" spans="6:6" x14ac:dyDescent="0.25">
      <c r="F4412" s="186"/>
    </row>
    <row r="4413" spans="6:6" x14ac:dyDescent="0.25">
      <c r="F4413" s="186"/>
    </row>
    <row r="4414" spans="6:6" x14ac:dyDescent="0.25">
      <c r="F4414" s="186"/>
    </row>
    <row r="4415" spans="6:6" x14ac:dyDescent="0.25">
      <c r="F4415" s="186"/>
    </row>
    <row r="4416" spans="6:6" x14ac:dyDescent="0.25">
      <c r="F4416" s="186"/>
    </row>
    <row r="4427" spans="6:6" x14ac:dyDescent="0.25">
      <c r="F4427" s="186"/>
    </row>
    <row r="4428" spans="6:6" x14ac:dyDescent="0.25">
      <c r="F4428" s="186"/>
    </row>
    <row r="4429" spans="6:6" x14ac:dyDescent="0.25">
      <c r="F4429" s="186"/>
    </row>
    <row r="4430" spans="6:6" x14ac:dyDescent="0.25">
      <c r="F4430" s="186"/>
    </row>
    <row r="4431" spans="6:6" x14ac:dyDescent="0.25">
      <c r="F4431" s="186"/>
    </row>
    <row r="4443" spans="6:6" x14ac:dyDescent="0.25">
      <c r="F4443" s="186"/>
    </row>
    <row r="4444" spans="6:6" x14ac:dyDescent="0.25">
      <c r="F4444" s="186"/>
    </row>
    <row r="4445" spans="6:6" x14ac:dyDescent="0.25">
      <c r="F4445" s="186"/>
    </row>
    <row r="4446" spans="6:6" x14ac:dyDescent="0.25">
      <c r="F4446" s="186"/>
    </row>
    <row r="4457" spans="6:6" x14ac:dyDescent="0.25">
      <c r="F4457" s="186"/>
    </row>
    <row r="4458" spans="6:6" x14ac:dyDescent="0.25">
      <c r="F4458" s="186"/>
    </row>
    <row r="4459" spans="6:6" x14ac:dyDescent="0.25">
      <c r="F4459" s="186"/>
    </row>
    <row r="4460" spans="6:6" x14ac:dyDescent="0.25">
      <c r="F4460" s="186"/>
    </row>
    <row r="4461" spans="6:6" x14ac:dyDescent="0.25">
      <c r="F4461" s="186"/>
    </row>
    <row r="4472" spans="6:6" x14ac:dyDescent="0.25">
      <c r="F4472" s="186"/>
    </row>
    <row r="4473" spans="6:6" x14ac:dyDescent="0.25">
      <c r="F4473" s="186"/>
    </row>
    <row r="4474" spans="6:6" x14ac:dyDescent="0.25">
      <c r="F4474" s="186"/>
    </row>
    <row r="4475" spans="6:6" x14ac:dyDescent="0.25">
      <c r="F4475" s="186"/>
    </row>
    <row r="4476" spans="6:6" x14ac:dyDescent="0.25">
      <c r="F4476" s="186"/>
    </row>
    <row r="4488" spans="6:6" x14ac:dyDescent="0.25">
      <c r="F4488" s="186"/>
    </row>
    <row r="4489" spans="6:6" x14ac:dyDescent="0.25">
      <c r="F4489" s="186"/>
    </row>
    <row r="4490" spans="6:6" x14ac:dyDescent="0.25">
      <c r="F4490" s="186"/>
    </row>
    <row r="4491" spans="6:6" x14ac:dyDescent="0.25">
      <c r="F4491" s="186"/>
    </row>
    <row r="4517" spans="6:6" x14ac:dyDescent="0.25">
      <c r="F4517" s="186"/>
    </row>
    <row r="4518" spans="6:6" x14ac:dyDescent="0.25">
      <c r="F4518" s="186"/>
    </row>
    <row r="4519" spans="6:6" x14ac:dyDescent="0.25">
      <c r="F4519" s="186"/>
    </row>
    <row r="4520" spans="6:6" x14ac:dyDescent="0.25">
      <c r="F4520" s="186"/>
    </row>
    <row r="4521" spans="6:6" x14ac:dyDescent="0.25">
      <c r="F4521" s="186"/>
    </row>
    <row r="4532" spans="6:6" x14ac:dyDescent="0.25">
      <c r="F4532" s="186"/>
    </row>
    <row r="4533" spans="6:6" x14ac:dyDescent="0.25">
      <c r="F4533" s="186"/>
    </row>
    <row r="4534" spans="6:6" x14ac:dyDescent="0.25">
      <c r="F4534" s="186"/>
    </row>
    <row r="4535" spans="6:6" x14ac:dyDescent="0.25">
      <c r="F4535" s="186"/>
    </row>
    <row r="4536" spans="6:6" x14ac:dyDescent="0.25">
      <c r="F4536" s="186"/>
    </row>
    <row r="4562" spans="6:6" x14ac:dyDescent="0.25">
      <c r="F4562" s="186"/>
    </row>
    <row r="4563" spans="6:6" x14ac:dyDescent="0.25">
      <c r="F4563" s="186"/>
    </row>
    <row r="4564" spans="6:6" x14ac:dyDescent="0.25">
      <c r="F4564" s="186"/>
    </row>
    <row r="4565" spans="6:6" x14ac:dyDescent="0.25">
      <c r="F4565" s="186"/>
    </row>
    <row r="4577" spans="6:6" x14ac:dyDescent="0.25">
      <c r="F4577" s="186"/>
    </row>
    <row r="4578" spans="6:6" x14ac:dyDescent="0.25">
      <c r="F4578" s="186"/>
    </row>
    <row r="4579" spans="6:6" x14ac:dyDescent="0.25">
      <c r="F4579" s="186"/>
    </row>
    <row r="4580" spans="6:6" x14ac:dyDescent="0.25">
      <c r="F4580" s="186"/>
    </row>
    <row r="4622" spans="6:6" x14ac:dyDescent="0.25">
      <c r="F4622" s="186"/>
    </row>
    <row r="4623" spans="6:6" x14ac:dyDescent="0.25">
      <c r="F4623" s="186"/>
    </row>
    <row r="4624" spans="6:6" x14ac:dyDescent="0.25">
      <c r="F4624" s="186"/>
    </row>
    <row r="4625" spans="6:6" x14ac:dyDescent="0.25">
      <c r="F4625" s="186"/>
    </row>
    <row r="4626" spans="6:6" x14ac:dyDescent="0.25">
      <c r="F4626" s="186"/>
    </row>
    <row r="4637" spans="6:6" x14ac:dyDescent="0.25">
      <c r="F4637" s="186"/>
    </row>
    <row r="4638" spans="6:6" x14ac:dyDescent="0.25">
      <c r="F4638" s="186"/>
    </row>
    <row r="4639" spans="6:6" x14ac:dyDescent="0.25">
      <c r="F4639" s="186"/>
    </row>
    <row r="4640" spans="6:6" x14ac:dyDescent="0.25">
      <c r="F4640" s="186"/>
    </row>
    <row r="4641" spans="6:6" x14ac:dyDescent="0.25">
      <c r="F4641" s="186"/>
    </row>
    <row r="4652" spans="6:6" x14ac:dyDescent="0.25">
      <c r="F4652" s="186"/>
    </row>
    <row r="4653" spans="6:6" x14ac:dyDescent="0.25">
      <c r="F4653" s="186"/>
    </row>
    <row r="4654" spans="6:6" x14ac:dyDescent="0.25">
      <c r="F4654" s="186"/>
    </row>
    <row r="4655" spans="6:6" x14ac:dyDescent="0.25">
      <c r="F4655" s="186"/>
    </row>
    <row r="4656" spans="6:6" x14ac:dyDescent="0.25">
      <c r="F4656" s="186"/>
    </row>
    <row r="4667" spans="6:6" x14ac:dyDescent="0.25">
      <c r="F4667" s="186"/>
    </row>
    <row r="4668" spans="6:6" x14ac:dyDescent="0.25">
      <c r="F4668" s="187"/>
    </row>
    <row r="4669" spans="6:6" x14ac:dyDescent="0.25">
      <c r="F4669" s="186"/>
    </row>
    <row r="4670" spans="6:6" x14ac:dyDescent="0.25">
      <c r="F4670" s="186"/>
    </row>
    <row r="4671" spans="6:6" x14ac:dyDescent="0.25">
      <c r="F4671" s="186"/>
    </row>
    <row r="4682" spans="6:6" x14ac:dyDescent="0.25">
      <c r="F4682" s="186"/>
    </row>
    <row r="4683" spans="6:6" x14ac:dyDescent="0.25">
      <c r="F4683" s="186"/>
    </row>
    <row r="4684" spans="6:6" x14ac:dyDescent="0.25">
      <c r="F4684" s="186"/>
    </row>
    <row r="4685" spans="6:6" x14ac:dyDescent="0.25">
      <c r="F4685" s="186"/>
    </row>
    <row r="4686" spans="6:6" x14ac:dyDescent="0.25">
      <c r="F4686" s="186"/>
    </row>
    <row r="4698" spans="6:6" x14ac:dyDescent="0.25">
      <c r="F4698" s="186"/>
    </row>
    <row r="4699" spans="6:6" x14ac:dyDescent="0.25">
      <c r="F4699" s="186"/>
    </row>
    <row r="4700" spans="6:6" x14ac:dyDescent="0.25">
      <c r="F4700" s="186"/>
    </row>
    <row r="4701" spans="6:6" x14ac:dyDescent="0.25">
      <c r="F4701" s="186"/>
    </row>
    <row r="4727" spans="6:6" x14ac:dyDescent="0.25">
      <c r="F4727" s="186"/>
    </row>
    <row r="4728" spans="6:6" x14ac:dyDescent="0.25">
      <c r="F4728" s="186"/>
    </row>
    <row r="4729" spans="6:6" x14ac:dyDescent="0.25">
      <c r="F4729" s="186"/>
    </row>
    <row r="4730" spans="6:6" x14ac:dyDescent="0.25">
      <c r="F4730" s="186"/>
    </row>
    <row r="4731" spans="6:6" x14ac:dyDescent="0.25">
      <c r="F4731" s="186"/>
    </row>
    <row r="4742" spans="6:6" x14ac:dyDescent="0.25">
      <c r="F4742" s="186"/>
    </row>
    <row r="4743" spans="6:6" x14ac:dyDescent="0.25">
      <c r="F4743" s="186"/>
    </row>
    <row r="4744" spans="6:6" x14ac:dyDescent="0.25">
      <c r="F4744" s="186"/>
    </row>
    <row r="4745" spans="6:6" x14ac:dyDescent="0.25">
      <c r="F4745" s="186"/>
    </row>
    <row r="4746" spans="6:6" x14ac:dyDescent="0.25">
      <c r="F4746" s="186"/>
    </row>
    <row r="4757" spans="6:6" x14ac:dyDescent="0.25">
      <c r="F4757" s="186"/>
    </row>
    <row r="4758" spans="6:6" x14ac:dyDescent="0.25">
      <c r="F4758" s="186"/>
    </row>
    <row r="4759" spans="6:6" x14ac:dyDescent="0.25">
      <c r="F4759" s="186"/>
    </row>
    <row r="4760" spans="6:6" x14ac:dyDescent="0.25">
      <c r="F4760" s="186"/>
    </row>
    <row r="4761" spans="6:6" x14ac:dyDescent="0.25">
      <c r="F4761" s="186"/>
    </row>
    <row r="4772" spans="6:6" x14ac:dyDescent="0.25">
      <c r="F4772" s="186"/>
    </row>
    <row r="4773" spans="6:6" x14ac:dyDescent="0.25">
      <c r="F4773" s="186"/>
    </row>
    <row r="4774" spans="6:6" x14ac:dyDescent="0.25">
      <c r="F4774" s="186"/>
    </row>
    <row r="4775" spans="6:6" x14ac:dyDescent="0.25">
      <c r="F4775" s="186"/>
    </row>
    <row r="4776" spans="6:6" x14ac:dyDescent="0.25">
      <c r="F4776" s="186"/>
    </row>
    <row r="4787" spans="6:6" x14ac:dyDescent="0.25">
      <c r="F4787" s="186"/>
    </row>
    <row r="4788" spans="6:6" x14ac:dyDescent="0.25">
      <c r="F4788" s="186"/>
    </row>
    <row r="4789" spans="6:6" x14ac:dyDescent="0.25">
      <c r="F4789" s="186"/>
    </row>
    <row r="4790" spans="6:6" x14ac:dyDescent="0.25">
      <c r="F4790" s="186"/>
    </row>
    <row r="4791" spans="6:6" x14ac:dyDescent="0.25">
      <c r="F4791" s="186"/>
    </row>
    <row r="4803" spans="6:6" x14ac:dyDescent="0.25">
      <c r="F4803" s="186"/>
    </row>
    <row r="4804" spans="6:6" x14ac:dyDescent="0.25">
      <c r="F4804" s="186"/>
    </row>
    <row r="4805" spans="6:6" x14ac:dyDescent="0.25">
      <c r="F4805" s="186"/>
    </row>
    <row r="4806" spans="6:6" x14ac:dyDescent="0.25">
      <c r="F4806" s="186"/>
    </row>
    <row r="4832" spans="6:6" x14ac:dyDescent="0.25">
      <c r="F4832" s="186"/>
    </row>
    <row r="4833" spans="6:6" x14ac:dyDescent="0.25">
      <c r="F4833" s="186"/>
    </row>
    <row r="4834" spans="6:6" x14ac:dyDescent="0.25">
      <c r="F4834" s="186"/>
    </row>
    <row r="4835" spans="6:6" x14ac:dyDescent="0.25">
      <c r="F4835" s="186"/>
    </row>
    <row r="4836" spans="6:6" x14ac:dyDescent="0.25">
      <c r="F4836" s="186"/>
    </row>
    <row r="4847" spans="6:6" x14ac:dyDescent="0.25">
      <c r="F4847" s="186"/>
    </row>
    <row r="4848" spans="6:6" x14ac:dyDescent="0.25">
      <c r="F4848" s="186"/>
    </row>
    <row r="4849" spans="6:6" x14ac:dyDescent="0.25">
      <c r="F4849" s="186"/>
    </row>
    <row r="4850" spans="6:6" x14ac:dyDescent="0.25">
      <c r="F4850" s="186"/>
    </row>
    <row r="4851" spans="6:6" x14ac:dyDescent="0.25">
      <c r="F4851" s="186"/>
    </row>
    <row r="4862" spans="6:6" x14ac:dyDescent="0.25">
      <c r="F4862" s="186"/>
    </row>
    <row r="4863" spans="6:6" x14ac:dyDescent="0.25">
      <c r="F4863" s="186"/>
    </row>
    <row r="4864" spans="6:6" x14ac:dyDescent="0.25">
      <c r="F4864" s="186"/>
    </row>
    <row r="4865" spans="6:6" x14ac:dyDescent="0.25">
      <c r="F4865" s="186"/>
    </row>
    <row r="4866" spans="6:6" x14ac:dyDescent="0.25">
      <c r="F4866" s="186"/>
    </row>
    <row r="4877" spans="6:6" x14ac:dyDescent="0.25">
      <c r="F4877" s="186"/>
    </row>
    <row r="4878" spans="6:6" x14ac:dyDescent="0.25">
      <c r="F4878" s="186"/>
    </row>
    <row r="4879" spans="6:6" x14ac:dyDescent="0.25">
      <c r="F4879" s="186"/>
    </row>
    <row r="4880" spans="6:6" x14ac:dyDescent="0.25">
      <c r="F4880" s="186"/>
    </row>
    <row r="4881" spans="6:6" x14ac:dyDescent="0.25">
      <c r="F4881" s="186"/>
    </row>
    <row r="4892" spans="6:6" x14ac:dyDescent="0.25">
      <c r="F4892" s="186"/>
    </row>
    <row r="4893" spans="6:6" x14ac:dyDescent="0.25">
      <c r="F4893" s="186"/>
    </row>
    <row r="4894" spans="6:6" x14ac:dyDescent="0.25">
      <c r="F4894" s="186"/>
    </row>
    <row r="4895" spans="6:6" x14ac:dyDescent="0.25">
      <c r="F4895" s="186"/>
    </row>
    <row r="4896" spans="6:6" x14ac:dyDescent="0.25">
      <c r="F4896" s="186"/>
    </row>
    <row r="4908" spans="6:6" x14ac:dyDescent="0.25">
      <c r="F4908" s="186"/>
    </row>
    <row r="4909" spans="6:6" x14ac:dyDescent="0.25">
      <c r="F4909" s="186"/>
    </row>
    <row r="4910" spans="6:6" x14ac:dyDescent="0.25">
      <c r="F4910" s="186"/>
    </row>
    <row r="4911" spans="6:6" x14ac:dyDescent="0.25">
      <c r="F4911" s="186"/>
    </row>
    <row r="4937" spans="6:6" x14ac:dyDescent="0.25">
      <c r="F4937" s="186"/>
    </row>
    <row r="4938" spans="6:6" x14ac:dyDescent="0.25">
      <c r="F4938" s="186"/>
    </row>
    <row r="4939" spans="6:6" x14ac:dyDescent="0.25">
      <c r="F4939" s="186"/>
    </row>
    <row r="4940" spans="6:6" x14ac:dyDescent="0.25">
      <c r="F4940" s="186"/>
    </row>
    <row r="4941" spans="6:6" x14ac:dyDescent="0.25">
      <c r="F4941" s="186"/>
    </row>
    <row r="4952" spans="6:6" x14ac:dyDescent="0.25">
      <c r="F4952" s="186"/>
    </row>
    <row r="4953" spans="6:6" x14ac:dyDescent="0.25">
      <c r="F4953" s="186"/>
    </row>
    <row r="4954" spans="6:6" x14ac:dyDescent="0.25">
      <c r="F4954" s="186"/>
    </row>
    <row r="4955" spans="6:6" x14ac:dyDescent="0.25">
      <c r="F4955" s="186"/>
    </row>
    <row r="4956" spans="6:6" x14ac:dyDescent="0.25">
      <c r="F4956" s="186"/>
    </row>
    <row r="4968" spans="6:6" x14ac:dyDescent="0.25">
      <c r="F4968" s="186"/>
    </row>
    <row r="4969" spans="6:6" x14ac:dyDescent="0.25">
      <c r="F4969" s="186"/>
    </row>
    <row r="4970" spans="6:6" x14ac:dyDescent="0.25">
      <c r="F4970" s="186"/>
    </row>
    <row r="4971" spans="6:6" x14ac:dyDescent="0.25">
      <c r="F4971" s="186"/>
    </row>
    <row r="4982" spans="6:6" x14ac:dyDescent="0.25">
      <c r="F4982" s="186"/>
    </row>
    <row r="4983" spans="6:6" x14ac:dyDescent="0.25">
      <c r="F4983" s="186"/>
    </row>
    <row r="4984" spans="6:6" x14ac:dyDescent="0.25">
      <c r="F4984" s="186"/>
    </row>
    <row r="4985" spans="6:6" x14ac:dyDescent="0.25">
      <c r="F4985" s="186"/>
    </row>
    <row r="4986" spans="6:6" x14ac:dyDescent="0.25">
      <c r="F4986" s="186"/>
    </row>
    <row r="4997" spans="6:6" x14ac:dyDescent="0.25">
      <c r="F4997" s="187"/>
    </row>
    <row r="4998" spans="6:6" x14ac:dyDescent="0.25">
      <c r="F4998" s="186"/>
    </row>
    <row r="4999" spans="6:6" x14ac:dyDescent="0.25">
      <c r="F4999" s="186"/>
    </row>
    <row r="5000" spans="6:6" x14ac:dyDescent="0.25">
      <c r="F5000" s="186"/>
    </row>
    <row r="5001" spans="6:6" x14ac:dyDescent="0.25">
      <c r="F5001" s="186"/>
    </row>
    <row r="5013" spans="6:6" x14ac:dyDescent="0.25">
      <c r="F5013" s="186"/>
    </row>
    <row r="5014" spans="6:6" x14ac:dyDescent="0.25">
      <c r="F5014" s="186"/>
    </row>
    <row r="5015" spans="6:6" x14ac:dyDescent="0.25">
      <c r="F5015" s="186"/>
    </row>
    <row r="5016" spans="6:6" x14ac:dyDescent="0.25">
      <c r="F5016" s="186"/>
    </row>
    <row r="5042" spans="6:6" x14ac:dyDescent="0.25">
      <c r="F5042" s="186"/>
    </row>
    <row r="5043" spans="6:6" x14ac:dyDescent="0.25">
      <c r="F5043" s="186"/>
    </row>
    <row r="5044" spans="6:6" x14ac:dyDescent="0.25">
      <c r="F5044" s="186"/>
    </row>
    <row r="5045" spans="6:6" x14ac:dyDescent="0.25">
      <c r="F5045" s="186"/>
    </row>
    <row r="5057" spans="6:6" x14ac:dyDescent="0.25">
      <c r="F5057" s="187"/>
    </row>
    <row r="5058" spans="6:6" x14ac:dyDescent="0.25">
      <c r="F5058" s="186"/>
    </row>
    <row r="5059" spans="6:6" x14ac:dyDescent="0.25">
      <c r="F5059" s="186"/>
    </row>
    <row r="5060" spans="6:6" x14ac:dyDescent="0.25">
      <c r="F5060" s="186"/>
    </row>
    <row r="5073" spans="6:6" x14ac:dyDescent="0.25">
      <c r="F5073" s="186"/>
    </row>
    <row r="5087" spans="6:6" x14ac:dyDescent="0.25">
      <c r="F5087" s="186"/>
    </row>
    <row r="5088" spans="6:6" x14ac:dyDescent="0.25">
      <c r="F5088" s="186"/>
    </row>
    <row r="5089" spans="6:6" x14ac:dyDescent="0.25">
      <c r="F5089" s="186"/>
    </row>
    <row r="5090" spans="6:6" x14ac:dyDescent="0.25">
      <c r="F5090" s="186"/>
    </row>
    <row r="5091" spans="6:6" x14ac:dyDescent="0.25">
      <c r="F5091" s="186"/>
    </row>
    <row r="5102" spans="6:6" x14ac:dyDescent="0.25">
      <c r="F5102" s="186"/>
    </row>
    <row r="5103" spans="6:6" x14ac:dyDescent="0.25">
      <c r="F5103" s="186"/>
    </row>
    <row r="5104" spans="6:6" x14ac:dyDescent="0.25">
      <c r="F5104" s="186"/>
    </row>
    <row r="5105" spans="6:6" x14ac:dyDescent="0.25">
      <c r="F5105" s="186"/>
    </row>
    <row r="5106" spans="6:6" x14ac:dyDescent="0.25">
      <c r="F5106" s="186"/>
    </row>
    <row r="5147" spans="6:6" x14ac:dyDescent="0.25">
      <c r="F5147" s="186"/>
    </row>
    <row r="5148" spans="6:6" x14ac:dyDescent="0.25">
      <c r="F5148" s="186"/>
    </row>
    <row r="5149" spans="6:6" x14ac:dyDescent="0.25">
      <c r="F5149" s="186"/>
    </row>
    <row r="5150" spans="6:6" x14ac:dyDescent="0.25">
      <c r="F5150" s="186"/>
    </row>
    <row r="5151" spans="6:6" x14ac:dyDescent="0.25">
      <c r="F5151" s="186"/>
    </row>
    <row r="5162" spans="6:6" x14ac:dyDescent="0.25">
      <c r="F5162" s="186"/>
    </row>
    <row r="5163" spans="6:6" x14ac:dyDescent="0.25">
      <c r="F5163" s="186"/>
    </row>
    <row r="5164" spans="6:6" x14ac:dyDescent="0.25">
      <c r="F5164" s="186"/>
    </row>
    <row r="5165" spans="6:6" x14ac:dyDescent="0.25">
      <c r="F5165" s="186"/>
    </row>
    <row r="5166" spans="6:6" x14ac:dyDescent="0.25">
      <c r="F5166" s="186"/>
    </row>
    <row r="5178" spans="6:6" x14ac:dyDescent="0.25">
      <c r="F5178" s="186"/>
    </row>
    <row r="5179" spans="6:6" x14ac:dyDescent="0.25">
      <c r="F5179" s="186"/>
    </row>
    <row r="5180" spans="6:6" x14ac:dyDescent="0.25">
      <c r="F5180" s="186"/>
    </row>
    <row r="5181" spans="6:6" x14ac:dyDescent="0.25">
      <c r="F5181" s="186"/>
    </row>
    <row r="5192" spans="6:6" x14ac:dyDescent="0.25">
      <c r="F5192" s="186"/>
    </row>
    <row r="5193" spans="6:6" x14ac:dyDescent="0.25">
      <c r="F5193" s="186"/>
    </row>
    <row r="5194" spans="6:6" x14ac:dyDescent="0.25">
      <c r="F5194" s="186"/>
    </row>
    <row r="5195" spans="6:6" x14ac:dyDescent="0.25">
      <c r="F5195" s="186"/>
    </row>
    <row r="5196" spans="6:6" x14ac:dyDescent="0.25">
      <c r="F5196" s="186"/>
    </row>
    <row r="5207" spans="6:6" x14ac:dyDescent="0.25">
      <c r="F5207" s="187"/>
    </row>
    <row r="5208" spans="6:6" x14ac:dyDescent="0.25">
      <c r="F5208" s="186"/>
    </row>
    <row r="5209" spans="6:6" x14ac:dyDescent="0.25">
      <c r="F5209" s="186"/>
    </row>
    <row r="5210" spans="6:6" x14ac:dyDescent="0.25">
      <c r="F5210" s="186"/>
    </row>
    <row r="5211" spans="6:6" x14ac:dyDescent="0.25">
      <c r="F5211" s="186"/>
    </row>
    <row r="5223" spans="6:6" x14ac:dyDescent="0.25">
      <c r="F5223" s="186"/>
    </row>
    <row r="5224" spans="6:6" x14ac:dyDescent="0.25">
      <c r="F5224" s="186"/>
    </row>
    <row r="5225" spans="6:6" x14ac:dyDescent="0.25">
      <c r="F5225" s="186"/>
    </row>
    <row r="5226" spans="6:6" x14ac:dyDescent="0.25">
      <c r="F5226" s="186"/>
    </row>
    <row r="5252" spans="6:6" x14ac:dyDescent="0.25">
      <c r="F5252" s="186"/>
    </row>
    <row r="5253" spans="6:6" x14ac:dyDescent="0.25">
      <c r="F5253" s="186"/>
    </row>
    <row r="5254" spans="6:6" x14ac:dyDescent="0.25">
      <c r="F5254" s="186"/>
    </row>
    <row r="5255" spans="6:6" x14ac:dyDescent="0.25">
      <c r="F5255" s="186"/>
    </row>
    <row r="5256" spans="6:6" x14ac:dyDescent="0.25">
      <c r="F5256" s="186"/>
    </row>
    <row r="5268" spans="6:6" x14ac:dyDescent="0.25">
      <c r="F5268" s="186"/>
    </row>
    <row r="5270" spans="6:6" x14ac:dyDescent="0.25">
      <c r="F5270" s="186"/>
    </row>
    <row r="5282" spans="6:6" x14ac:dyDescent="0.25">
      <c r="F5282" s="186"/>
    </row>
    <row r="5285" spans="6:6" x14ac:dyDescent="0.25">
      <c r="F5285" s="186"/>
    </row>
    <row r="5297" spans="6:6" x14ac:dyDescent="0.25">
      <c r="F5297" s="187"/>
    </row>
    <row r="5300" spans="6:6" x14ac:dyDescent="0.25">
      <c r="F5300" s="186"/>
    </row>
    <row r="5313" spans="6:6" x14ac:dyDescent="0.25">
      <c r="F5313" s="186"/>
    </row>
    <row r="5315" spans="6:6" x14ac:dyDescent="0.25">
      <c r="F5315" s="186"/>
    </row>
    <row r="5316" spans="6:6" x14ac:dyDescent="0.25">
      <c r="F5316" s="186"/>
    </row>
    <row r="5357" spans="6:6" x14ac:dyDescent="0.25">
      <c r="F5357" s="186"/>
    </row>
    <row r="5358" spans="6:6" x14ac:dyDescent="0.25">
      <c r="F5358" s="186"/>
    </row>
    <row r="5359" spans="6:6" x14ac:dyDescent="0.25">
      <c r="F5359" s="186"/>
    </row>
    <row r="5360" spans="6:6" x14ac:dyDescent="0.25">
      <c r="F5360" s="186"/>
    </row>
    <row r="5361" spans="6:6" x14ac:dyDescent="0.25">
      <c r="F5361" s="186"/>
    </row>
    <row r="5372" spans="6:6" x14ac:dyDescent="0.25">
      <c r="F5372" s="186"/>
    </row>
    <row r="5373" spans="6:6" x14ac:dyDescent="0.25">
      <c r="F5373" s="186"/>
    </row>
    <row r="5374" spans="6:6" x14ac:dyDescent="0.25">
      <c r="F5374" s="186"/>
    </row>
    <row r="5375" spans="6:6" x14ac:dyDescent="0.25">
      <c r="F5375" s="186"/>
    </row>
    <row r="5376" spans="6:6" x14ac:dyDescent="0.25">
      <c r="F5376" s="186"/>
    </row>
    <row r="5402" spans="6:6" x14ac:dyDescent="0.25">
      <c r="F5402" s="186"/>
    </row>
    <row r="5403" spans="6:6" x14ac:dyDescent="0.25">
      <c r="F5403" s="186"/>
    </row>
    <row r="5405" spans="6:6" x14ac:dyDescent="0.25">
      <c r="F5405" s="186"/>
    </row>
    <row r="5418" spans="6:6" x14ac:dyDescent="0.25">
      <c r="F5418" s="186"/>
    </row>
    <row r="5420" spans="6:6" x14ac:dyDescent="0.25">
      <c r="F5420" s="186"/>
    </row>
    <row r="5421" spans="6:6" x14ac:dyDescent="0.25">
      <c r="F5421" s="186"/>
    </row>
    <row r="5462" spans="6:6" x14ac:dyDescent="0.25">
      <c r="F5462" s="186"/>
    </row>
    <row r="5463" spans="6:6" x14ac:dyDescent="0.25">
      <c r="F5463" s="186"/>
    </row>
    <row r="5464" spans="6:6" x14ac:dyDescent="0.25">
      <c r="F5464" s="186"/>
    </row>
    <row r="5465" spans="6:6" x14ac:dyDescent="0.25">
      <c r="F5465" s="186"/>
    </row>
    <row r="5466" spans="6:6" x14ac:dyDescent="0.25">
      <c r="F5466" s="186"/>
    </row>
    <row r="5477" spans="6:6" x14ac:dyDescent="0.25">
      <c r="F5477" s="186"/>
    </row>
    <row r="5478" spans="6:6" x14ac:dyDescent="0.25">
      <c r="F5478" s="186"/>
    </row>
    <row r="5479" spans="6:6" x14ac:dyDescent="0.25">
      <c r="F5479" s="186"/>
    </row>
    <row r="5480" spans="6:6" x14ac:dyDescent="0.25">
      <c r="F5480" s="186"/>
    </row>
    <row r="5481" spans="6:6" x14ac:dyDescent="0.25">
      <c r="F5481" s="186"/>
    </row>
    <row r="5493" spans="6:6" x14ac:dyDescent="0.25">
      <c r="F5493" s="186"/>
    </row>
    <row r="5494" spans="6:6" x14ac:dyDescent="0.25">
      <c r="F5494" s="186"/>
    </row>
    <row r="5507" spans="6:6" x14ac:dyDescent="0.25">
      <c r="F5507" s="186"/>
    </row>
    <row r="5508" spans="6:6" x14ac:dyDescent="0.25">
      <c r="F5508" s="186"/>
    </row>
    <row r="5509" spans="6:6" x14ac:dyDescent="0.25">
      <c r="F5509" s="186"/>
    </row>
    <row r="5510" spans="6:6" x14ac:dyDescent="0.25">
      <c r="F5510" s="186"/>
    </row>
    <row r="5523" spans="6:6" x14ac:dyDescent="0.25">
      <c r="F5523" s="186"/>
    </row>
    <row r="5524" spans="6:6" x14ac:dyDescent="0.25">
      <c r="F5524" s="186"/>
    </row>
    <row r="5525" spans="6:6" x14ac:dyDescent="0.25">
      <c r="F5525" s="186"/>
    </row>
    <row r="5526" spans="6:6" x14ac:dyDescent="0.25">
      <c r="F5526" s="186"/>
    </row>
    <row r="5567" spans="6:6" x14ac:dyDescent="0.25">
      <c r="F5567" s="186"/>
    </row>
    <row r="5568" spans="6:6" x14ac:dyDescent="0.25">
      <c r="F5568" s="186"/>
    </row>
    <row r="5569" spans="6:6" x14ac:dyDescent="0.25">
      <c r="F5569" s="186"/>
    </row>
    <row r="5570" spans="6:6" x14ac:dyDescent="0.25">
      <c r="F5570" s="186"/>
    </row>
    <row r="5571" spans="6:6" x14ac:dyDescent="0.25">
      <c r="F5571" s="186"/>
    </row>
    <row r="5582" spans="6:6" x14ac:dyDescent="0.25">
      <c r="F5582" s="186"/>
    </row>
    <row r="5583" spans="6:6" x14ac:dyDescent="0.25">
      <c r="F5583" s="186"/>
    </row>
    <row r="5584" spans="6:6" x14ac:dyDescent="0.25">
      <c r="F5584" s="186"/>
    </row>
    <row r="5585" spans="6:6" x14ac:dyDescent="0.25">
      <c r="F5585" s="186"/>
    </row>
    <row r="5598" spans="6:6" x14ac:dyDescent="0.25">
      <c r="F5598" s="186"/>
    </row>
    <row r="5599" spans="6:6" x14ac:dyDescent="0.25">
      <c r="F5599" s="186"/>
    </row>
    <row r="5612" spans="6:6" x14ac:dyDescent="0.25">
      <c r="F5612" s="186"/>
    </row>
    <row r="5613" spans="6:6" x14ac:dyDescent="0.25">
      <c r="F5613" s="186"/>
    </row>
    <row r="5614" spans="6:6" x14ac:dyDescent="0.25">
      <c r="F5614" s="186"/>
    </row>
    <row r="5615" spans="6:6" x14ac:dyDescent="0.25">
      <c r="F5615" s="186"/>
    </row>
    <row r="5616" spans="6:6" x14ac:dyDescent="0.25">
      <c r="F5616" s="186"/>
    </row>
    <row r="5628" spans="6:6" x14ac:dyDescent="0.25">
      <c r="F5628" s="186"/>
    </row>
    <row r="5629" spans="6:6" x14ac:dyDescent="0.25">
      <c r="F5629" s="186"/>
    </row>
    <row r="5630" spans="6:6" x14ac:dyDescent="0.25">
      <c r="F5630" s="186"/>
    </row>
    <row r="5631" spans="6:6" x14ac:dyDescent="0.25">
      <c r="F5631" s="186"/>
    </row>
    <row r="5672" spans="6:6" x14ac:dyDescent="0.25">
      <c r="F5672" s="186"/>
    </row>
    <row r="5673" spans="6:6" x14ac:dyDescent="0.25">
      <c r="F5673" s="186"/>
    </row>
    <row r="5674" spans="6:6" x14ac:dyDescent="0.25">
      <c r="F5674" s="186"/>
    </row>
    <row r="5675" spans="6:6" x14ac:dyDescent="0.25">
      <c r="F5675" s="186"/>
    </row>
    <row r="5676" spans="6:6" x14ac:dyDescent="0.25">
      <c r="F5676" s="186"/>
    </row>
    <row r="5687" spans="6:6" x14ac:dyDescent="0.25">
      <c r="F5687" s="186"/>
    </row>
    <row r="5688" spans="6:6" x14ac:dyDescent="0.25">
      <c r="F5688" s="186"/>
    </row>
    <row r="5689" spans="6:6" x14ac:dyDescent="0.25">
      <c r="F5689" s="186"/>
    </row>
    <row r="5690" spans="6:6" x14ac:dyDescent="0.25">
      <c r="F5690" s="186"/>
    </row>
    <row r="5691" spans="6:6" x14ac:dyDescent="0.25">
      <c r="F5691" s="186"/>
    </row>
    <row r="5702" spans="6:6" x14ac:dyDescent="0.25">
      <c r="F5702" s="187"/>
    </row>
    <row r="5703" spans="6:6" x14ac:dyDescent="0.25">
      <c r="F5703" s="186"/>
    </row>
    <row r="5704" spans="6:6" x14ac:dyDescent="0.25">
      <c r="F5704" s="186"/>
    </row>
    <row r="5705" spans="6:6" x14ac:dyDescent="0.25">
      <c r="F5705" s="186"/>
    </row>
    <row r="5706" spans="6:6" x14ac:dyDescent="0.25">
      <c r="F5706" s="186"/>
    </row>
    <row r="5717" spans="6:6" x14ac:dyDescent="0.25">
      <c r="F5717" s="186"/>
    </row>
    <row r="5718" spans="6:6" x14ac:dyDescent="0.25">
      <c r="F5718" s="186"/>
    </row>
    <row r="5719" spans="6:6" x14ac:dyDescent="0.25">
      <c r="F5719" s="186"/>
    </row>
    <row r="5720" spans="6:6" x14ac:dyDescent="0.25">
      <c r="F5720" s="186"/>
    </row>
    <row r="5721" spans="6:6" x14ac:dyDescent="0.25">
      <c r="F5721" s="186"/>
    </row>
    <row r="5732" spans="6:6" x14ac:dyDescent="0.25">
      <c r="F5732" s="186"/>
    </row>
    <row r="5733" spans="6:6" x14ac:dyDescent="0.25">
      <c r="F5733" s="186"/>
    </row>
    <row r="5734" spans="6:6" x14ac:dyDescent="0.25">
      <c r="F5734" s="186"/>
    </row>
    <row r="5735" spans="6:6" x14ac:dyDescent="0.25">
      <c r="F5735" s="186"/>
    </row>
    <row r="5736" spans="6:6" x14ac:dyDescent="0.25">
      <c r="F5736" s="186"/>
    </row>
    <row r="5748" spans="6:6" x14ac:dyDescent="0.25">
      <c r="F5748" s="186"/>
    </row>
    <row r="5749" spans="6:6" x14ac:dyDescent="0.25">
      <c r="F5749" s="186"/>
    </row>
    <row r="5750" spans="6:6" x14ac:dyDescent="0.25">
      <c r="F5750" s="186"/>
    </row>
    <row r="5751" spans="6:6" x14ac:dyDescent="0.25">
      <c r="F5751" s="186"/>
    </row>
    <row r="5777" spans="6:6" x14ac:dyDescent="0.25">
      <c r="F5777" s="186"/>
    </row>
    <row r="5778" spans="6:6" x14ac:dyDescent="0.25">
      <c r="F5778" s="186"/>
    </row>
    <row r="5780" spans="6:6" x14ac:dyDescent="0.25">
      <c r="F5780" s="186"/>
    </row>
    <row r="5781" spans="6:6" x14ac:dyDescent="0.25">
      <c r="F5781" s="186"/>
    </row>
    <row r="5822" spans="6:6" x14ac:dyDescent="0.25">
      <c r="F5822" s="186"/>
    </row>
    <row r="5825" spans="6:6" x14ac:dyDescent="0.25">
      <c r="F5825" s="186"/>
    </row>
    <row r="5882" spans="6:6" x14ac:dyDescent="0.25">
      <c r="F5882" s="186"/>
    </row>
    <row r="5883" spans="6:6" x14ac:dyDescent="0.25">
      <c r="F5883" s="186"/>
    </row>
    <row r="5884" spans="6:6" x14ac:dyDescent="0.25">
      <c r="F5884" s="186"/>
    </row>
    <row r="5885" spans="6:6" x14ac:dyDescent="0.25">
      <c r="F5885" s="186"/>
    </row>
    <row r="5886" spans="6:6" x14ac:dyDescent="0.25">
      <c r="F5886" s="186"/>
    </row>
    <row r="5897" spans="6:6" x14ac:dyDescent="0.25">
      <c r="F5897" s="186"/>
    </row>
    <row r="5898" spans="6:6" x14ac:dyDescent="0.25">
      <c r="F5898" s="186"/>
    </row>
    <row r="5899" spans="6:6" x14ac:dyDescent="0.25">
      <c r="F5899" s="186"/>
    </row>
    <row r="5900" spans="6:6" x14ac:dyDescent="0.25">
      <c r="F5900" s="186"/>
    </row>
    <row r="5901" spans="6:6" x14ac:dyDescent="0.25">
      <c r="F5901" s="186"/>
    </row>
    <row r="5913" spans="6:6" x14ac:dyDescent="0.25">
      <c r="F5913" s="186"/>
    </row>
    <row r="5914" spans="6:6" x14ac:dyDescent="0.25">
      <c r="F5914" s="186"/>
    </row>
    <row r="5915" spans="6:6" x14ac:dyDescent="0.25">
      <c r="F5915" s="186"/>
    </row>
    <row r="5916" spans="6:6" x14ac:dyDescent="0.25">
      <c r="F5916" s="186"/>
    </row>
    <row r="5927" spans="6:6" x14ac:dyDescent="0.25">
      <c r="F5927" s="187"/>
    </row>
    <row r="5928" spans="6:6" x14ac:dyDescent="0.25">
      <c r="F5928" s="186"/>
    </row>
    <row r="5929" spans="6:6" x14ac:dyDescent="0.25">
      <c r="F5929" s="186"/>
    </row>
    <row r="5930" spans="6:6" x14ac:dyDescent="0.25">
      <c r="F5930" s="186"/>
    </row>
    <row r="5931" spans="6:6" x14ac:dyDescent="0.25">
      <c r="F5931" s="186"/>
    </row>
    <row r="5942" spans="6:6" x14ac:dyDescent="0.25">
      <c r="F5942" s="186"/>
    </row>
    <row r="5943" spans="6:6" x14ac:dyDescent="0.25">
      <c r="F5943" s="186"/>
    </row>
    <row r="5944" spans="6:6" x14ac:dyDescent="0.25">
      <c r="F5944" s="186"/>
    </row>
    <row r="5945" spans="6:6" x14ac:dyDescent="0.25">
      <c r="F5945" s="186"/>
    </row>
    <row r="5946" spans="6:6" x14ac:dyDescent="0.25">
      <c r="F5946" s="186"/>
    </row>
    <row r="5958" spans="6:6" x14ac:dyDescent="0.25">
      <c r="F5958" s="186"/>
    </row>
    <row r="5959" spans="6:6" x14ac:dyDescent="0.25">
      <c r="F5959" s="186"/>
    </row>
    <row r="5974" spans="6:6" x14ac:dyDescent="0.25">
      <c r="F5974" s="186"/>
    </row>
    <row r="5975" spans="6:6" x14ac:dyDescent="0.25">
      <c r="F5975" s="186"/>
    </row>
    <row r="5976" spans="6:6" x14ac:dyDescent="0.25">
      <c r="F5976" s="186"/>
    </row>
    <row r="5987" spans="6:6" x14ac:dyDescent="0.25">
      <c r="F5987" s="186"/>
    </row>
    <row r="5988" spans="6:6" x14ac:dyDescent="0.25">
      <c r="F5988" s="186"/>
    </row>
    <row r="5989" spans="6:6" x14ac:dyDescent="0.25">
      <c r="F5989" s="186"/>
    </row>
    <row r="5990" spans="6:6" x14ac:dyDescent="0.25">
      <c r="F5990" s="186"/>
    </row>
    <row r="5991" spans="6:6" x14ac:dyDescent="0.25">
      <c r="F5991" s="186"/>
    </row>
    <row r="6002" spans="6:6" x14ac:dyDescent="0.25">
      <c r="F6002" s="186"/>
    </row>
    <row r="6003" spans="6:6" x14ac:dyDescent="0.25">
      <c r="F6003" s="186"/>
    </row>
    <row r="6004" spans="6:6" x14ac:dyDescent="0.25">
      <c r="F6004" s="186"/>
    </row>
    <row r="6005" spans="6:6" x14ac:dyDescent="0.25">
      <c r="F6005" s="186"/>
    </row>
    <row r="6006" spans="6:6" x14ac:dyDescent="0.25">
      <c r="F6006" s="186"/>
    </row>
    <row r="6017" spans="6:6" x14ac:dyDescent="0.25">
      <c r="F6017" s="186"/>
    </row>
    <row r="6018" spans="6:6" x14ac:dyDescent="0.25">
      <c r="F6018" s="186"/>
    </row>
    <row r="6019" spans="6:6" x14ac:dyDescent="0.25">
      <c r="F6019" s="186"/>
    </row>
    <row r="6020" spans="6:6" x14ac:dyDescent="0.25">
      <c r="F6020" s="186"/>
    </row>
    <row r="6021" spans="6:6" x14ac:dyDescent="0.25">
      <c r="F6021" s="186"/>
    </row>
    <row r="6032" spans="6:6" x14ac:dyDescent="0.25">
      <c r="F6032" s="186"/>
    </row>
    <row r="6033" spans="6:6" x14ac:dyDescent="0.25">
      <c r="F6033" s="186"/>
    </row>
    <row r="6034" spans="6:6" x14ac:dyDescent="0.25">
      <c r="F6034" s="186"/>
    </row>
    <row r="6035" spans="6:6" x14ac:dyDescent="0.25">
      <c r="F6035" s="186"/>
    </row>
    <row r="6047" spans="6:6" x14ac:dyDescent="0.25">
      <c r="F6047" s="186"/>
    </row>
    <row r="6048" spans="6:6" x14ac:dyDescent="0.25">
      <c r="F6048" s="186"/>
    </row>
    <row r="6049" spans="6:6" x14ac:dyDescent="0.25">
      <c r="F6049" s="186"/>
    </row>
    <row r="6050" spans="6:6" x14ac:dyDescent="0.25">
      <c r="F6050" s="186"/>
    </row>
    <row r="6051" spans="6:6" x14ac:dyDescent="0.25">
      <c r="F6051" s="186"/>
    </row>
    <row r="6063" spans="6:6" x14ac:dyDescent="0.25">
      <c r="F6063" s="186"/>
    </row>
    <row r="6064" spans="6:6" x14ac:dyDescent="0.25">
      <c r="F6064" s="186"/>
    </row>
    <row r="6092" spans="6:6" x14ac:dyDescent="0.25">
      <c r="F6092" s="186"/>
    </row>
    <row r="6093" spans="6:6" x14ac:dyDescent="0.25">
      <c r="F6093" s="186"/>
    </row>
    <row r="6094" spans="6:6" x14ac:dyDescent="0.25">
      <c r="F6094" s="186"/>
    </row>
    <row r="6095" spans="6:6" x14ac:dyDescent="0.25">
      <c r="F6095" s="186"/>
    </row>
    <row r="6096" spans="6:6" x14ac:dyDescent="0.25">
      <c r="F6096" s="186"/>
    </row>
    <row r="6107" spans="6:6" x14ac:dyDescent="0.25">
      <c r="F6107" s="186"/>
    </row>
    <row r="6108" spans="6:6" x14ac:dyDescent="0.25">
      <c r="F6108" s="186"/>
    </row>
    <row r="6109" spans="6:6" x14ac:dyDescent="0.25">
      <c r="F6109" s="186"/>
    </row>
    <row r="6110" spans="6:6" x14ac:dyDescent="0.25">
      <c r="F6110" s="186"/>
    </row>
    <row r="6111" spans="6:6" x14ac:dyDescent="0.25">
      <c r="F6111" s="186"/>
    </row>
    <row r="6122" spans="6:6" x14ac:dyDescent="0.25">
      <c r="F6122" s="187"/>
    </row>
    <row r="6123" spans="6:6" x14ac:dyDescent="0.25">
      <c r="F6123" s="186"/>
    </row>
    <row r="6124" spans="6:6" x14ac:dyDescent="0.25">
      <c r="F6124" s="186"/>
    </row>
    <row r="6125" spans="6:6" x14ac:dyDescent="0.25">
      <c r="F6125" s="186"/>
    </row>
    <row r="6126" spans="6:6" x14ac:dyDescent="0.25">
      <c r="F6126" s="186"/>
    </row>
    <row r="6137" spans="6:6" x14ac:dyDescent="0.25">
      <c r="F6137" s="186"/>
    </row>
    <row r="6138" spans="6:6" x14ac:dyDescent="0.25">
      <c r="F6138" s="186"/>
    </row>
    <row r="6139" spans="6:6" x14ac:dyDescent="0.25">
      <c r="F6139" s="186"/>
    </row>
    <row r="6140" spans="6:6" x14ac:dyDescent="0.25">
      <c r="F6140" s="186"/>
    </row>
    <row r="6152" spans="6:6" x14ac:dyDescent="0.25">
      <c r="F6152" s="186"/>
    </row>
    <row r="6153" spans="6:6" x14ac:dyDescent="0.25">
      <c r="F6153" s="186"/>
    </row>
    <row r="6154" spans="6:6" x14ac:dyDescent="0.25">
      <c r="F6154" s="186"/>
    </row>
    <row r="6155" spans="6:6" x14ac:dyDescent="0.25">
      <c r="F6155" s="186"/>
    </row>
    <row r="6168" spans="6:6" x14ac:dyDescent="0.25">
      <c r="F6168" s="186"/>
    </row>
    <row r="6169" spans="6:6" x14ac:dyDescent="0.25">
      <c r="F6169" s="186"/>
    </row>
    <row r="6197" spans="6:6" x14ac:dyDescent="0.25">
      <c r="F6197" s="186"/>
    </row>
    <row r="6198" spans="6:6" x14ac:dyDescent="0.25">
      <c r="F6198" s="186"/>
    </row>
    <row r="6199" spans="6:6" x14ac:dyDescent="0.25">
      <c r="F6199" s="186"/>
    </row>
    <row r="6200" spans="6:6" x14ac:dyDescent="0.25">
      <c r="F6200" s="186"/>
    </row>
    <row r="6201" spans="6:6" x14ac:dyDescent="0.25">
      <c r="F6201" s="186"/>
    </row>
    <row r="6212" spans="6:6" x14ac:dyDescent="0.25">
      <c r="F6212" s="186"/>
    </row>
    <row r="6213" spans="6:6" x14ac:dyDescent="0.25">
      <c r="F6213" s="186"/>
    </row>
    <row r="6214" spans="6:6" x14ac:dyDescent="0.25">
      <c r="F6214" s="186"/>
    </row>
    <row r="6215" spans="6:6" x14ac:dyDescent="0.25">
      <c r="F6215" s="186"/>
    </row>
    <row r="6216" spans="6:6" x14ac:dyDescent="0.25">
      <c r="F6216" s="186"/>
    </row>
    <row r="6227" spans="6:6" x14ac:dyDescent="0.25">
      <c r="F6227" s="186"/>
    </row>
    <row r="6228" spans="6:6" x14ac:dyDescent="0.25">
      <c r="F6228" s="186"/>
    </row>
    <row r="6229" spans="6:6" x14ac:dyDescent="0.25">
      <c r="F6229" s="186"/>
    </row>
    <row r="6230" spans="6:6" x14ac:dyDescent="0.25">
      <c r="F6230" s="186"/>
    </row>
    <row r="6231" spans="6:6" x14ac:dyDescent="0.25">
      <c r="F6231" s="186"/>
    </row>
    <row r="6242" spans="6:6" x14ac:dyDescent="0.25">
      <c r="F6242" s="186"/>
    </row>
    <row r="6243" spans="6:6" x14ac:dyDescent="0.25">
      <c r="F6243" s="186"/>
    </row>
    <row r="6244" spans="6:6" x14ac:dyDescent="0.25">
      <c r="F6244" s="186"/>
    </row>
    <row r="6245" spans="6:6" x14ac:dyDescent="0.25">
      <c r="F6245" s="186"/>
    </row>
    <row r="6246" spans="6:6" x14ac:dyDescent="0.25">
      <c r="F6246" s="186"/>
    </row>
    <row r="6258" spans="6:6" x14ac:dyDescent="0.25">
      <c r="F6258" s="186"/>
    </row>
    <row r="6259" spans="6:6" x14ac:dyDescent="0.25">
      <c r="F6259" s="186"/>
    </row>
    <row r="6260" spans="6:6" x14ac:dyDescent="0.25">
      <c r="F6260" s="186"/>
    </row>
    <row r="6261" spans="6:6" x14ac:dyDescent="0.25">
      <c r="F6261" s="186"/>
    </row>
    <row r="6273" spans="6:6" x14ac:dyDescent="0.25">
      <c r="F6273" s="186"/>
    </row>
    <row r="6274" spans="6:6" x14ac:dyDescent="0.25">
      <c r="F6274" s="186"/>
    </row>
    <row r="6302" spans="6:6" x14ac:dyDescent="0.25">
      <c r="F6302" s="186"/>
    </row>
    <row r="6303" spans="6:6" x14ac:dyDescent="0.25">
      <c r="F6303" s="186"/>
    </row>
    <row r="6304" spans="6:6" x14ac:dyDescent="0.25">
      <c r="F6304" s="186"/>
    </row>
    <row r="6305" spans="6:6" x14ac:dyDescent="0.25">
      <c r="F6305" s="186"/>
    </row>
    <row r="6306" spans="6:6" x14ac:dyDescent="0.25">
      <c r="F6306" s="186"/>
    </row>
    <row r="6317" spans="6:6" x14ac:dyDescent="0.25">
      <c r="F6317" s="186"/>
    </row>
    <row r="6318" spans="6:6" x14ac:dyDescent="0.25">
      <c r="F6318" s="186"/>
    </row>
    <row r="6319" spans="6:6" x14ac:dyDescent="0.25">
      <c r="F6319" s="186"/>
    </row>
    <row r="6320" spans="6:6" x14ac:dyDescent="0.25">
      <c r="F6320" s="186"/>
    </row>
    <row r="6332" spans="6:6" x14ac:dyDescent="0.25">
      <c r="F6332" s="186"/>
    </row>
    <row r="6333" spans="6:6" x14ac:dyDescent="0.25">
      <c r="F6333" s="186"/>
    </row>
    <row r="6334" spans="6:6" x14ac:dyDescent="0.25">
      <c r="F6334" s="186"/>
    </row>
    <row r="6335" spans="6:6" x14ac:dyDescent="0.25">
      <c r="F6335" s="186"/>
    </row>
    <row r="6336" spans="6:6" x14ac:dyDescent="0.25">
      <c r="F6336" s="186"/>
    </row>
    <row r="6347" spans="6:6" x14ac:dyDescent="0.25">
      <c r="F6347" s="186"/>
    </row>
    <row r="6348" spans="6:6" x14ac:dyDescent="0.25">
      <c r="F6348" s="186"/>
    </row>
    <row r="6349" spans="6:6" x14ac:dyDescent="0.25">
      <c r="F6349" s="186"/>
    </row>
    <row r="6350" spans="6:6" x14ac:dyDescent="0.25">
      <c r="F6350" s="186"/>
    </row>
    <row r="6351" spans="6:6" x14ac:dyDescent="0.25">
      <c r="F6351" s="186"/>
    </row>
    <row r="6362" spans="6:6" x14ac:dyDescent="0.25">
      <c r="F6362" s="186"/>
    </row>
    <row r="6363" spans="6:6" x14ac:dyDescent="0.25">
      <c r="F6363" s="186"/>
    </row>
    <row r="6364" spans="6:6" x14ac:dyDescent="0.25">
      <c r="F6364" s="186"/>
    </row>
    <row r="6365" spans="6:6" x14ac:dyDescent="0.25">
      <c r="F6365" s="186"/>
    </row>
    <row r="6366" spans="6:6" x14ac:dyDescent="0.25">
      <c r="F6366" s="186"/>
    </row>
    <row r="6378" spans="6:6" x14ac:dyDescent="0.25">
      <c r="F6378" s="186"/>
    </row>
    <row r="6379" spans="6:6" x14ac:dyDescent="0.25">
      <c r="F6379" s="186"/>
    </row>
    <row r="6407" spans="6:6" x14ac:dyDescent="0.25">
      <c r="F6407" s="186"/>
    </row>
    <row r="6408" spans="6:6" x14ac:dyDescent="0.25">
      <c r="F6408" s="186"/>
    </row>
    <row r="6409" spans="6:6" x14ac:dyDescent="0.25">
      <c r="F6409" s="186"/>
    </row>
    <row r="6410" spans="6:6" x14ac:dyDescent="0.25">
      <c r="F6410" s="186"/>
    </row>
    <row r="6411" spans="6:6" x14ac:dyDescent="0.25">
      <c r="F6411" s="186"/>
    </row>
    <row r="6422" spans="6:6" x14ac:dyDescent="0.25">
      <c r="F6422" s="186"/>
    </row>
    <row r="6423" spans="6:6" x14ac:dyDescent="0.25">
      <c r="F6423" s="186"/>
    </row>
    <row r="6424" spans="6:6" x14ac:dyDescent="0.25">
      <c r="F6424" s="186"/>
    </row>
    <row r="6425" spans="6:6" x14ac:dyDescent="0.25">
      <c r="F6425" s="186"/>
    </row>
    <row r="6438" spans="6:6" x14ac:dyDescent="0.25">
      <c r="F6438" s="186"/>
    </row>
    <row r="6439" spans="6:6" x14ac:dyDescent="0.25">
      <c r="F6439" s="186"/>
    </row>
    <row r="6452" spans="6:6" x14ac:dyDescent="0.25">
      <c r="F6452" s="186"/>
    </row>
    <row r="6453" spans="6:6" x14ac:dyDescent="0.25">
      <c r="F6453" s="186"/>
    </row>
    <row r="6455" spans="6:6" x14ac:dyDescent="0.25">
      <c r="F6455" s="186"/>
    </row>
    <row r="6456" spans="6:6" x14ac:dyDescent="0.25">
      <c r="F6456" s="186"/>
    </row>
    <row r="6467" spans="6:6" x14ac:dyDescent="0.25">
      <c r="F6467" s="186"/>
    </row>
    <row r="6468" spans="6:6" x14ac:dyDescent="0.25">
      <c r="F6468" s="186"/>
    </row>
    <row r="6470" spans="6:6" x14ac:dyDescent="0.25">
      <c r="F6470" s="186"/>
    </row>
    <row r="6471" spans="6:6" x14ac:dyDescent="0.25">
      <c r="F6471" s="186"/>
    </row>
    <row r="6512" spans="6:6" x14ac:dyDescent="0.25">
      <c r="F6512" s="186"/>
    </row>
    <row r="6513" spans="6:6" x14ac:dyDescent="0.25">
      <c r="F6513" s="186"/>
    </row>
    <row r="6514" spans="6:6" x14ac:dyDescent="0.25">
      <c r="F6514" s="186"/>
    </row>
    <row r="6515" spans="6:6" x14ac:dyDescent="0.25">
      <c r="F6515" s="186"/>
    </row>
    <row r="6516" spans="6:6" x14ac:dyDescent="0.25">
      <c r="F6516" s="186"/>
    </row>
    <row r="6527" spans="6:6" x14ac:dyDescent="0.25">
      <c r="F6527" s="186"/>
    </row>
    <row r="6528" spans="6:6" x14ac:dyDescent="0.25">
      <c r="F6528" s="186"/>
    </row>
    <row r="6529" spans="6:6" x14ac:dyDescent="0.25">
      <c r="F6529" s="186"/>
    </row>
    <row r="6530" spans="6:6" x14ac:dyDescent="0.25">
      <c r="F6530" s="186"/>
    </row>
    <row r="6531" spans="6:6" x14ac:dyDescent="0.25">
      <c r="F6531" s="186"/>
    </row>
    <row r="6543" spans="6:6" x14ac:dyDescent="0.25">
      <c r="F6543" s="186"/>
    </row>
    <row r="6544" spans="6:6" x14ac:dyDescent="0.25">
      <c r="F6544" s="186"/>
    </row>
    <row r="6545" spans="6:6" x14ac:dyDescent="0.25">
      <c r="F6545" s="186"/>
    </row>
    <row r="6546" spans="6:6" x14ac:dyDescent="0.25">
      <c r="F6546" s="186"/>
    </row>
    <row r="6557" spans="6:6" x14ac:dyDescent="0.25">
      <c r="F6557" s="187"/>
    </row>
    <row r="6558" spans="6:6" x14ac:dyDescent="0.25">
      <c r="F6558" s="186"/>
    </row>
    <row r="6559" spans="6:6" x14ac:dyDescent="0.25">
      <c r="F6559" s="186"/>
    </row>
    <row r="6560" spans="6:6" x14ac:dyDescent="0.25">
      <c r="F6560" s="186"/>
    </row>
    <row r="6561" spans="6:6" x14ac:dyDescent="0.25">
      <c r="F6561" s="186"/>
    </row>
    <row r="6572" spans="6:6" x14ac:dyDescent="0.25">
      <c r="F6572" s="187"/>
    </row>
    <row r="6573" spans="6:6" x14ac:dyDescent="0.25">
      <c r="F6573" s="186"/>
    </row>
    <row r="6574" spans="6:6" x14ac:dyDescent="0.25">
      <c r="F6574" s="186"/>
    </row>
    <row r="6575" spans="6:6" x14ac:dyDescent="0.25">
      <c r="F6575" s="186"/>
    </row>
    <row r="6576" spans="6:6" x14ac:dyDescent="0.25">
      <c r="F6576" s="186"/>
    </row>
    <row r="6588" spans="6:6" x14ac:dyDescent="0.25">
      <c r="F6588" s="186"/>
    </row>
    <row r="6589" spans="6:6" x14ac:dyDescent="0.25">
      <c r="F6589" s="186"/>
    </row>
    <row r="6617" spans="6:6" x14ac:dyDescent="0.25">
      <c r="F6617" s="186"/>
    </row>
    <row r="6618" spans="6:6" x14ac:dyDescent="0.25">
      <c r="F6618" s="186"/>
    </row>
    <row r="6619" spans="6:6" x14ac:dyDescent="0.25">
      <c r="F6619" s="186"/>
    </row>
    <row r="6620" spans="6:6" x14ac:dyDescent="0.25">
      <c r="F6620" s="186"/>
    </row>
    <row r="6621" spans="6:6" x14ac:dyDescent="0.25">
      <c r="F6621" s="186"/>
    </row>
    <row r="6632" spans="6:6" x14ac:dyDescent="0.25">
      <c r="F6632" s="186"/>
    </row>
    <row r="6633" spans="6:6" x14ac:dyDescent="0.25">
      <c r="F6633" s="186"/>
    </row>
    <row r="6634" spans="6:6" x14ac:dyDescent="0.25">
      <c r="F6634" s="186"/>
    </row>
    <row r="6635" spans="6:6" x14ac:dyDescent="0.25">
      <c r="F6635" s="186"/>
    </row>
    <row r="6636" spans="6:6" x14ac:dyDescent="0.25">
      <c r="F6636" s="186"/>
    </row>
    <row r="6647" spans="6:6" x14ac:dyDescent="0.25">
      <c r="F6647" s="186"/>
    </row>
    <row r="6648" spans="6:6" x14ac:dyDescent="0.25">
      <c r="F6648" s="186"/>
    </row>
    <row r="6649" spans="6:6" x14ac:dyDescent="0.25">
      <c r="F6649" s="186"/>
    </row>
    <row r="6650" spans="6:6" x14ac:dyDescent="0.25">
      <c r="F6650" s="186"/>
    </row>
    <row r="6651" spans="6:6" x14ac:dyDescent="0.25">
      <c r="F6651" s="186"/>
    </row>
    <row r="6662" spans="6:6" x14ac:dyDescent="0.25">
      <c r="F6662" s="186"/>
    </row>
    <row r="6663" spans="6:6" x14ac:dyDescent="0.25">
      <c r="F6663" s="186"/>
    </row>
    <row r="6664" spans="6:6" x14ac:dyDescent="0.25">
      <c r="F6664" s="186"/>
    </row>
    <row r="6665" spans="6:6" x14ac:dyDescent="0.25">
      <c r="F6665" s="186"/>
    </row>
    <row r="6666" spans="6:6" x14ac:dyDescent="0.25">
      <c r="F6666" s="186"/>
    </row>
    <row r="6677" spans="6:6" x14ac:dyDescent="0.25">
      <c r="F6677" s="186"/>
    </row>
    <row r="6678" spans="6:6" x14ac:dyDescent="0.25">
      <c r="F6678" s="186"/>
    </row>
    <row r="6679" spans="6:6" x14ac:dyDescent="0.25">
      <c r="F6679" s="186"/>
    </row>
    <row r="6680" spans="6:6" x14ac:dyDescent="0.25">
      <c r="F6680" s="186"/>
    </row>
    <row r="6681" spans="6:6" x14ac:dyDescent="0.25">
      <c r="F6681" s="186"/>
    </row>
    <row r="6693" spans="6:6" x14ac:dyDescent="0.25">
      <c r="F6693" s="186"/>
    </row>
    <row r="6694" spans="6:6" x14ac:dyDescent="0.25">
      <c r="F6694" s="186"/>
    </row>
    <row r="6722" spans="6:6" x14ac:dyDescent="0.25">
      <c r="F6722" s="186"/>
    </row>
    <row r="6723" spans="6:6" x14ac:dyDescent="0.25">
      <c r="F6723" s="186"/>
    </row>
    <row r="6724" spans="6:6" x14ac:dyDescent="0.25">
      <c r="F6724" s="186"/>
    </row>
    <row r="6725" spans="6:6" x14ac:dyDescent="0.25">
      <c r="F6725" s="186"/>
    </row>
    <row r="6737" spans="6:6" x14ac:dyDescent="0.25">
      <c r="F6737" s="186"/>
    </row>
    <row r="6738" spans="6:6" x14ac:dyDescent="0.25">
      <c r="F6738" s="186"/>
    </row>
    <row r="6739" spans="6:6" x14ac:dyDescent="0.25">
      <c r="F6739" s="186"/>
    </row>
    <row r="6740" spans="6:6" x14ac:dyDescent="0.25">
      <c r="F6740" s="186"/>
    </row>
    <row r="6741" spans="6:6" x14ac:dyDescent="0.25">
      <c r="F6741" s="186"/>
    </row>
    <row r="6752" spans="6:6" x14ac:dyDescent="0.25">
      <c r="F6752" s="187"/>
    </row>
    <row r="6753" spans="6:6" x14ac:dyDescent="0.25">
      <c r="F6753" s="186"/>
    </row>
    <row r="6754" spans="6:6" x14ac:dyDescent="0.25">
      <c r="F6754" s="186"/>
    </row>
    <row r="6755" spans="6:6" x14ac:dyDescent="0.25">
      <c r="F6755" s="186"/>
    </row>
    <row r="6756" spans="6:6" x14ac:dyDescent="0.25">
      <c r="F6756" s="186"/>
    </row>
    <row r="6767" spans="6:6" x14ac:dyDescent="0.25">
      <c r="F6767" s="186"/>
    </row>
    <row r="6768" spans="6:6" x14ac:dyDescent="0.25">
      <c r="F6768" s="186"/>
    </row>
    <row r="6769" spans="6:6" x14ac:dyDescent="0.25">
      <c r="F6769" s="186"/>
    </row>
    <row r="6770" spans="6:6" x14ac:dyDescent="0.25">
      <c r="F6770" s="186"/>
    </row>
    <row r="6782" spans="6:6" x14ac:dyDescent="0.25">
      <c r="F6782" s="186"/>
    </row>
    <row r="6783" spans="6:6" x14ac:dyDescent="0.25">
      <c r="F6783" s="186"/>
    </row>
    <row r="6784" spans="6:6" x14ac:dyDescent="0.25">
      <c r="F6784" s="186"/>
    </row>
    <row r="6785" spans="6:6" x14ac:dyDescent="0.25">
      <c r="F6785" s="186"/>
    </row>
    <row r="6786" spans="6:6" x14ac:dyDescent="0.25">
      <c r="F6786" s="186"/>
    </row>
    <row r="6798" spans="6:6" x14ac:dyDescent="0.25">
      <c r="F6798" s="186"/>
    </row>
    <row r="6799" spans="6:6" x14ac:dyDescent="0.25">
      <c r="F6799" s="186"/>
    </row>
    <row r="6827" spans="6:6" x14ac:dyDescent="0.25">
      <c r="F6827" s="186"/>
    </row>
    <row r="6828" spans="6:6" x14ac:dyDescent="0.25">
      <c r="F6828" s="186"/>
    </row>
    <row r="6829" spans="6:6" x14ac:dyDescent="0.25">
      <c r="F6829" s="186"/>
    </row>
    <row r="6830" spans="6:6" x14ac:dyDescent="0.25">
      <c r="F6830" s="186"/>
    </row>
    <row r="6831" spans="6:6" x14ac:dyDescent="0.25">
      <c r="F6831" s="186"/>
    </row>
    <row r="6842" spans="6:6" x14ac:dyDescent="0.25">
      <c r="F6842" s="186"/>
    </row>
    <row r="6843" spans="6:6" x14ac:dyDescent="0.25">
      <c r="F6843" s="186"/>
    </row>
    <row r="6844" spans="6:6" x14ac:dyDescent="0.25">
      <c r="F6844" s="186"/>
    </row>
    <row r="6845" spans="6:6" x14ac:dyDescent="0.25">
      <c r="F6845" s="186"/>
    </row>
    <row r="6846" spans="6:6" x14ac:dyDescent="0.25">
      <c r="F6846" s="186"/>
    </row>
    <row r="6858" spans="6:6" x14ac:dyDescent="0.25">
      <c r="F6858" s="186"/>
    </row>
    <row r="6859" spans="6:6" x14ac:dyDescent="0.25">
      <c r="F6859" s="186"/>
    </row>
    <row r="6860" spans="6:6" x14ac:dyDescent="0.25">
      <c r="F6860" s="186"/>
    </row>
    <row r="6861" spans="6:6" x14ac:dyDescent="0.25">
      <c r="F6861" s="186"/>
    </row>
    <row r="6872" spans="6:6" x14ac:dyDescent="0.25">
      <c r="F6872" s="187"/>
    </row>
    <row r="6873" spans="6:6" x14ac:dyDescent="0.25">
      <c r="F6873" s="186"/>
    </row>
    <row r="6874" spans="6:6" x14ac:dyDescent="0.25">
      <c r="F6874" s="186"/>
    </row>
    <row r="6875" spans="6:6" x14ac:dyDescent="0.25">
      <c r="F6875" s="186"/>
    </row>
    <row r="6876" spans="6:6" x14ac:dyDescent="0.25">
      <c r="F6876" s="186"/>
    </row>
    <row r="6887" spans="6:6" x14ac:dyDescent="0.25">
      <c r="F6887" s="186"/>
    </row>
    <row r="6888" spans="6:6" x14ac:dyDescent="0.25">
      <c r="F6888" s="186"/>
    </row>
    <row r="6889" spans="6:6" x14ac:dyDescent="0.25">
      <c r="F6889" s="186"/>
    </row>
    <row r="6890" spans="6:6" x14ac:dyDescent="0.25">
      <c r="F6890" s="186"/>
    </row>
    <row r="6891" spans="6:6" x14ac:dyDescent="0.25">
      <c r="F6891" s="186"/>
    </row>
    <row r="6903" spans="6:6" x14ac:dyDescent="0.25">
      <c r="F6903" s="186"/>
    </row>
    <row r="6904" spans="6:6" x14ac:dyDescent="0.25">
      <c r="F6904" s="186"/>
    </row>
    <row r="6905" spans="6:6" x14ac:dyDescent="0.25">
      <c r="F6905" s="186"/>
    </row>
    <row r="6906" spans="6:6" x14ac:dyDescent="0.25">
      <c r="F6906" s="186"/>
    </row>
    <row r="6933" spans="6:6" x14ac:dyDescent="0.25">
      <c r="F6933" s="186"/>
    </row>
    <row r="6934" spans="6:6" x14ac:dyDescent="0.25">
      <c r="F6934" s="186"/>
    </row>
    <row r="6936" spans="6:6" x14ac:dyDescent="0.25">
      <c r="F6936" s="186"/>
    </row>
    <row r="6977" spans="6:6" x14ac:dyDescent="0.25">
      <c r="F6977" s="186"/>
    </row>
    <row r="6980" spans="6:6" x14ac:dyDescent="0.25">
      <c r="F6980" s="186"/>
    </row>
    <row r="6993" spans="6:6" x14ac:dyDescent="0.25">
      <c r="F6993" s="186"/>
    </row>
    <row r="6995" spans="6:6" x14ac:dyDescent="0.25">
      <c r="F6995" s="186"/>
    </row>
    <row r="6996" spans="6:6" x14ac:dyDescent="0.25">
      <c r="F6996" s="186"/>
    </row>
    <row r="7038" spans="6:6" x14ac:dyDescent="0.25">
      <c r="F7038" s="187"/>
    </row>
    <row r="7039" spans="6:6" x14ac:dyDescent="0.25">
      <c r="F7039" s="187"/>
    </row>
    <row r="7041" spans="6:6" x14ac:dyDescent="0.25">
      <c r="F7041" s="187"/>
    </row>
    <row r="7052" spans="6:6" x14ac:dyDescent="0.25">
      <c r="F7052" s="186"/>
    </row>
    <row r="7053" spans="6:6" x14ac:dyDescent="0.25">
      <c r="F7053" s="187"/>
    </row>
    <row r="7054" spans="6:6" x14ac:dyDescent="0.25">
      <c r="F7054" s="187"/>
    </row>
    <row r="7055" spans="6:6" x14ac:dyDescent="0.25">
      <c r="F7055" s="186"/>
    </row>
    <row r="7056" spans="6:6" x14ac:dyDescent="0.25">
      <c r="F7056" s="187"/>
    </row>
    <row r="7068" spans="6:6" x14ac:dyDescent="0.25">
      <c r="F7068" s="187"/>
    </row>
    <row r="7069" spans="6:6" x14ac:dyDescent="0.25">
      <c r="F7069" s="187"/>
    </row>
    <row r="7071" spans="6:6" x14ac:dyDescent="0.25">
      <c r="F7071" s="187"/>
    </row>
    <row r="7083" spans="6:6" x14ac:dyDescent="0.25">
      <c r="F7083" s="187"/>
    </row>
    <row r="7084" spans="6:6" x14ac:dyDescent="0.25">
      <c r="F7084" s="187"/>
    </row>
    <row r="7086" spans="6:6" x14ac:dyDescent="0.25">
      <c r="F7086" s="187"/>
    </row>
    <row r="7098" spans="6:6" x14ac:dyDescent="0.25">
      <c r="F7098" s="187"/>
    </row>
    <row r="7099" spans="6:6" x14ac:dyDescent="0.25">
      <c r="F7099" s="187"/>
    </row>
    <row r="7101" spans="6:6" x14ac:dyDescent="0.25">
      <c r="F7101" s="187"/>
    </row>
    <row r="7113" spans="6:6" x14ac:dyDescent="0.25">
      <c r="F7113" s="187"/>
    </row>
    <row r="7114" spans="6:6" x14ac:dyDescent="0.25">
      <c r="F7114" s="187"/>
    </row>
    <row r="7115" spans="6:6" x14ac:dyDescent="0.25">
      <c r="F7115" s="187"/>
    </row>
    <row r="7116" spans="6:6" x14ac:dyDescent="0.25">
      <c r="F7116" s="187"/>
    </row>
    <row r="7142" spans="6:6" x14ac:dyDescent="0.25">
      <c r="F7142" s="186"/>
    </row>
    <row r="7143" spans="6:6" x14ac:dyDescent="0.25">
      <c r="F7143" s="186"/>
    </row>
    <row r="7144" spans="6:6" x14ac:dyDescent="0.25">
      <c r="F7144" s="186"/>
    </row>
    <row r="7145" spans="6:6" x14ac:dyDescent="0.25">
      <c r="F7145" s="186"/>
    </row>
    <row r="7146" spans="6:6" x14ac:dyDescent="0.25">
      <c r="F7146" s="186"/>
    </row>
    <row r="7157" spans="6:6" x14ac:dyDescent="0.25">
      <c r="F7157" s="186"/>
    </row>
    <row r="7158" spans="6:6" x14ac:dyDescent="0.25">
      <c r="F7158" s="186"/>
    </row>
    <row r="7159" spans="6:6" x14ac:dyDescent="0.25">
      <c r="F7159" s="186"/>
    </row>
    <row r="7160" spans="6:6" x14ac:dyDescent="0.25">
      <c r="F7160" s="186"/>
    </row>
    <row r="7161" spans="6:6" x14ac:dyDescent="0.25">
      <c r="F7161" s="186"/>
    </row>
    <row r="7173" spans="6:6" x14ac:dyDescent="0.25">
      <c r="F7173" s="186"/>
    </row>
    <row r="7174" spans="6:6" x14ac:dyDescent="0.25">
      <c r="F7174" s="186"/>
    </row>
    <row r="7175" spans="6:6" x14ac:dyDescent="0.25">
      <c r="F7175" s="186"/>
    </row>
    <row r="7176" spans="6:6" x14ac:dyDescent="0.25">
      <c r="F7176" s="186"/>
    </row>
    <row r="7187" spans="6:6" x14ac:dyDescent="0.25">
      <c r="F7187" s="186"/>
    </row>
    <row r="7188" spans="6:6" x14ac:dyDescent="0.25">
      <c r="F7188" s="186"/>
    </row>
    <row r="7190" spans="6:6" x14ac:dyDescent="0.25">
      <c r="F7190" s="186"/>
    </row>
    <row r="7191" spans="6:6" x14ac:dyDescent="0.25">
      <c r="F7191" s="186"/>
    </row>
    <row r="7203" spans="6:6" x14ac:dyDescent="0.25">
      <c r="F7203" s="186"/>
    </row>
    <row r="7204" spans="6:6" x14ac:dyDescent="0.25">
      <c r="F7204" s="186"/>
    </row>
    <row r="7205" spans="6:6" x14ac:dyDescent="0.25">
      <c r="F7205" s="186"/>
    </row>
    <row r="7206" spans="6:6" x14ac:dyDescent="0.25">
      <c r="F7206" s="186"/>
    </row>
    <row r="7218" spans="6:6" x14ac:dyDescent="0.25">
      <c r="F7218" s="186"/>
    </row>
    <row r="7219" spans="6:6" x14ac:dyDescent="0.25">
      <c r="F7219" s="186"/>
    </row>
    <row r="7220" spans="6:6" x14ac:dyDescent="0.25">
      <c r="F7220" s="186"/>
    </row>
    <row r="7221" spans="6:6" x14ac:dyDescent="0.25">
      <c r="F7221" s="186"/>
    </row>
    <row r="7307" spans="6:6" x14ac:dyDescent="0.25">
      <c r="F7307" s="187"/>
    </row>
    <row r="7457" spans="6:6" x14ac:dyDescent="0.25">
      <c r="F7457" s="186"/>
    </row>
    <row r="7458" spans="6:6" x14ac:dyDescent="0.25">
      <c r="F7458" s="186"/>
    </row>
    <row r="7459" spans="6:6" x14ac:dyDescent="0.25">
      <c r="F7459" s="186"/>
    </row>
    <row r="7460" spans="6:6" x14ac:dyDescent="0.25">
      <c r="F7460" s="186"/>
    </row>
    <row r="7461" spans="6:6" x14ac:dyDescent="0.25">
      <c r="F7461" s="186"/>
    </row>
    <row r="7472" spans="6:6" x14ac:dyDescent="0.25">
      <c r="F7472" s="186"/>
    </row>
    <row r="7473" spans="6:6" x14ac:dyDescent="0.25">
      <c r="F7473" s="186"/>
    </row>
    <row r="7475" spans="6:6" x14ac:dyDescent="0.25">
      <c r="F7475" s="186"/>
    </row>
    <row r="7487" spans="6:6" x14ac:dyDescent="0.25">
      <c r="F7487" s="186"/>
    </row>
    <row r="7490" spans="6:6" x14ac:dyDescent="0.25">
      <c r="F7490" s="186"/>
    </row>
    <row r="7502" spans="6:6" x14ac:dyDescent="0.25">
      <c r="F7502" s="186"/>
    </row>
    <row r="7503" spans="6:6" x14ac:dyDescent="0.25">
      <c r="F7503" s="186"/>
    </row>
    <row r="7505" spans="6:6" x14ac:dyDescent="0.25">
      <c r="F7505" s="186"/>
    </row>
    <row r="7517" spans="6:6" x14ac:dyDescent="0.25">
      <c r="F7517" s="186"/>
    </row>
    <row r="7518" spans="6:6" x14ac:dyDescent="0.25">
      <c r="F7518" s="186"/>
    </row>
    <row r="7520" spans="6:6" x14ac:dyDescent="0.25">
      <c r="F7520" s="186"/>
    </row>
    <row r="7521" spans="6:6" x14ac:dyDescent="0.25">
      <c r="F7521" s="186"/>
    </row>
    <row r="7562" spans="6:6" x14ac:dyDescent="0.25">
      <c r="F7562" s="186"/>
    </row>
    <row r="7563" spans="6:6" x14ac:dyDescent="0.25">
      <c r="F7563" s="186"/>
    </row>
    <row r="7564" spans="6:6" x14ac:dyDescent="0.25">
      <c r="F7564" s="186"/>
    </row>
    <row r="7565" spans="6:6" x14ac:dyDescent="0.25">
      <c r="F7565" s="186"/>
    </row>
    <row r="7566" spans="6:6" x14ac:dyDescent="0.25">
      <c r="F7566" s="186"/>
    </row>
    <row r="7577" spans="6:6" x14ac:dyDescent="0.25">
      <c r="F7577" s="186"/>
    </row>
    <row r="7578" spans="6:6" x14ac:dyDescent="0.25">
      <c r="F7578" s="186"/>
    </row>
    <row r="7579" spans="6:6" x14ac:dyDescent="0.25">
      <c r="F7579" s="186"/>
    </row>
    <row r="7580" spans="6:6" x14ac:dyDescent="0.25">
      <c r="F7580" s="186"/>
    </row>
    <row r="7592" spans="6:6" x14ac:dyDescent="0.25">
      <c r="F7592" s="186"/>
    </row>
    <row r="7593" spans="6:6" x14ac:dyDescent="0.25">
      <c r="F7593" s="186"/>
    </row>
    <row r="7594" spans="6:6" x14ac:dyDescent="0.25">
      <c r="F7594" s="186"/>
    </row>
    <row r="7595" spans="6:6" x14ac:dyDescent="0.25">
      <c r="F7595" s="186"/>
    </row>
    <row r="7596" spans="6:6" x14ac:dyDescent="0.25">
      <c r="F7596" s="186"/>
    </row>
    <row r="7607" spans="6:6" x14ac:dyDescent="0.25">
      <c r="F7607" s="186"/>
    </row>
    <row r="7608" spans="6:6" x14ac:dyDescent="0.25">
      <c r="F7608" s="186"/>
    </row>
    <row r="7609" spans="6:6" x14ac:dyDescent="0.25">
      <c r="F7609" s="186"/>
    </row>
    <row r="7610" spans="6:6" x14ac:dyDescent="0.25">
      <c r="F7610" s="186"/>
    </row>
    <row r="7611" spans="6:6" x14ac:dyDescent="0.25">
      <c r="F7611" s="186"/>
    </row>
    <row r="7622" spans="6:6" x14ac:dyDescent="0.25">
      <c r="F7622" s="186"/>
    </row>
    <row r="7623" spans="6:6" x14ac:dyDescent="0.25">
      <c r="F7623" s="186"/>
    </row>
    <row r="7624" spans="6:6" x14ac:dyDescent="0.25">
      <c r="F7624" s="186"/>
    </row>
    <row r="7625" spans="6:6" x14ac:dyDescent="0.25">
      <c r="F7625" s="186"/>
    </row>
    <row r="7626" spans="6:6" x14ac:dyDescent="0.25">
      <c r="F7626" s="186"/>
    </row>
    <row r="7638" spans="6:6" x14ac:dyDescent="0.25">
      <c r="F7638" s="186"/>
    </row>
    <row r="7639" spans="6:6" x14ac:dyDescent="0.25">
      <c r="F7639" s="186"/>
    </row>
    <row r="7640" spans="6:6" x14ac:dyDescent="0.25">
      <c r="F7640" s="186"/>
    </row>
    <row r="7641" spans="6:6" x14ac:dyDescent="0.25">
      <c r="F7641" s="186"/>
    </row>
    <row r="7772" spans="6:6" x14ac:dyDescent="0.25">
      <c r="F7772" s="186"/>
    </row>
    <row r="7773" spans="6:6" x14ac:dyDescent="0.25">
      <c r="F7773" s="186"/>
    </row>
    <row r="7774" spans="6:6" x14ac:dyDescent="0.25">
      <c r="F7774" s="186"/>
    </row>
    <row r="7775" spans="6:6" x14ac:dyDescent="0.25">
      <c r="F7775" s="186"/>
    </row>
    <row r="7776" spans="6:6" x14ac:dyDescent="0.25">
      <c r="F7776" s="186"/>
    </row>
    <row r="7787" spans="6:6" x14ac:dyDescent="0.25">
      <c r="F7787" s="186"/>
    </row>
    <row r="7788" spans="6:6" x14ac:dyDescent="0.25">
      <c r="F7788" s="186"/>
    </row>
    <row r="7789" spans="6:6" x14ac:dyDescent="0.25">
      <c r="F7789" s="186"/>
    </row>
    <row r="7790" spans="6:6" x14ac:dyDescent="0.25">
      <c r="F7790" s="186"/>
    </row>
    <row r="7791" spans="6:6" x14ac:dyDescent="0.25">
      <c r="F7791" s="186"/>
    </row>
    <row r="7802" spans="6:6" x14ac:dyDescent="0.25">
      <c r="F7802" s="186"/>
    </row>
    <row r="7803" spans="6:6" x14ac:dyDescent="0.25">
      <c r="F7803" s="186"/>
    </row>
    <row r="7804" spans="6:6" x14ac:dyDescent="0.25">
      <c r="F7804" s="186"/>
    </row>
    <row r="7805" spans="6:6" x14ac:dyDescent="0.25">
      <c r="F7805" s="186"/>
    </row>
    <row r="7806" spans="6:6" x14ac:dyDescent="0.25">
      <c r="F7806" s="186"/>
    </row>
    <row r="7817" spans="6:6" x14ac:dyDescent="0.25">
      <c r="F7817" s="186"/>
    </row>
    <row r="7818" spans="6:6" x14ac:dyDescent="0.25">
      <c r="F7818" s="186"/>
    </row>
    <row r="7819" spans="6:6" x14ac:dyDescent="0.25">
      <c r="F7819" s="186"/>
    </row>
    <row r="7820" spans="6:6" x14ac:dyDescent="0.25">
      <c r="F7820" s="186"/>
    </row>
    <row r="7821" spans="6:6" x14ac:dyDescent="0.25">
      <c r="F7821" s="186"/>
    </row>
    <row r="7832" spans="6:6" x14ac:dyDescent="0.25">
      <c r="F7832" s="186"/>
    </row>
    <row r="7833" spans="6:6" x14ac:dyDescent="0.25">
      <c r="F7833" s="186"/>
    </row>
    <row r="7834" spans="6:6" x14ac:dyDescent="0.25">
      <c r="F7834" s="186"/>
    </row>
    <row r="7835" spans="6:6" x14ac:dyDescent="0.25">
      <c r="F7835" s="186"/>
    </row>
    <row r="7836" spans="6:6" x14ac:dyDescent="0.25">
      <c r="F7836" s="186"/>
    </row>
    <row r="7848" spans="6:6" x14ac:dyDescent="0.25">
      <c r="F7848" s="187"/>
    </row>
    <row r="7849" spans="6:6" x14ac:dyDescent="0.25">
      <c r="F7849" s="186"/>
    </row>
    <row r="7850" spans="6:6" x14ac:dyDescent="0.25">
      <c r="F7850" s="186"/>
    </row>
    <row r="7851" spans="6:6" x14ac:dyDescent="0.25">
      <c r="F7851" s="186"/>
    </row>
    <row r="7877" spans="6:6" x14ac:dyDescent="0.25">
      <c r="F7877" s="186"/>
    </row>
    <row r="7878" spans="6:6" x14ac:dyDescent="0.25">
      <c r="F7878" s="186"/>
    </row>
    <row r="7879" spans="6:6" x14ac:dyDescent="0.25">
      <c r="F7879" s="186"/>
    </row>
    <row r="7880" spans="6:6" x14ac:dyDescent="0.25">
      <c r="F7880" s="186"/>
    </row>
    <row r="7881" spans="6:6" x14ac:dyDescent="0.25">
      <c r="F7881" s="186"/>
    </row>
    <row r="7892" spans="6:6" x14ac:dyDescent="0.25">
      <c r="F7892" s="186"/>
    </row>
    <row r="7893" spans="6:6" x14ac:dyDescent="0.25">
      <c r="F7893" s="186"/>
    </row>
    <row r="7894" spans="6:6" x14ac:dyDescent="0.25">
      <c r="F7894" s="186"/>
    </row>
    <row r="7895" spans="6:6" x14ac:dyDescent="0.25">
      <c r="F7895" s="186"/>
    </row>
    <row r="7896" spans="6:6" x14ac:dyDescent="0.25">
      <c r="F7896" s="186"/>
    </row>
    <row r="7908" spans="6:6" x14ac:dyDescent="0.25">
      <c r="F7908" s="186"/>
    </row>
    <row r="7909" spans="6:6" x14ac:dyDescent="0.25">
      <c r="F7909" s="186"/>
    </row>
    <row r="7910" spans="6:6" x14ac:dyDescent="0.25">
      <c r="F7910" s="186"/>
    </row>
    <row r="7911" spans="6:6" x14ac:dyDescent="0.25">
      <c r="F7911" s="186"/>
    </row>
    <row r="7922" spans="6:6" x14ac:dyDescent="0.25">
      <c r="F7922" s="186"/>
    </row>
    <row r="7923" spans="6:6" x14ac:dyDescent="0.25">
      <c r="F7923" s="186"/>
    </row>
    <row r="7924" spans="6:6" x14ac:dyDescent="0.25">
      <c r="F7924" s="186"/>
    </row>
    <row r="7925" spans="6:6" x14ac:dyDescent="0.25">
      <c r="F7925" s="186"/>
    </row>
    <row r="7926" spans="6:6" x14ac:dyDescent="0.25">
      <c r="F7926" s="186"/>
    </row>
    <row r="7938" spans="6:6" x14ac:dyDescent="0.25">
      <c r="F7938" s="186"/>
    </row>
    <row r="7939" spans="6:6" x14ac:dyDescent="0.25">
      <c r="F7939" s="186"/>
    </row>
    <row r="7940" spans="6:6" x14ac:dyDescent="0.25">
      <c r="F7940" s="186"/>
    </row>
    <row r="7941" spans="6:6" x14ac:dyDescent="0.25">
      <c r="F7941" s="186"/>
    </row>
    <row r="7953" spans="6:6" x14ac:dyDescent="0.25">
      <c r="F7953" s="186"/>
    </row>
    <row r="7954" spans="6:6" x14ac:dyDescent="0.25">
      <c r="F7954" s="186"/>
    </row>
    <row r="7955" spans="6:6" x14ac:dyDescent="0.25">
      <c r="F7955" s="186"/>
    </row>
    <row r="7956" spans="6:6" x14ac:dyDescent="0.25">
      <c r="F7956" s="186"/>
    </row>
    <row r="7982" spans="6:6" x14ac:dyDescent="0.25">
      <c r="F7982" s="186"/>
    </row>
    <row r="7983" spans="6:6" x14ac:dyDescent="0.25">
      <c r="F7983" s="186"/>
    </row>
    <row r="7984" spans="6:6" x14ac:dyDescent="0.25">
      <c r="F7984" s="186"/>
    </row>
    <row r="7985" spans="6:6" x14ac:dyDescent="0.25">
      <c r="F7985" s="186"/>
    </row>
    <row r="7986" spans="6:6" x14ac:dyDescent="0.25">
      <c r="F7986" s="186"/>
    </row>
    <row r="7997" spans="6:6" x14ac:dyDescent="0.25">
      <c r="F7997" s="186"/>
    </row>
    <row r="7998" spans="6:6" x14ac:dyDescent="0.25">
      <c r="F7998" s="186"/>
    </row>
    <row r="7999" spans="6:6" x14ac:dyDescent="0.25">
      <c r="F7999" s="186"/>
    </row>
    <row r="8000" spans="6:6" x14ac:dyDescent="0.25">
      <c r="F8000" s="186"/>
    </row>
    <row r="8001" spans="6:6" x14ac:dyDescent="0.25">
      <c r="F8001" s="186"/>
    </row>
    <row r="8012" spans="6:6" x14ac:dyDescent="0.25">
      <c r="F8012" s="186"/>
    </row>
    <row r="8013" spans="6:6" x14ac:dyDescent="0.25">
      <c r="F8013" s="186"/>
    </row>
    <row r="8014" spans="6:6" x14ac:dyDescent="0.25">
      <c r="F8014" s="186"/>
    </row>
    <row r="8015" spans="6:6" x14ac:dyDescent="0.25">
      <c r="F8015" s="186"/>
    </row>
    <row r="8027" spans="6:6" x14ac:dyDescent="0.25">
      <c r="F8027" s="187"/>
    </row>
    <row r="8028" spans="6:6" x14ac:dyDescent="0.25">
      <c r="F8028" s="186"/>
    </row>
    <row r="8029" spans="6:6" x14ac:dyDescent="0.25">
      <c r="F8029" s="186"/>
    </row>
    <row r="8030" spans="6:6" x14ac:dyDescent="0.25">
      <c r="F8030" s="186"/>
    </row>
    <row r="8031" spans="6:6" x14ac:dyDescent="0.25">
      <c r="F8031" s="186"/>
    </row>
    <row r="8042" spans="6:6" x14ac:dyDescent="0.25">
      <c r="F8042" s="187"/>
    </row>
    <row r="8043" spans="6:6" x14ac:dyDescent="0.25">
      <c r="F8043" s="186"/>
    </row>
    <row r="8044" spans="6:6" x14ac:dyDescent="0.25">
      <c r="F8044" s="186"/>
    </row>
    <row r="8045" spans="6:6" x14ac:dyDescent="0.25">
      <c r="F8045" s="186"/>
    </row>
    <row r="8046" spans="6:6" x14ac:dyDescent="0.25">
      <c r="F8046" s="186"/>
    </row>
    <row r="8059" spans="6:6" x14ac:dyDescent="0.25">
      <c r="F8059" s="186"/>
    </row>
    <row r="8060" spans="6:6" x14ac:dyDescent="0.25">
      <c r="F8060" s="186"/>
    </row>
    <row r="8061" spans="6:6" x14ac:dyDescent="0.25">
      <c r="F8061" s="186"/>
    </row>
    <row r="8087" spans="6:6" x14ac:dyDescent="0.25">
      <c r="F8087" s="186"/>
    </row>
    <row r="8088" spans="6:6" x14ac:dyDescent="0.25">
      <c r="F8088" s="186"/>
    </row>
    <row r="8089" spans="6:6" x14ac:dyDescent="0.25">
      <c r="F8089" s="186"/>
    </row>
    <row r="8090" spans="6:6" x14ac:dyDescent="0.25">
      <c r="F8090" s="186"/>
    </row>
    <row r="8091" spans="6:6" x14ac:dyDescent="0.25">
      <c r="F8091" s="186"/>
    </row>
    <row r="8102" spans="6:6" x14ac:dyDescent="0.25">
      <c r="F8102" s="186"/>
    </row>
    <row r="8103" spans="6:6" x14ac:dyDescent="0.25">
      <c r="F8103" s="186"/>
    </row>
    <row r="8104" spans="6:6" x14ac:dyDescent="0.25">
      <c r="F8104" s="186"/>
    </row>
    <row r="8105" spans="6:6" x14ac:dyDescent="0.25">
      <c r="F8105" s="186"/>
    </row>
    <row r="8106" spans="6:6" x14ac:dyDescent="0.25">
      <c r="F8106" s="186"/>
    </row>
    <row r="8118" spans="6:6" x14ac:dyDescent="0.25">
      <c r="F8118" s="186"/>
    </row>
    <row r="8119" spans="6:6" x14ac:dyDescent="0.25">
      <c r="F8119" s="186"/>
    </row>
    <row r="8120" spans="6:6" x14ac:dyDescent="0.25">
      <c r="F8120" s="186"/>
    </row>
    <row r="8121" spans="6:6" x14ac:dyDescent="0.25">
      <c r="F8121" s="186"/>
    </row>
    <row r="8132" spans="6:6" x14ac:dyDescent="0.25">
      <c r="F8132" s="186"/>
    </row>
    <row r="8133" spans="6:6" x14ac:dyDescent="0.25">
      <c r="F8133" s="186"/>
    </row>
    <row r="8134" spans="6:6" x14ac:dyDescent="0.25">
      <c r="F8134" s="186"/>
    </row>
    <row r="8135" spans="6:6" x14ac:dyDescent="0.25">
      <c r="F8135" s="186"/>
    </row>
    <row r="8147" spans="6:6" x14ac:dyDescent="0.25">
      <c r="F8147" s="186"/>
    </row>
    <row r="8148" spans="6:6" x14ac:dyDescent="0.25">
      <c r="F8148" s="186"/>
    </row>
    <row r="8149" spans="6:6" x14ac:dyDescent="0.25">
      <c r="F8149" s="186"/>
    </row>
    <row r="8150" spans="6:6" x14ac:dyDescent="0.25">
      <c r="F8150" s="186"/>
    </row>
    <row r="8151" spans="6:6" x14ac:dyDescent="0.25">
      <c r="F8151" s="186"/>
    </row>
    <row r="8163" spans="6:6" x14ac:dyDescent="0.25">
      <c r="F8163" s="186"/>
    </row>
    <row r="8164" spans="6:6" x14ac:dyDescent="0.25">
      <c r="F8164" s="186"/>
    </row>
    <row r="8192" spans="6:6" x14ac:dyDescent="0.25">
      <c r="F8192" s="186"/>
    </row>
    <row r="8193" spans="6:6" x14ac:dyDescent="0.25">
      <c r="F8193" s="186"/>
    </row>
    <row r="8194" spans="6:6" x14ac:dyDescent="0.25">
      <c r="F8194" s="186"/>
    </row>
    <row r="8195" spans="6:6" x14ac:dyDescent="0.25">
      <c r="F8195" s="186"/>
    </row>
    <row r="8196" spans="6:6" x14ac:dyDescent="0.25">
      <c r="F8196" s="186"/>
    </row>
    <row r="8207" spans="6:6" x14ac:dyDescent="0.25">
      <c r="F8207" s="186"/>
    </row>
    <row r="8208" spans="6:6" x14ac:dyDescent="0.25">
      <c r="F8208" s="186"/>
    </row>
    <row r="8209" spans="6:6" x14ac:dyDescent="0.25">
      <c r="F8209" s="186"/>
    </row>
    <row r="8210" spans="6:6" x14ac:dyDescent="0.25">
      <c r="F8210" s="186"/>
    </row>
    <row r="8211" spans="6:6" x14ac:dyDescent="0.25">
      <c r="F8211" s="186"/>
    </row>
    <row r="8223" spans="6:6" x14ac:dyDescent="0.25">
      <c r="F8223" s="186"/>
    </row>
    <row r="8224" spans="6:6" x14ac:dyDescent="0.25">
      <c r="F8224" s="186"/>
    </row>
    <row r="8225" spans="6:6" x14ac:dyDescent="0.25">
      <c r="F8225" s="186"/>
    </row>
    <row r="8226" spans="6:6" x14ac:dyDescent="0.25">
      <c r="F8226" s="186"/>
    </row>
    <row r="8237" spans="6:6" x14ac:dyDescent="0.25">
      <c r="F8237" s="186"/>
    </row>
    <row r="8238" spans="6:6" x14ac:dyDescent="0.25">
      <c r="F8238" s="186"/>
    </row>
    <row r="8239" spans="6:6" x14ac:dyDescent="0.25">
      <c r="F8239" s="186"/>
    </row>
    <row r="8240" spans="6:6" x14ac:dyDescent="0.25">
      <c r="F8240" s="186"/>
    </row>
    <row r="8252" spans="6:6" x14ac:dyDescent="0.25">
      <c r="F8252" s="186"/>
    </row>
    <row r="8253" spans="6:6" x14ac:dyDescent="0.25">
      <c r="F8253" s="186"/>
    </row>
    <row r="8254" spans="6:6" x14ac:dyDescent="0.25">
      <c r="F8254" s="186"/>
    </row>
    <row r="8255" spans="6:6" x14ac:dyDescent="0.25">
      <c r="F8255" s="186"/>
    </row>
    <row r="8256" spans="6:6" x14ac:dyDescent="0.25">
      <c r="F8256" s="186"/>
    </row>
    <row r="8268" spans="6:6" x14ac:dyDescent="0.25">
      <c r="F8268" s="186"/>
    </row>
    <row r="8269" spans="6:6" x14ac:dyDescent="0.25">
      <c r="F8269" s="186"/>
    </row>
    <row r="8297" spans="6:6" x14ac:dyDescent="0.25">
      <c r="F8297" s="186"/>
    </row>
    <row r="8298" spans="6:6" x14ac:dyDescent="0.25">
      <c r="F8298" s="186"/>
    </row>
    <row r="8299" spans="6:6" x14ac:dyDescent="0.25">
      <c r="F8299" s="186"/>
    </row>
    <row r="8300" spans="6:6" x14ac:dyDescent="0.25">
      <c r="F8300" s="186"/>
    </row>
    <row r="8301" spans="6:6" x14ac:dyDescent="0.25">
      <c r="F8301" s="186"/>
    </row>
    <row r="8312" spans="6:6" x14ac:dyDescent="0.25">
      <c r="F8312" s="186"/>
    </row>
    <row r="8313" spans="6:6" x14ac:dyDescent="0.25">
      <c r="F8313" s="186"/>
    </row>
    <row r="8314" spans="6:6" x14ac:dyDescent="0.25">
      <c r="F8314" s="186"/>
    </row>
    <row r="8315" spans="6:6" x14ac:dyDescent="0.25">
      <c r="F8315" s="186"/>
    </row>
    <row r="8316" spans="6:6" x14ac:dyDescent="0.25">
      <c r="F8316" s="186"/>
    </row>
    <row r="8328" spans="6:6" x14ac:dyDescent="0.25">
      <c r="F8328" s="186"/>
    </row>
    <row r="8329" spans="6:6" x14ac:dyDescent="0.25">
      <c r="F8329" s="186"/>
    </row>
    <row r="8330" spans="6:6" x14ac:dyDescent="0.25">
      <c r="F8330" s="186"/>
    </row>
    <row r="8331" spans="6:6" x14ac:dyDescent="0.25">
      <c r="F8331" s="186"/>
    </row>
    <row r="8342" spans="6:6" x14ac:dyDescent="0.25">
      <c r="F8342" s="186"/>
    </row>
    <row r="8343" spans="6:6" x14ac:dyDescent="0.25">
      <c r="F8343" s="186"/>
    </row>
    <row r="8344" spans="6:6" x14ac:dyDescent="0.25">
      <c r="F8344" s="186"/>
    </row>
    <row r="8345" spans="6:6" x14ac:dyDescent="0.25">
      <c r="F8345" s="186"/>
    </row>
    <row r="8346" spans="6:6" x14ac:dyDescent="0.25">
      <c r="F8346" s="186"/>
    </row>
    <row r="8357" spans="6:6" x14ac:dyDescent="0.25">
      <c r="F8357" s="186"/>
    </row>
    <row r="8358" spans="6:6" x14ac:dyDescent="0.25">
      <c r="F8358" s="186"/>
    </row>
    <row r="8359" spans="6:6" x14ac:dyDescent="0.25">
      <c r="F8359" s="186"/>
    </row>
    <row r="8360" spans="6:6" x14ac:dyDescent="0.25">
      <c r="F8360" s="186"/>
    </row>
    <row r="8361" spans="6:6" x14ac:dyDescent="0.25">
      <c r="F8361" s="186"/>
    </row>
    <row r="8373" spans="6:6" x14ac:dyDescent="0.25">
      <c r="F8373" s="186"/>
    </row>
    <row r="8374" spans="6:6" x14ac:dyDescent="0.25">
      <c r="F8374" s="186"/>
    </row>
    <row r="8375" spans="6:6" x14ac:dyDescent="0.25">
      <c r="F8375" s="186"/>
    </row>
    <row r="8376" spans="6:6" x14ac:dyDescent="0.25">
      <c r="F8376" s="186"/>
    </row>
    <row r="8402" spans="6:6" x14ac:dyDescent="0.25">
      <c r="F8402" s="186"/>
    </row>
    <row r="8403" spans="6:6" x14ac:dyDescent="0.25">
      <c r="F8403" s="186"/>
    </row>
    <row r="8404" spans="6:6" x14ac:dyDescent="0.25">
      <c r="F8404" s="186"/>
    </row>
    <row r="8405" spans="6:6" x14ac:dyDescent="0.25">
      <c r="F8405" s="186"/>
    </row>
    <row r="8406" spans="6:6" x14ac:dyDescent="0.25">
      <c r="F8406" s="186"/>
    </row>
    <row r="8417" spans="6:6" x14ac:dyDescent="0.25">
      <c r="F8417" s="186"/>
    </row>
    <row r="8418" spans="6:6" x14ac:dyDescent="0.25">
      <c r="F8418" s="186"/>
    </row>
    <row r="8419" spans="6:6" x14ac:dyDescent="0.25">
      <c r="F8419" s="186"/>
    </row>
    <row r="8420" spans="6:6" x14ac:dyDescent="0.25">
      <c r="F8420" s="186"/>
    </row>
    <row r="8421" spans="6:6" x14ac:dyDescent="0.25">
      <c r="F8421" s="186"/>
    </row>
    <row r="8447" spans="6:6" x14ac:dyDescent="0.25">
      <c r="F8447" s="186"/>
    </row>
    <row r="8448" spans="6:6" x14ac:dyDescent="0.25">
      <c r="F8448" s="186"/>
    </row>
    <row r="8449" spans="6:6" x14ac:dyDescent="0.25">
      <c r="F8449" s="186"/>
    </row>
    <row r="8450" spans="6:6" x14ac:dyDescent="0.25">
      <c r="F8450" s="186"/>
    </row>
    <row r="8462" spans="6:6" x14ac:dyDescent="0.25">
      <c r="F8462" s="186"/>
    </row>
    <row r="8463" spans="6:6" x14ac:dyDescent="0.25">
      <c r="F8463" s="186"/>
    </row>
    <row r="8464" spans="6:6" x14ac:dyDescent="0.25">
      <c r="F8464" s="186"/>
    </row>
    <row r="8465" spans="6:6" x14ac:dyDescent="0.25">
      <c r="F8465" s="186"/>
    </row>
    <row r="8507" spans="6:6" x14ac:dyDescent="0.25">
      <c r="F8507" s="186"/>
    </row>
    <row r="8508" spans="6:6" x14ac:dyDescent="0.25">
      <c r="F8508" s="186"/>
    </row>
    <row r="8509" spans="6:6" x14ac:dyDescent="0.25">
      <c r="F8509" s="186"/>
    </row>
    <row r="8510" spans="6:6" x14ac:dyDescent="0.25">
      <c r="F8510" s="186"/>
    </row>
    <row r="8511" spans="6:6" x14ac:dyDescent="0.25">
      <c r="F8511" s="186"/>
    </row>
    <row r="8522" spans="6:6" x14ac:dyDescent="0.25">
      <c r="F8522" s="186"/>
    </row>
    <row r="8523" spans="6:6" x14ac:dyDescent="0.25">
      <c r="F8523" s="186"/>
    </row>
    <row r="8524" spans="6:6" x14ac:dyDescent="0.25">
      <c r="F8524" s="186"/>
    </row>
    <row r="8525" spans="6:6" x14ac:dyDescent="0.25">
      <c r="F8525" s="186"/>
    </row>
    <row r="8526" spans="6:6" x14ac:dyDescent="0.25">
      <c r="F8526" s="186"/>
    </row>
    <row r="8537" spans="6:6" x14ac:dyDescent="0.25">
      <c r="F8537" s="186"/>
    </row>
    <row r="8538" spans="6:6" x14ac:dyDescent="0.25">
      <c r="F8538" s="186"/>
    </row>
    <row r="8539" spans="6:6" x14ac:dyDescent="0.25">
      <c r="F8539" s="186"/>
    </row>
    <row r="8540" spans="6:6" x14ac:dyDescent="0.25">
      <c r="F8540" s="186"/>
    </row>
    <row r="8541" spans="6:6" x14ac:dyDescent="0.25">
      <c r="F8541" s="186"/>
    </row>
    <row r="8552" spans="6:6" x14ac:dyDescent="0.25">
      <c r="F8552" s="186"/>
    </row>
    <row r="8553" spans="6:6" x14ac:dyDescent="0.25">
      <c r="F8553" s="186"/>
    </row>
    <row r="8554" spans="6:6" x14ac:dyDescent="0.25">
      <c r="F8554" s="186"/>
    </row>
    <row r="8555" spans="6:6" x14ac:dyDescent="0.25">
      <c r="F8555" s="186"/>
    </row>
    <row r="8556" spans="6:6" x14ac:dyDescent="0.25">
      <c r="F8556" s="187"/>
    </row>
    <row r="8567" spans="6:6" x14ac:dyDescent="0.25">
      <c r="F8567" s="186"/>
    </row>
    <row r="8568" spans="6:6" x14ac:dyDescent="0.25">
      <c r="F8568" s="186"/>
    </row>
    <row r="8569" spans="6:6" x14ac:dyDescent="0.25">
      <c r="F8569" s="186"/>
    </row>
    <row r="8570" spans="6:6" x14ac:dyDescent="0.25">
      <c r="F8570" s="186"/>
    </row>
    <row r="8571" spans="6:6" x14ac:dyDescent="0.25">
      <c r="F8571" s="186"/>
    </row>
    <row r="8583" spans="6:6" x14ac:dyDescent="0.25">
      <c r="F8583" s="186"/>
    </row>
    <row r="8584" spans="6:6" x14ac:dyDescent="0.25">
      <c r="F8584" s="186"/>
    </row>
    <row r="8585" spans="6:6" x14ac:dyDescent="0.25">
      <c r="F8585" s="187"/>
    </row>
    <row r="8586" spans="6:6" x14ac:dyDescent="0.25">
      <c r="F8586" s="187"/>
    </row>
    <row r="8612" spans="6:6" x14ac:dyDescent="0.25">
      <c r="F8612" s="186"/>
    </row>
    <row r="8613" spans="6:6" x14ac:dyDescent="0.25">
      <c r="F8613" s="186"/>
    </row>
    <row r="8614" spans="6:6" x14ac:dyDescent="0.25">
      <c r="F8614" s="186"/>
    </row>
    <row r="8615" spans="6:6" x14ac:dyDescent="0.25">
      <c r="F8615" s="186"/>
    </row>
    <row r="8616" spans="6:6" x14ac:dyDescent="0.25">
      <c r="F8616" s="186"/>
    </row>
    <row r="8627" spans="6:6" x14ac:dyDescent="0.25">
      <c r="F8627" s="186"/>
    </row>
    <row r="8628" spans="6:6" x14ac:dyDescent="0.25">
      <c r="F8628" s="186"/>
    </row>
    <row r="8629" spans="6:6" x14ac:dyDescent="0.25">
      <c r="F8629" s="186"/>
    </row>
    <row r="8630" spans="6:6" x14ac:dyDescent="0.25">
      <c r="F8630" s="186"/>
    </row>
    <row r="8631" spans="6:6" x14ac:dyDescent="0.25">
      <c r="F8631" s="186"/>
    </row>
    <row r="8642" spans="6:6" x14ac:dyDescent="0.25">
      <c r="F8642" s="186"/>
    </row>
    <row r="8643" spans="6:6" x14ac:dyDescent="0.25">
      <c r="F8643" s="186"/>
    </row>
    <row r="8644" spans="6:6" x14ac:dyDescent="0.25">
      <c r="F8644" s="186"/>
    </row>
    <row r="8645" spans="6:6" x14ac:dyDescent="0.25">
      <c r="F8645" s="186"/>
    </row>
    <row r="8646" spans="6:6" x14ac:dyDescent="0.25">
      <c r="F8646" s="186"/>
    </row>
    <row r="8657" spans="6:6" x14ac:dyDescent="0.25">
      <c r="F8657" s="186"/>
    </row>
    <row r="8658" spans="6:6" x14ac:dyDescent="0.25">
      <c r="F8658" s="186"/>
    </row>
    <row r="8659" spans="6:6" x14ac:dyDescent="0.25">
      <c r="F8659" s="186"/>
    </row>
    <row r="8660" spans="6:6" x14ac:dyDescent="0.25">
      <c r="F8660" s="186"/>
    </row>
    <row r="8661" spans="6:6" x14ac:dyDescent="0.25">
      <c r="F8661" s="186"/>
    </row>
    <row r="8672" spans="6:6" x14ac:dyDescent="0.25">
      <c r="F8672" s="186"/>
    </row>
    <row r="8673" spans="6:6" x14ac:dyDescent="0.25">
      <c r="F8673" s="186"/>
    </row>
    <row r="8674" spans="6:6" x14ac:dyDescent="0.25">
      <c r="F8674" s="186"/>
    </row>
    <row r="8675" spans="6:6" x14ac:dyDescent="0.25">
      <c r="F8675" s="186"/>
    </row>
    <row r="8676" spans="6:6" x14ac:dyDescent="0.25">
      <c r="F8676" s="186"/>
    </row>
    <row r="8688" spans="6:6" x14ac:dyDescent="0.25">
      <c r="F8688" s="186"/>
    </row>
    <row r="8689" spans="6:6" x14ac:dyDescent="0.25">
      <c r="F8689" s="186"/>
    </row>
    <row r="8717" spans="6:6" x14ac:dyDescent="0.25">
      <c r="F8717" s="186"/>
    </row>
    <row r="8718" spans="6:6" x14ac:dyDescent="0.25">
      <c r="F8718" s="186"/>
    </row>
    <row r="8719" spans="6:6" x14ac:dyDescent="0.25">
      <c r="F8719" s="186"/>
    </row>
    <row r="8720" spans="6:6" x14ac:dyDescent="0.25">
      <c r="F8720" s="186"/>
    </row>
    <row r="8721" spans="6:6" x14ac:dyDescent="0.25">
      <c r="F8721" s="186"/>
    </row>
    <row r="8732" spans="6:6" x14ac:dyDescent="0.25">
      <c r="F8732" s="186"/>
    </row>
    <row r="8733" spans="6:6" x14ac:dyDescent="0.25">
      <c r="F8733" s="186"/>
    </row>
    <row r="8734" spans="6:6" x14ac:dyDescent="0.25">
      <c r="F8734" s="186"/>
    </row>
    <row r="8735" spans="6:6" x14ac:dyDescent="0.25">
      <c r="F8735" s="186"/>
    </row>
    <row r="8736" spans="6:6" x14ac:dyDescent="0.25">
      <c r="F8736" s="186"/>
    </row>
    <row r="8747" spans="6:6" x14ac:dyDescent="0.25">
      <c r="F8747" s="186"/>
    </row>
    <row r="8748" spans="6:6" x14ac:dyDescent="0.25">
      <c r="F8748" s="186"/>
    </row>
    <row r="8749" spans="6:6" x14ac:dyDescent="0.25">
      <c r="F8749" s="186"/>
    </row>
    <row r="8750" spans="6:6" x14ac:dyDescent="0.25">
      <c r="F8750" s="186"/>
    </row>
    <row r="8751" spans="6:6" x14ac:dyDescent="0.25">
      <c r="F8751" s="186"/>
    </row>
    <row r="8762" spans="6:6" x14ac:dyDescent="0.25">
      <c r="F8762" s="186"/>
    </row>
    <row r="8763" spans="6:6" x14ac:dyDescent="0.25">
      <c r="F8763" s="186"/>
    </row>
    <row r="8764" spans="6:6" x14ac:dyDescent="0.25">
      <c r="F8764" s="186"/>
    </row>
    <row r="8765" spans="6:6" x14ac:dyDescent="0.25">
      <c r="F8765" s="186"/>
    </row>
    <row r="8766" spans="6:6" x14ac:dyDescent="0.25">
      <c r="F8766" s="186"/>
    </row>
    <row r="8777" spans="6:6" x14ac:dyDescent="0.25">
      <c r="F8777" s="186"/>
    </row>
    <row r="8778" spans="6:6" x14ac:dyDescent="0.25">
      <c r="F8778" s="186"/>
    </row>
    <row r="8779" spans="6:6" x14ac:dyDescent="0.25">
      <c r="F8779" s="186"/>
    </row>
    <row r="8780" spans="6:6" x14ac:dyDescent="0.25">
      <c r="F8780" s="186"/>
    </row>
    <row r="8781" spans="6:6" x14ac:dyDescent="0.25">
      <c r="F8781" s="186"/>
    </row>
    <row r="8793" spans="6:6" x14ac:dyDescent="0.25">
      <c r="F8793" s="186"/>
    </row>
    <row r="8794" spans="6:6" x14ac:dyDescent="0.25">
      <c r="F8794" s="186"/>
    </row>
    <row r="8795" spans="6:6" x14ac:dyDescent="0.25">
      <c r="F8795" s="186"/>
    </row>
    <row r="8796" spans="6:6" x14ac:dyDescent="0.25">
      <c r="F8796" s="186"/>
    </row>
    <row r="8822" spans="6:6" x14ac:dyDescent="0.25">
      <c r="F8822" s="186"/>
    </row>
    <row r="8823" spans="6:6" x14ac:dyDescent="0.25">
      <c r="F8823" s="186"/>
    </row>
    <row r="8824" spans="6:6" x14ac:dyDescent="0.25">
      <c r="F8824" s="186"/>
    </row>
    <row r="8825" spans="6:6" x14ac:dyDescent="0.25">
      <c r="F8825" s="186"/>
    </row>
    <row r="8826" spans="6:6" x14ac:dyDescent="0.25">
      <c r="F8826" s="186"/>
    </row>
    <row r="8837" spans="6:6" x14ac:dyDescent="0.25">
      <c r="F8837" s="186"/>
    </row>
    <row r="8838" spans="6:6" x14ac:dyDescent="0.25">
      <c r="F8838" s="186"/>
    </row>
    <row r="8839" spans="6:6" x14ac:dyDescent="0.25">
      <c r="F8839" s="186"/>
    </row>
    <row r="8840" spans="6:6" x14ac:dyDescent="0.25">
      <c r="F8840" s="186"/>
    </row>
    <row r="8841" spans="6:6" x14ac:dyDescent="0.25">
      <c r="F8841" s="186"/>
    </row>
    <row r="8853" spans="6:6" x14ac:dyDescent="0.25">
      <c r="F8853" s="186"/>
    </row>
    <row r="8854" spans="6:6" x14ac:dyDescent="0.25">
      <c r="F8854" s="186"/>
    </row>
    <row r="8855" spans="6:6" x14ac:dyDescent="0.25">
      <c r="F8855" s="186"/>
    </row>
    <row r="8856" spans="6:6" x14ac:dyDescent="0.25">
      <c r="F8856" s="186"/>
    </row>
    <row r="8867" spans="6:6" x14ac:dyDescent="0.25">
      <c r="F8867" s="186"/>
    </row>
    <row r="8868" spans="6:6" x14ac:dyDescent="0.25">
      <c r="F8868" s="186"/>
    </row>
    <row r="8869" spans="6:6" x14ac:dyDescent="0.25">
      <c r="F8869" s="186"/>
    </row>
    <row r="8870" spans="6:6" x14ac:dyDescent="0.25">
      <c r="F8870" s="186"/>
    </row>
    <row r="8871" spans="6:6" x14ac:dyDescent="0.25">
      <c r="F8871" s="186"/>
    </row>
    <row r="8882" spans="6:6" x14ac:dyDescent="0.25">
      <c r="F8882" s="186"/>
    </row>
    <row r="8883" spans="6:6" x14ac:dyDescent="0.25">
      <c r="F8883" s="186"/>
    </row>
    <row r="8884" spans="6:6" x14ac:dyDescent="0.25">
      <c r="F8884" s="186"/>
    </row>
    <row r="8885" spans="6:6" x14ac:dyDescent="0.25">
      <c r="F8885" s="186"/>
    </row>
    <row r="8886" spans="6:6" x14ac:dyDescent="0.25">
      <c r="F8886" s="186"/>
    </row>
    <row r="8898" spans="6:6" x14ac:dyDescent="0.25">
      <c r="F8898" s="186"/>
    </row>
    <row r="8899" spans="6:6" x14ac:dyDescent="0.25">
      <c r="F8899" s="186"/>
    </row>
    <row r="8900" spans="6:6" x14ac:dyDescent="0.25">
      <c r="F8900" s="186"/>
    </row>
    <row r="8901" spans="6:6" x14ac:dyDescent="0.25">
      <c r="F8901" s="186"/>
    </row>
    <row r="8927" spans="6:6" x14ac:dyDescent="0.25">
      <c r="F8927" s="186"/>
    </row>
    <row r="8928" spans="6:6" x14ac:dyDescent="0.25">
      <c r="F8928" s="186"/>
    </row>
    <row r="8929" spans="6:6" x14ac:dyDescent="0.25">
      <c r="F8929" s="186"/>
    </row>
    <row r="8930" spans="6:6" x14ac:dyDescent="0.25">
      <c r="F8930" s="186"/>
    </row>
    <row r="8931" spans="6:6" x14ac:dyDescent="0.25">
      <c r="F8931" s="186"/>
    </row>
    <row r="8941" spans="6:6" x14ac:dyDescent="0.25">
      <c r="F8941" s="186"/>
    </row>
    <row r="8942" spans="6:6" x14ac:dyDescent="0.25">
      <c r="F8942" s="187"/>
    </row>
    <row r="8943" spans="6:6" x14ac:dyDescent="0.25">
      <c r="F8943" s="186"/>
    </row>
    <row r="8944" spans="6:6" x14ac:dyDescent="0.25">
      <c r="F8944" s="186"/>
    </row>
    <row r="8945" spans="6:6" x14ac:dyDescent="0.25">
      <c r="F8945" s="186"/>
    </row>
    <row r="8946" spans="6:6" x14ac:dyDescent="0.25">
      <c r="F8946" s="186"/>
    </row>
    <row r="8958" spans="6:6" x14ac:dyDescent="0.25">
      <c r="F8958" s="186"/>
    </row>
    <row r="8972" spans="6:6" x14ac:dyDescent="0.25">
      <c r="F8972" s="186"/>
    </row>
    <row r="8973" spans="6:6" x14ac:dyDescent="0.25">
      <c r="F8973" s="186"/>
    </row>
    <row r="8974" spans="6:6" x14ac:dyDescent="0.25">
      <c r="F8974" s="186"/>
    </row>
    <row r="8975" spans="6:6" x14ac:dyDescent="0.25">
      <c r="F8975" s="186"/>
    </row>
    <row r="8976" spans="6:6" x14ac:dyDescent="0.25">
      <c r="F8976" s="186"/>
    </row>
    <row r="8987" spans="6:6" x14ac:dyDescent="0.25">
      <c r="F8987" s="186"/>
    </row>
    <row r="8988" spans="6:6" x14ac:dyDescent="0.25">
      <c r="F8988" s="186"/>
    </row>
    <row r="8989" spans="6:6" x14ac:dyDescent="0.25">
      <c r="F8989" s="186"/>
    </row>
    <row r="8990" spans="6:6" x14ac:dyDescent="0.25">
      <c r="F8990" s="186"/>
    </row>
    <row r="8991" spans="6:6" x14ac:dyDescent="0.25">
      <c r="F8991" s="186"/>
    </row>
    <row r="9032" spans="6:6" x14ac:dyDescent="0.25">
      <c r="F9032" s="186"/>
    </row>
    <row r="9033" spans="6:6" x14ac:dyDescent="0.25">
      <c r="F9033" s="186"/>
    </row>
    <row r="9034" spans="6:6" x14ac:dyDescent="0.25">
      <c r="F9034" s="186"/>
    </row>
    <row r="9035" spans="6:6" x14ac:dyDescent="0.25">
      <c r="F9035" s="186"/>
    </row>
    <row r="9036" spans="6:6" x14ac:dyDescent="0.25">
      <c r="F9036" s="186"/>
    </row>
    <row r="9047" spans="6:6" x14ac:dyDescent="0.25">
      <c r="F9047" s="186"/>
    </row>
    <row r="9048" spans="6:6" x14ac:dyDescent="0.25">
      <c r="F9048" s="186"/>
    </row>
    <row r="9049" spans="6:6" x14ac:dyDescent="0.25">
      <c r="F9049" s="186"/>
    </row>
    <row r="9050" spans="6:6" x14ac:dyDescent="0.25">
      <c r="F9050" s="186"/>
    </row>
    <row r="9051" spans="6:6" x14ac:dyDescent="0.25">
      <c r="F9051" s="186"/>
    </row>
    <row r="9063" spans="6:6" x14ac:dyDescent="0.25">
      <c r="F9063" s="186"/>
    </row>
    <row r="9064" spans="6:6" x14ac:dyDescent="0.25">
      <c r="F9064" s="186"/>
    </row>
    <row r="9065" spans="6:6" x14ac:dyDescent="0.25">
      <c r="F9065" s="186"/>
    </row>
    <row r="9066" spans="6:6" x14ac:dyDescent="0.25">
      <c r="F9066" s="186"/>
    </row>
    <row r="9077" spans="6:6" x14ac:dyDescent="0.25">
      <c r="F9077" s="186"/>
    </row>
    <row r="9078" spans="6:6" x14ac:dyDescent="0.25">
      <c r="F9078" s="186"/>
    </row>
    <row r="9079" spans="6:6" x14ac:dyDescent="0.25">
      <c r="F9079" s="186"/>
    </row>
    <row r="9080" spans="6:6" x14ac:dyDescent="0.25">
      <c r="F9080" s="186"/>
    </row>
    <row r="9081" spans="6:6" x14ac:dyDescent="0.25">
      <c r="F9081" s="186"/>
    </row>
    <row r="9092" spans="6:6" x14ac:dyDescent="0.25">
      <c r="F9092" s="187"/>
    </row>
    <row r="9093" spans="6:6" x14ac:dyDescent="0.25">
      <c r="F9093" s="186"/>
    </row>
    <row r="9094" spans="6:6" x14ac:dyDescent="0.25">
      <c r="F9094" s="186"/>
    </row>
    <row r="9095" spans="6:6" x14ac:dyDescent="0.25">
      <c r="F9095" s="186"/>
    </row>
    <row r="9096" spans="6:6" x14ac:dyDescent="0.25">
      <c r="F9096" s="186"/>
    </row>
    <row r="9108" spans="6:6" x14ac:dyDescent="0.25">
      <c r="F9108" s="186"/>
    </row>
    <row r="9109" spans="6:6" x14ac:dyDescent="0.25">
      <c r="F9109" s="186"/>
    </row>
    <row r="9110" spans="6:6" x14ac:dyDescent="0.25">
      <c r="F9110" s="186"/>
    </row>
    <row r="9111" spans="6:6" x14ac:dyDescent="0.25">
      <c r="F9111" s="186"/>
    </row>
    <row r="9137" spans="6:6" x14ac:dyDescent="0.25">
      <c r="F9137" s="186"/>
    </row>
    <row r="9138" spans="6:6" x14ac:dyDescent="0.25">
      <c r="F9138" s="186"/>
    </row>
    <row r="9139" spans="6:6" x14ac:dyDescent="0.25">
      <c r="F9139" s="186"/>
    </row>
    <row r="9140" spans="6:6" x14ac:dyDescent="0.25">
      <c r="F9140" s="186"/>
    </row>
    <row r="9141" spans="6:6" x14ac:dyDescent="0.25">
      <c r="F9141" s="186"/>
    </row>
    <row r="9153" spans="6:6" x14ac:dyDescent="0.25">
      <c r="F9153" s="186"/>
    </row>
    <row r="9155" spans="6:6" x14ac:dyDescent="0.25">
      <c r="F9155" s="186"/>
    </row>
    <row r="9167" spans="6:6" x14ac:dyDescent="0.25">
      <c r="F9167" s="186"/>
    </row>
    <row r="9170" spans="6:6" x14ac:dyDescent="0.25">
      <c r="F9170" s="186"/>
    </row>
    <row r="9182" spans="6:6" x14ac:dyDescent="0.25">
      <c r="F9182" s="186"/>
    </row>
    <row r="9185" spans="6:6" x14ac:dyDescent="0.25">
      <c r="F9185" s="186"/>
    </row>
    <row r="9198" spans="6:6" x14ac:dyDescent="0.25">
      <c r="F9198" s="186"/>
    </row>
    <row r="9200" spans="6:6" x14ac:dyDescent="0.25">
      <c r="F9200" s="186"/>
    </row>
    <row r="9201" spans="6:6" x14ac:dyDescent="0.25">
      <c r="F9201" s="186"/>
    </row>
    <row r="9242" spans="6:6" x14ac:dyDescent="0.25">
      <c r="F9242" s="186"/>
    </row>
    <row r="9243" spans="6:6" x14ac:dyDescent="0.25">
      <c r="F9243" s="186"/>
    </row>
    <row r="9244" spans="6:6" x14ac:dyDescent="0.25">
      <c r="F9244" s="186"/>
    </row>
    <row r="9245" spans="6:6" x14ac:dyDescent="0.25">
      <c r="F9245" s="186"/>
    </row>
    <row r="9246" spans="6:6" x14ac:dyDescent="0.25">
      <c r="F9246" s="186"/>
    </row>
    <row r="9257" spans="6:6" x14ac:dyDescent="0.25">
      <c r="F9257" s="186"/>
    </row>
    <row r="9258" spans="6:6" x14ac:dyDescent="0.25">
      <c r="F9258" s="186"/>
    </row>
    <row r="9259" spans="6:6" x14ac:dyDescent="0.25">
      <c r="F9259" s="186"/>
    </row>
    <row r="9260" spans="6:6" x14ac:dyDescent="0.25">
      <c r="F9260" s="186"/>
    </row>
    <row r="9261" spans="6:6" x14ac:dyDescent="0.25">
      <c r="F9261" s="186"/>
    </row>
    <row r="9287" spans="6:6" x14ac:dyDescent="0.25">
      <c r="F9287" s="186"/>
    </row>
    <row r="9288" spans="6:6" x14ac:dyDescent="0.25">
      <c r="F9288" s="186"/>
    </row>
    <row r="9290" spans="6:6" x14ac:dyDescent="0.25">
      <c r="F9290" s="186"/>
    </row>
    <row r="9291" spans="6:6" x14ac:dyDescent="0.25">
      <c r="F9291" s="186"/>
    </row>
    <row r="9303" spans="6:6" x14ac:dyDescent="0.25">
      <c r="F9303" s="186"/>
    </row>
    <row r="9305" spans="6:6" x14ac:dyDescent="0.25">
      <c r="F9305" s="186"/>
    </row>
    <row r="9306" spans="6:6" x14ac:dyDescent="0.25">
      <c r="F9306" s="186"/>
    </row>
    <row r="9347" spans="6:6" x14ac:dyDescent="0.25">
      <c r="F9347" s="186"/>
    </row>
    <row r="9348" spans="6:6" x14ac:dyDescent="0.25">
      <c r="F9348" s="186"/>
    </row>
    <row r="9349" spans="6:6" x14ac:dyDescent="0.25">
      <c r="F9349" s="186"/>
    </row>
    <row r="9350" spans="6:6" x14ac:dyDescent="0.25">
      <c r="F9350" s="186"/>
    </row>
    <row r="9351" spans="6:6" x14ac:dyDescent="0.25">
      <c r="F9351" s="186"/>
    </row>
    <row r="9362" spans="6:6" x14ac:dyDescent="0.25">
      <c r="F9362" s="186"/>
    </row>
    <row r="9363" spans="6:6" x14ac:dyDescent="0.25">
      <c r="F9363" s="186"/>
    </row>
    <row r="9364" spans="6:6" x14ac:dyDescent="0.25">
      <c r="F9364" s="186"/>
    </row>
    <row r="9365" spans="6:6" x14ac:dyDescent="0.25">
      <c r="F9365" s="186"/>
    </row>
    <row r="9366" spans="6:6" x14ac:dyDescent="0.25">
      <c r="F9366" s="186"/>
    </row>
    <row r="9378" spans="6:6" x14ac:dyDescent="0.25">
      <c r="F9378" s="186"/>
    </row>
    <row r="9379" spans="6:6" x14ac:dyDescent="0.25">
      <c r="F9379" s="186"/>
    </row>
    <row r="9392" spans="6:6" x14ac:dyDescent="0.25">
      <c r="F9392" s="186"/>
    </row>
    <row r="9393" spans="6:6" x14ac:dyDescent="0.25">
      <c r="F9393" s="186"/>
    </row>
    <row r="9394" spans="6:6" x14ac:dyDescent="0.25">
      <c r="F9394" s="186"/>
    </row>
    <row r="9395" spans="6:6" x14ac:dyDescent="0.25">
      <c r="F9395" s="186"/>
    </row>
    <row r="9408" spans="6:6" x14ac:dyDescent="0.25">
      <c r="F9408" s="186"/>
    </row>
    <row r="9409" spans="6:6" x14ac:dyDescent="0.25">
      <c r="F9409" s="186"/>
    </row>
    <row r="9410" spans="6:6" x14ac:dyDescent="0.25">
      <c r="F9410" s="186"/>
    </row>
    <row r="9411" spans="6:6" x14ac:dyDescent="0.25">
      <c r="F9411" s="186"/>
    </row>
    <row r="9452" spans="6:6" x14ac:dyDescent="0.25">
      <c r="F9452" s="186"/>
    </row>
    <row r="9453" spans="6:6" x14ac:dyDescent="0.25">
      <c r="F9453" s="186"/>
    </row>
    <row r="9454" spans="6:6" x14ac:dyDescent="0.25">
      <c r="F9454" s="186"/>
    </row>
    <row r="9455" spans="6:6" x14ac:dyDescent="0.25">
      <c r="F9455" s="186"/>
    </row>
    <row r="9456" spans="6:6" x14ac:dyDescent="0.25">
      <c r="F9456" s="186"/>
    </row>
    <row r="9467" spans="6:6" x14ac:dyDescent="0.25">
      <c r="F9467" s="186"/>
    </row>
    <row r="9468" spans="6:6" x14ac:dyDescent="0.25">
      <c r="F9468" s="186"/>
    </row>
    <row r="9469" spans="6:6" x14ac:dyDescent="0.25">
      <c r="F9469" s="186"/>
    </row>
    <row r="9470" spans="6:6" x14ac:dyDescent="0.25">
      <c r="F9470" s="186"/>
    </row>
    <row r="9483" spans="6:6" x14ac:dyDescent="0.25">
      <c r="F9483" s="186"/>
    </row>
    <row r="9484" spans="6:6" x14ac:dyDescent="0.25">
      <c r="F9484" s="186"/>
    </row>
    <row r="9497" spans="6:6" x14ac:dyDescent="0.25">
      <c r="F9497" s="186"/>
    </row>
    <row r="9498" spans="6:6" x14ac:dyDescent="0.25">
      <c r="F9498" s="186"/>
    </row>
    <row r="9499" spans="6:6" x14ac:dyDescent="0.25">
      <c r="F9499" s="186"/>
    </row>
    <row r="9500" spans="6:6" x14ac:dyDescent="0.25">
      <c r="F9500" s="186"/>
    </row>
    <row r="9501" spans="6:6" x14ac:dyDescent="0.25">
      <c r="F9501" s="186"/>
    </row>
    <row r="9513" spans="6:6" x14ac:dyDescent="0.25">
      <c r="F9513" s="186"/>
    </row>
    <row r="9514" spans="6:6" x14ac:dyDescent="0.25">
      <c r="F9514" s="186"/>
    </row>
    <row r="9515" spans="6:6" x14ac:dyDescent="0.25">
      <c r="F9515" s="186"/>
    </row>
    <row r="9516" spans="6:6" x14ac:dyDescent="0.25">
      <c r="F9516" s="186"/>
    </row>
    <row r="9557" spans="6:6" x14ac:dyDescent="0.25">
      <c r="F9557" s="186"/>
    </row>
    <row r="9558" spans="6:6" x14ac:dyDescent="0.25">
      <c r="F9558" s="186"/>
    </row>
    <row r="9559" spans="6:6" x14ac:dyDescent="0.25">
      <c r="F9559" s="186"/>
    </row>
    <row r="9560" spans="6:6" x14ac:dyDescent="0.25">
      <c r="F9560" s="186"/>
    </row>
    <row r="9561" spans="6:6" x14ac:dyDescent="0.25">
      <c r="F9561" s="186"/>
    </row>
    <row r="9572" spans="6:6" x14ac:dyDescent="0.25">
      <c r="F9572" s="186"/>
    </row>
    <row r="9573" spans="6:6" x14ac:dyDescent="0.25">
      <c r="F9573" s="186"/>
    </row>
    <row r="9574" spans="6:6" x14ac:dyDescent="0.25">
      <c r="F9574" s="186"/>
    </row>
    <row r="9575" spans="6:6" x14ac:dyDescent="0.25">
      <c r="F9575" s="186"/>
    </row>
    <row r="9576" spans="6:6" x14ac:dyDescent="0.25">
      <c r="F9576" s="186"/>
    </row>
    <row r="9588" spans="6:6" x14ac:dyDescent="0.25">
      <c r="F9588" s="186"/>
    </row>
    <row r="9589" spans="6:6" x14ac:dyDescent="0.25">
      <c r="F9589" s="186"/>
    </row>
    <row r="9590" spans="6:6" x14ac:dyDescent="0.25">
      <c r="F9590" s="186"/>
    </row>
    <row r="9591" spans="6:6" x14ac:dyDescent="0.25">
      <c r="F9591" s="186"/>
    </row>
    <row r="9602" spans="6:6" x14ac:dyDescent="0.25">
      <c r="F9602" s="186"/>
    </row>
    <row r="9603" spans="6:6" x14ac:dyDescent="0.25">
      <c r="F9603" s="186"/>
    </row>
    <row r="9604" spans="6:6" x14ac:dyDescent="0.25">
      <c r="F9604" s="186"/>
    </row>
    <row r="9605" spans="6:6" x14ac:dyDescent="0.25">
      <c r="F9605" s="186"/>
    </row>
    <row r="9606" spans="6:6" x14ac:dyDescent="0.25">
      <c r="F9606" s="186"/>
    </row>
    <row r="9617" spans="6:6" x14ac:dyDescent="0.25">
      <c r="F9617" s="186"/>
    </row>
    <row r="9618" spans="6:6" x14ac:dyDescent="0.25">
      <c r="F9618" s="186"/>
    </row>
    <row r="9619" spans="6:6" x14ac:dyDescent="0.25">
      <c r="F9619" s="186"/>
    </row>
    <row r="9620" spans="6:6" x14ac:dyDescent="0.25">
      <c r="F9620" s="186"/>
    </row>
    <row r="9621" spans="6:6" x14ac:dyDescent="0.25">
      <c r="F9621" s="186"/>
    </row>
    <row r="9633" spans="6:6" x14ac:dyDescent="0.25">
      <c r="F9633" s="186"/>
    </row>
    <row r="9634" spans="6:6" x14ac:dyDescent="0.25">
      <c r="F9634" s="186"/>
    </row>
    <row r="9635" spans="6:6" x14ac:dyDescent="0.25">
      <c r="F9635" s="186"/>
    </row>
    <row r="9636" spans="6:6" x14ac:dyDescent="0.25">
      <c r="F9636" s="186"/>
    </row>
    <row r="9662" spans="6:6" x14ac:dyDescent="0.25">
      <c r="F9662" s="186"/>
    </row>
    <row r="9663" spans="6:6" x14ac:dyDescent="0.25">
      <c r="F9663" s="186"/>
    </row>
    <row r="9665" spans="6:6" x14ac:dyDescent="0.25">
      <c r="F9665" s="186"/>
    </row>
    <row r="9666" spans="6:6" x14ac:dyDescent="0.25">
      <c r="F9666" s="186"/>
    </row>
    <row r="9707" spans="6:6" x14ac:dyDescent="0.25">
      <c r="F9707" s="186"/>
    </row>
    <row r="9710" spans="6:6" x14ac:dyDescent="0.25">
      <c r="F9710" s="186"/>
    </row>
    <row r="9767" spans="6:6" x14ac:dyDescent="0.25">
      <c r="F9767" s="186"/>
    </row>
    <row r="9768" spans="6:6" x14ac:dyDescent="0.25">
      <c r="F9768" s="186"/>
    </row>
    <row r="9769" spans="6:6" x14ac:dyDescent="0.25">
      <c r="F9769" s="186"/>
    </row>
    <row r="9770" spans="6:6" x14ac:dyDescent="0.25">
      <c r="F9770" s="186"/>
    </row>
    <row r="9771" spans="6:6" x14ac:dyDescent="0.25">
      <c r="F9771" s="186"/>
    </row>
    <row r="9782" spans="6:6" x14ac:dyDescent="0.25">
      <c r="F9782" s="186"/>
    </row>
    <row r="9783" spans="6:6" x14ac:dyDescent="0.25">
      <c r="F9783" s="186"/>
    </row>
    <row r="9784" spans="6:6" x14ac:dyDescent="0.25">
      <c r="F9784" s="186"/>
    </row>
    <row r="9785" spans="6:6" x14ac:dyDescent="0.25">
      <c r="F9785" s="186"/>
    </row>
    <row r="9786" spans="6:6" x14ac:dyDescent="0.25">
      <c r="F9786" s="186"/>
    </row>
    <row r="9798" spans="6:6" x14ac:dyDescent="0.25">
      <c r="F9798" s="186"/>
    </row>
    <row r="9799" spans="6:6" x14ac:dyDescent="0.25">
      <c r="F9799" s="186"/>
    </row>
    <row r="9800" spans="6:6" x14ac:dyDescent="0.25">
      <c r="F9800" s="186"/>
    </row>
    <row r="9801" spans="6:6" x14ac:dyDescent="0.25">
      <c r="F9801" s="186"/>
    </row>
    <row r="9812" spans="6:6" x14ac:dyDescent="0.25">
      <c r="F9812" s="187"/>
    </row>
    <row r="9813" spans="6:6" x14ac:dyDescent="0.25">
      <c r="F9813" s="186"/>
    </row>
    <row r="9814" spans="6:6" x14ac:dyDescent="0.25">
      <c r="F9814" s="186"/>
    </row>
    <row r="9815" spans="6:6" x14ac:dyDescent="0.25">
      <c r="F9815" s="186"/>
    </row>
    <row r="9816" spans="6:6" x14ac:dyDescent="0.25">
      <c r="F9816" s="186"/>
    </row>
    <row r="9827" spans="6:6" x14ac:dyDescent="0.25">
      <c r="F9827" s="186"/>
    </row>
    <row r="9828" spans="6:6" x14ac:dyDescent="0.25">
      <c r="F9828" s="186"/>
    </row>
    <row r="9829" spans="6:6" x14ac:dyDescent="0.25">
      <c r="F9829" s="186"/>
    </row>
    <row r="9830" spans="6:6" x14ac:dyDescent="0.25">
      <c r="F9830" s="186"/>
    </row>
    <row r="9831" spans="6:6" x14ac:dyDescent="0.25">
      <c r="F9831" s="186"/>
    </row>
    <row r="9843" spans="6:6" x14ac:dyDescent="0.25">
      <c r="F9843" s="186"/>
    </row>
    <row r="9844" spans="6:6" x14ac:dyDescent="0.25">
      <c r="F9844" s="186"/>
    </row>
    <row r="9859" spans="6:6" x14ac:dyDescent="0.25">
      <c r="F9859" s="186"/>
    </row>
    <row r="9860" spans="6:6" x14ac:dyDescent="0.25">
      <c r="F9860" s="186"/>
    </row>
    <row r="9861" spans="6:6" x14ac:dyDescent="0.25">
      <c r="F9861" s="186"/>
    </row>
    <row r="9872" spans="6:6" x14ac:dyDescent="0.25">
      <c r="F9872" s="186"/>
    </row>
    <row r="9873" spans="6:6" x14ac:dyDescent="0.25">
      <c r="F9873" s="186"/>
    </row>
    <row r="9874" spans="6:6" x14ac:dyDescent="0.25">
      <c r="F9874" s="186"/>
    </row>
    <row r="9875" spans="6:6" x14ac:dyDescent="0.25">
      <c r="F9875" s="186"/>
    </row>
    <row r="9876" spans="6:6" x14ac:dyDescent="0.25">
      <c r="F9876" s="186"/>
    </row>
    <row r="9887" spans="6:6" x14ac:dyDescent="0.25">
      <c r="F9887" s="186"/>
    </row>
    <row r="9888" spans="6:6" x14ac:dyDescent="0.25">
      <c r="F9888" s="186"/>
    </row>
    <row r="9889" spans="6:6" x14ac:dyDescent="0.25">
      <c r="F9889" s="186"/>
    </row>
    <row r="9890" spans="6:6" x14ac:dyDescent="0.25">
      <c r="F9890" s="186"/>
    </row>
    <row r="9902" spans="6:6" x14ac:dyDescent="0.25">
      <c r="F9902" s="186"/>
    </row>
    <row r="9903" spans="6:6" x14ac:dyDescent="0.25">
      <c r="F9903" s="186"/>
    </row>
    <row r="9904" spans="6:6" x14ac:dyDescent="0.25">
      <c r="F9904" s="186"/>
    </row>
    <row r="9905" spans="6:6" x14ac:dyDescent="0.25">
      <c r="F9905" s="186"/>
    </row>
    <row r="9906" spans="6:6" x14ac:dyDescent="0.25">
      <c r="F9906" s="186"/>
    </row>
    <row r="9917" spans="6:6" x14ac:dyDescent="0.25">
      <c r="F9917" s="186"/>
    </row>
    <row r="9918" spans="6:6" x14ac:dyDescent="0.25">
      <c r="F9918" s="186"/>
    </row>
    <row r="9919" spans="6:6" x14ac:dyDescent="0.25">
      <c r="F9919" s="186"/>
    </row>
    <row r="9920" spans="6:6" x14ac:dyDescent="0.25">
      <c r="F9920" s="186"/>
    </row>
    <row r="9932" spans="6:6" x14ac:dyDescent="0.25">
      <c r="F9932" s="186"/>
    </row>
    <row r="9933" spans="6:6" x14ac:dyDescent="0.25">
      <c r="F9933" s="186"/>
    </row>
    <row r="9934" spans="6:6" x14ac:dyDescent="0.25">
      <c r="F9934" s="186"/>
    </row>
    <row r="9935" spans="6:6" x14ac:dyDescent="0.25">
      <c r="F9935" s="186"/>
    </row>
    <row r="9936" spans="6:6" x14ac:dyDescent="0.25">
      <c r="F9936" s="186"/>
    </row>
    <row r="9948" spans="6:6" x14ac:dyDescent="0.25">
      <c r="F9948" s="186"/>
    </row>
    <row r="9949" spans="6:6" x14ac:dyDescent="0.25">
      <c r="F9949" s="186"/>
    </row>
    <row r="9977" spans="6:6" x14ac:dyDescent="0.25">
      <c r="F9977" s="186"/>
    </row>
    <row r="9978" spans="6:6" x14ac:dyDescent="0.25">
      <c r="F9978" s="186"/>
    </row>
    <row r="9979" spans="6:6" x14ac:dyDescent="0.25">
      <c r="F9979" s="186"/>
    </row>
    <row r="9980" spans="6:6" x14ac:dyDescent="0.25">
      <c r="F9980" s="186"/>
    </row>
    <row r="9981" spans="6:6" x14ac:dyDescent="0.25">
      <c r="F9981" s="186"/>
    </row>
    <row r="9992" spans="6:6" x14ac:dyDescent="0.25">
      <c r="F9992" s="186"/>
    </row>
    <row r="9993" spans="6:6" x14ac:dyDescent="0.25">
      <c r="F9993" s="186"/>
    </row>
    <row r="9994" spans="6:6" x14ac:dyDescent="0.25">
      <c r="F9994" s="186"/>
    </row>
    <row r="9995" spans="6:6" x14ac:dyDescent="0.25">
      <c r="F9995" s="186"/>
    </row>
    <row r="9996" spans="6:6" x14ac:dyDescent="0.25">
      <c r="F9996" s="186"/>
    </row>
    <row r="10007" spans="6:6" x14ac:dyDescent="0.25">
      <c r="F10007" s="187"/>
    </row>
    <row r="10008" spans="6:6" x14ac:dyDescent="0.25">
      <c r="F10008" s="186"/>
    </row>
    <row r="10009" spans="6:6" x14ac:dyDescent="0.25">
      <c r="F10009" s="186"/>
    </row>
    <row r="10010" spans="6:6" x14ac:dyDescent="0.25">
      <c r="F10010" s="186"/>
    </row>
    <row r="10011" spans="6:6" x14ac:dyDescent="0.25">
      <c r="F10011" s="186"/>
    </row>
    <row r="10022" spans="6:6" x14ac:dyDescent="0.25">
      <c r="F10022" s="187"/>
    </row>
    <row r="10023" spans="6:6" x14ac:dyDescent="0.25">
      <c r="F10023" s="186"/>
    </row>
    <row r="10024" spans="6:6" x14ac:dyDescent="0.25">
      <c r="F10024" s="186"/>
    </row>
    <row r="10025" spans="6:6" x14ac:dyDescent="0.25">
      <c r="F10025" s="186"/>
    </row>
    <row r="10026" spans="6:6" x14ac:dyDescent="0.25">
      <c r="F10026" s="186"/>
    </row>
    <row r="10037" spans="6:6" x14ac:dyDescent="0.25">
      <c r="F10037" s="186"/>
    </row>
    <row r="10038" spans="6:6" x14ac:dyDescent="0.25">
      <c r="F10038" s="186"/>
    </row>
    <row r="10039" spans="6:6" x14ac:dyDescent="0.25">
      <c r="F10039" s="186"/>
    </row>
    <row r="10040" spans="6:6" x14ac:dyDescent="0.25">
      <c r="F10040" s="186"/>
    </row>
    <row r="10041" spans="6:6" x14ac:dyDescent="0.25">
      <c r="F10041" s="186"/>
    </row>
    <row r="10053" spans="6:6" x14ac:dyDescent="0.25">
      <c r="F10053" s="186"/>
    </row>
    <row r="10054" spans="6:6" x14ac:dyDescent="0.25">
      <c r="F10054" s="186"/>
    </row>
    <row r="10055" spans="6:6" x14ac:dyDescent="0.25">
      <c r="F10055" s="186"/>
    </row>
    <row r="10056" spans="6:6" x14ac:dyDescent="0.25">
      <c r="F10056" s="186"/>
    </row>
    <row r="10082" spans="6:6" x14ac:dyDescent="0.25">
      <c r="F10082" s="186"/>
    </row>
    <row r="10083" spans="6:6" x14ac:dyDescent="0.25">
      <c r="F10083" s="186"/>
    </row>
    <row r="10084" spans="6:6" x14ac:dyDescent="0.25">
      <c r="F10084" s="186"/>
    </row>
    <row r="10085" spans="6:6" x14ac:dyDescent="0.25">
      <c r="F10085" s="186"/>
    </row>
    <row r="10086" spans="6:6" x14ac:dyDescent="0.25">
      <c r="F10086" s="186"/>
    </row>
    <row r="10097" spans="6:6" x14ac:dyDescent="0.25">
      <c r="F10097" s="186"/>
    </row>
    <row r="10098" spans="6:6" x14ac:dyDescent="0.25">
      <c r="F10098" s="186"/>
    </row>
    <row r="10099" spans="6:6" x14ac:dyDescent="0.25">
      <c r="F10099" s="186"/>
    </row>
    <row r="10100" spans="6:6" x14ac:dyDescent="0.25">
      <c r="F10100" s="186"/>
    </row>
    <row r="10101" spans="6:6" x14ac:dyDescent="0.25">
      <c r="F10101" s="186"/>
    </row>
    <row r="10112" spans="6:6" x14ac:dyDescent="0.25">
      <c r="F10112" s="186"/>
    </row>
    <row r="10113" spans="6:6" x14ac:dyDescent="0.25">
      <c r="F10113" s="186"/>
    </row>
    <row r="10114" spans="6:6" x14ac:dyDescent="0.25">
      <c r="F10114" s="186"/>
    </row>
    <row r="10115" spans="6:6" x14ac:dyDescent="0.25">
      <c r="F10115" s="186"/>
    </row>
    <row r="10116" spans="6:6" x14ac:dyDescent="0.25">
      <c r="F10116" s="186"/>
    </row>
    <row r="10127" spans="6:6" x14ac:dyDescent="0.25">
      <c r="F10127" s="186"/>
    </row>
    <row r="10128" spans="6:6" x14ac:dyDescent="0.25">
      <c r="F10128" s="186"/>
    </row>
    <row r="10129" spans="6:6" x14ac:dyDescent="0.25">
      <c r="F10129" s="186"/>
    </row>
    <row r="10130" spans="6:6" x14ac:dyDescent="0.25">
      <c r="F10130" s="186"/>
    </row>
    <row r="10131" spans="6:6" x14ac:dyDescent="0.25">
      <c r="F10131" s="186"/>
    </row>
    <row r="10143" spans="6:6" x14ac:dyDescent="0.25">
      <c r="F10143" s="186"/>
    </row>
    <row r="10144" spans="6:6" x14ac:dyDescent="0.25">
      <c r="F10144" s="186"/>
    </row>
    <row r="10145" spans="6:6" x14ac:dyDescent="0.25">
      <c r="F10145" s="186"/>
    </row>
    <row r="10146" spans="6:6" x14ac:dyDescent="0.25">
      <c r="F10146" s="186"/>
    </row>
    <row r="10158" spans="6:6" x14ac:dyDescent="0.25">
      <c r="F10158" s="186"/>
    </row>
    <row r="10159" spans="6:6" x14ac:dyDescent="0.25">
      <c r="F10159" s="186"/>
    </row>
    <row r="10160" spans="6:6" x14ac:dyDescent="0.25">
      <c r="F10160" s="186"/>
    </row>
    <row r="10161" spans="6:6" x14ac:dyDescent="0.25">
      <c r="F10161" s="186"/>
    </row>
    <row r="10187" spans="6:6" x14ac:dyDescent="0.25">
      <c r="F10187" s="186"/>
    </row>
    <row r="10188" spans="6:6" x14ac:dyDescent="0.25">
      <c r="F10188" s="186"/>
    </row>
    <row r="10189" spans="6:6" x14ac:dyDescent="0.25">
      <c r="F10189" s="186"/>
    </row>
    <row r="10190" spans="6:6" x14ac:dyDescent="0.25">
      <c r="F10190" s="186"/>
    </row>
    <row r="10191" spans="6:6" x14ac:dyDescent="0.25">
      <c r="F10191" s="186"/>
    </row>
    <row r="10202" spans="6:6" x14ac:dyDescent="0.25">
      <c r="F10202" s="186"/>
    </row>
    <row r="10203" spans="6:6" x14ac:dyDescent="0.25">
      <c r="F10203" s="186"/>
    </row>
    <row r="10204" spans="6:6" x14ac:dyDescent="0.25">
      <c r="F10204" s="186"/>
    </row>
    <row r="10205" spans="6:6" x14ac:dyDescent="0.25">
      <c r="F10205" s="186"/>
    </row>
    <row r="10217" spans="6:6" x14ac:dyDescent="0.25">
      <c r="F10217" s="186"/>
    </row>
    <row r="10218" spans="6:6" x14ac:dyDescent="0.25">
      <c r="F10218" s="186"/>
    </row>
    <row r="10219" spans="6:6" x14ac:dyDescent="0.25">
      <c r="F10219" s="186"/>
    </row>
    <row r="10220" spans="6:6" x14ac:dyDescent="0.25">
      <c r="F10220" s="186"/>
    </row>
    <row r="10221" spans="6:6" x14ac:dyDescent="0.25">
      <c r="F10221" s="186"/>
    </row>
    <row r="10232" spans="6:6" x14ac:dyDescent="0.25">
      <c r="F10232" s="186"/>
    </row>
    <row r="10233" spans="6:6" x14ac:dyDescent="0.25">
      <c r="F10233" s="186"/>
    </row>
    <row r="10234" spans="6:6" x14ac:dyDescent="0.25">
      <c r="F10234" s="186"/>
    </row>
    <row r="10235" spans="6:6" x14ac:dyDescent="0.25">
      <c r="F10235" s="186"/>
    </row>
    <row r="10236" spans="6:6" x14ac:dyDescent="0.25">
      <c r="F10236" s="186"/>
    </row>
    <row r="10247" spans="6:6" x14ac:dyDescent="0.25">
      <c r="F10247" s="186"/>
    </row>
    <row r="10248" spans="6:6" x14ac:dyDescent="0.25">
      <c r="F10248" s="186"/>
    </row>
    <row r="10249" spans="6:6" x14ac:dyDescent="0.25">
      <c r="F10249" s="186"/>
    </row>
    <row r="10250" spans="6:6" x14ac:dyDescent="0.25">
      <c r="F10250" s="186"/>
    </row>
    <row r="10251" spans="6:6" x14ac:dyDescent="0.25">
      <c r="F10251" s="186"/>
    </row>
    <row r="10263" spans="6:6" x14ac:dyDescent="0.25">
      <c r="F10263" s="186"/>
    </row>
    <row r="10264" spans="6:6" x14ac:dyDescent="0.25">
      <c r="F10264" s="186"/>
    </row>
    <row r="10292" spans="6:6" x14ac:dyDescent="0.25">
      <c r="F10292" s="186"/>
    </row>
    <row r="10293" spans="6:6" x14ac:dyDescent="0.25">
      <c r="F10293" s="186"/>
    </row>
    <row r="10294" spans="6:6" x14ac:dyDescent="0.25">
      <c r="F10294" s="186"/>
    </row>
    <row r="10295" spans="6:6" x14ac:dyDescent="0.25">
      <c r="F10295" s="186"/>
    </row>
    <row r="10296" spans="6:6" x14ac:dyDescent="0.25">
      <c r="F10296" s="186"/>
    </row>
    <row r="10307" spans="6:6" x14ac:dyDescent="0.25">
      <c r="F10307" s="186"/>
    </row>
    <row r="10308" spans="6:6" x14ac:dyDescent="0.25">
      <c r="F10308" s="186"/>
    </row>
    <row r="10309" spans="6:6" x14ac:dyDescent="0.25">
      <c r="F10309" s="186"/>
    </row>
    <row r="10310" spans="6:6" x14ac:dyDescent="0.25">
      <c r="F10310" s="186"/>
    </row>
    <row r="10323" spans="6:6" x14ac:dyDescent="0.25">
      <c r="F10323" s="186"/>
    </row>
    <row r="10324" spans="6:6" x14ac:dyDescent="0.25">
      <c r="F10324" s="186"/>
    </row>
    <row r="10337" spans="6:6" x14ac:dyDescent="0.25">
      <c r="F10337" s="186"/>
    </row>
    <row r="10338" spans="6:6" x14ac:dyDescent="0.25">
      <c r="F10338" s="186"/>
    </row>
    <row r="10340" spans="6:6" x14ac:dyDescent="0.25">
      <c r="F10340" s="186"/>
    </row>
    <row r="10352" spans="6:6" x14ac:dyDescent="0.25">
      <c r="F10352" s="186"/>
    </row>
    <row r="10353" spans="6:6" x14ac:dyDescent="0.25">
      <c r="F10353" s="186"/>
    </row>
    <row r="10355" spans="6:6" x14ac:dyDescent="0.25">
      <c r="F10355" s="186"/>
    </row>
    <row r="10356" spans="6:6" x14ac:dyDescent="0.25">
      <c r="F10356" s="186"/>
    </row>
    <row r="10397" spans="6:6" x14ac:dyDescent="0.25">
      <c r="F10397" s="186"/>
    </row>
    <row r="10398" spans="6:6" x14ac:dyDescent="0.25">
      <c r="F10398" s="186"/>
    </row>
    <row r="10399" spans="6:6" x14ac:dyDescent="0.25">
      <c r="F10399" s="186"/>
    </row>
    <row r="10400" spans="6:6" x14ac:dyDescent="0.25">
      <c r="F10400" s="186"/>
    </row>
    <row r="10401" spans="6:6" x14ac:dyDescent="0.25">
      <c r="F10401" s="186"/>
    </row>
    <row r="10412" spans="6:6" x14ac:dyDescent="0.25">
      <c r="F10412" s="186"/>
    </row>
    <row r="10413" spans="6:6" x14ac:dyDescent="0.25">
      <c r="F10413" s="186"/>
    </row>
    <row r="10414" spans="6:6" x14ac:dyDescent="0.25">
      <c r="F10414" s="186"/>
    </row>
    <row r="10415" spans="6:6" x14ac:dyDescent="0.25">
      <c r="F10415" s="186"/>
    </row>
    <row r="10416" spans="6:6" x14ac:dyDescent="0.25">
      <c r="F10416" s="186"/>
    </row>
    <row r="10428" spans="6:6" x14ac:dyDescent="0.25">
      <c r="F10428" s="186"/>
    </row>
    <row r="10429" spans="6:6" x14ac:dyDescent="0.25">
      <c r="F10429" s="186"/>
    </row>
    <row r="10430" spans="6:6" x14ac:dyDescent="0.25">
      <c r="F10430" s="186"/>
    </row>
    <row r="10431" spans="6:6" x14ac:dyDescent="0.25">
      <c r="F10431" s="186"/>
    </row>
    <row r="10442" spans="6:6" x14ac:dyDescent="0.25">
      <c r="F10442" s="187"/>
    </row>
    <row r="10443" spans="6:6" x14ac:dyDescent="0.25">
      <c r="F10443" s="186"/>
    </row>
    <row r="10444" spans="6:6" x14ac:dyDescent="0.25">
      <c r="F10444" s="186"/>
    </row>
    <row r="10445" spans="6:6" x14ac:dyDescent="0.25">
      <c r="F10445" s="186"/>
    </row>
    <row r="10446" spans="6:6" x14ac:dyDescent="0.25">
      <c r="F10446" s="186"/>
    </row>
    <row r="10457" spans="6:6" x14ac:dyDescent="0.25">
      <c r="F10457" s="187"/>
    </row>
    <row r="10458" spans="6:6" x14ac:dyDescent="0.25">
      <c r="F10458" s="186"/>
    </row>
    <row r="10459" spans="6:6" x14ac:dyDescent="0.25">
      <c r="F10459" s="186"/>
    </row>
    <row r="10460" spans="6:6" x14ac:dyDescent="0.25">
      <c r="F10460" s="186"/>
    </row>
    <row r="10461" spans="6:6" x14ac:dyDescent="0.25">
      <c r="F10461" s="186"/>
    </row>
    <row r="10473" spans="6:6" x14ac:dyDescent="0.25">
      <c r="F10473" s="186"/>
    </row>
    <row r="10474" spans="6:6" x14ac:dyDescent="0.25">
      <c r="F10474" s="186"/>
    </row>
    <row r="10502" spans="6:6" x14ac:dyDescent="0.25">
      <c r="F10502" s="186"/>
    </row>
    <row r="10503" spans="6:6" x14ac:dyDescent="0.25">
      <c r="F10503" s="186"/>
    </row>
    <row r="10504" spans="6:6" x14ac:dyDescent="0.25">
      <c r="F10504" s="186"/>
    </row>
    <row r="10505" spans="6:6" x14ac:dyDescent="0.25">
      <c r="F10505" s="186"/>
    </row>
    <row r="10506" spans="6:6" x14ac:dyDescent="0.25">
      <c r="F10506" s="186"/>
    </row>
    <row r="10517" spans="6:6" x14ac:dyDescent="0.25">
      <c r="F10517" s="186"/>
    </row>
    <row r="10518" spans="6:6" x14ac:dyDescent="0.25">
      <c r="F10518" s="186"/>
    </row>
    <row r="10519" spans="6:6" x14ac:dyDescent="0.25">
      <c r="F10519" s="186"/>
    </row>
    <row r="10520" spans="6:6" x14ac:dyDescent="0.25">
      <c r="F10520" s="186"/>
    </row>
    <row r="10521" spans="6:6" x14ac:dyDescent="0.25">
      <c r="F10521" s="186"/>
    </row>
    <row r="10532" spans="6:6" x14ac:dyDescent="0.25">
      <c r="F10532" s="186"/>
    </row>
    <row r="10533" spans="6:6" x14ac:dyDescent="0.25">
      <c r="F10533" s="186"/>
    </row>
    <row r="10534" spans="6:6" x14ac:dyDescent="0.25">
      <c r="F10534" s="186"/>
    </row>
    <row r="10535" spans="6:6" x14ac:dyDescent="0.25">
      <c r="F10535" s="186"/>
    </row>
    <row r="10536" spans="6:6" x14ac:dyDescent="0.25">
      <c r="F10536" s="186"/>
    </row>
    <row r="10547" spans="6:6" x14ac:dyDescent="0.25">
      <c r="F10547" s="186"/>
    </row>
    <row r="10548" spans="6:6" x14ac:dyDescent="0.25">
      <c r="F10548" s="186"/>
    </row>
    <row r="10549" spans="6:6" x14ac:dyDescent="0.25">
      <c r="F10549" s="186"/>
    </row>
    <row r="10550" spans="6:6" x14ac:dyDescent="0.25">
      <c r="F10550" s="186"/>
    </row>
    <row r="10551" spans="6:6" x14ac:dyDescent="0.25">
      <c r="F10551" s="186"/>
    </row>
    <row r="10562" spans="6:6" x14ac:dyDescent="0.25">
      <c r="F10562" s="186"/>
    </row>
    <row r="10563" spans="6:6" x14ac:dyDescent="0.25">
      <c r="F10563" s="186"/>
    </row>
    <row r="10564" spans="6:6" x14ac:dyDescent="0.25">
      <c r="F10564" s="186"/>
    </row>
    <row r="10565" spans="6:6" x14ac:dyDescent="0.25">
      <c r="F10565" s="186"/>
    </row>
    <row r="10566" spans="6:6" x14ac:dyDescent="0.25">
      <c r="F10566" s="186"/>
    </row>
    <row r="10578" spans="6:6" x14ac:dyDescent="0.25">
      <c r="F10578" s="186"/>
    </row>
    <row r="10579" spans="6:6" x14ac:dyDescent="0.25">
      <c r="F10579" s="186"/>
    </row>
    <row r="10580" spans="6:6" x14ac:dyDescent="0.25">
      <c r="F10580" s="186"/>
    </row>
    <row r="10581" spans="6:6" x14ac:dyDescent="0.25">
      <c r="F10581" s="186"/>
    </row>
    <row r="10607" spans="6:6" x14ac:dyDescent="0.25">
      <c r="F10607" s="186"/>
    </row>
    <row r="10608" spans="6:6" x14ac:dyDescent="0.25">
      <c r="F10608" s="186"/>
    </row>
    <row r="10609" spans="6:6" x14ac:dyDescent="0.25">
      <c r="F10609" s="186"/>
    </row>
    <row r="10610" spans="6:6" x14ac:dyDescent="0.25">
      <c r="F10610" s="186"/>
    </row>
    <row r="10622" spans="6:6" x14ac:dyDescent="0.25">
      <c r="F10622" s="186"/>
    </row>
    <row r="10623" spans="6:6" x14ac:dyDescent="0.25">
      <c r="F10623" s="186"/>
    </row>
    <row r="10624" spans="6:6" x14ac:dyDescent="0.25">
      <c r="F10624" s="186"/>
    </row>
    <row r="10625" spans="6:6" x14ac:dyDescent="0.25">
      <c r="F10625" s="186"/>
    </row>
    <row r="10626" spans="6:6" x14ac:dyDescent="0.25">
      <c r="F10626" s="186"/>
    </row>
    <row r="10637" spans="6:6" x14ac:dyDescent="0.25">
      <c r="F10637" s="187"/>
    </row>
    <row r="10638" spans="6:6" x14ac:dyDescent="0.25">
      <c r="F10638" s="186"/>
    </row>
    <row r="10639" spans="6:6" x14ac:dyDescent="0.25">
      <c r="F10639" s="186"/>
    </row>
    <row r="10640" spans="6:6" x14ac:dyDescent="0.25">
      <c r="F10640" s="186"/>
    </row>
    <row r="10641" spans="6:6" x14ac:dyDescent="0.25">
      <c r="F10641" s="186"/>
    </row>
    <row r="10652" spans="6:6" x14ac:dyDescent="0.25">
      <c r="F10652" s="186"/>
    </row>
    <row r="10653" spans="6:6" x14ac:dyDescent="0.25">
      <c r="F10653" s="186"/>
    </row>
    <row r="10654" spans="6:6" x14ac:dyDescent="0.25">
      <c r="F10654" s="186"/>
    </row>
    <row r="10655" spans="6:6" x14ac:dyDescent="0.25">
      <c r="F10655" s="186"/>
    </row>
    <row r="10667" spans="6:6" x14ac:dyDescent="0.25">
      <c r="F10667" s="186"/>
    </row>
    <row r="10668" spans="6:6" x14ac:dyDescent="0.25">
      <c r="F10668" s="186"/>
    </row>
    <row r="10669" spans="6:6" x14ac:dyDescent="0.25">
      <c r="F10669" s="186"/>
    </row>
    <row r="10670" spans="6:6" x14ac:dyDescent="0.25">
      <c r="F10670" s="186"/>
    </row>
    <row r="10671" spans="6:6" x14ac:dyDescent="0.25">
      <c r="F10671" s="186"/>
    </row>
    <row r="10683" spans="6:6" x14ac:dyDescent="0.25">
      <c r="F10683" s="186"/>
    </row>
    <row r="10684" spans="6:6" x14ac:dyDescent="0.25">
      <c r="F10684" s="186"/>
    </row>
    <row r="10712" spans="6:6" x14ac:dyDescent="0.25">
      <c r="F10712" s="186"/>
    </row>
    <row r="10713" spans="6:6" x14ac:dyDescent="0.25">
      <c r="F10713" s="186"/>
    </row>
    <row r="10714" spans="6:6" x14ac:dyDescent="0.25">
      <c r="F10714" s="186"/>
    </row>
    <row r="10715" spans="6:6" x14ac:dyDescent="0.25">
      <c r="F10715" s="186"/>
    </row>
    <row r="10716" spans="6:6" x14ac:dyDescent="0.25">
      <c r="F10716" s="186"/>
    </row>
    <row r="10727" spans="6:6" x14ac:dyDescent="0.25">
      <c r="F10727" s="186"/>
    </row>
    <row r="10728" spans="6:6" x14ac:dyDescent="0.25">
      <c r="F10728" s="186"/>
    </row>
    <row r="10729" spans="6:6" x14ac:dyDescent="0.25">
      <c r="F10729" s="186"/>
    </row>
    <row r="10730" spans="6:6" x14ac:dyDescent="0.25">
      <c r="F10730" s="186"/>
    </row>
    <row r="10731" spans="6:6" x14ac:dyDescent="0.25">
      <c r="F10731" s="186"/>
    </row>
    <row r="10743" spans="6:6" x14ac:dyDescent="0.25">
      <c r="F10743" s="186"/>
    </row>
    <row r="10744" spans="6:6" x14ac:dyDescent="0.25">
      <c r="F10744" s="186"/>
    </row>
    <row r="10745" spans="6:6" x14ac:dyDescent="0.25">
      <c r="F10745" s="186"/>
    </row>
    <row r="10746" spans="6:6" x14ac:dyDescent="0.25">
      <c r="F10746" s="186"/>
    </row>
    <row r="10757" spans="6:6" x14ac:dyDescent="0.25">
      <c r="F10757" s="187"/>
    </row>
    <row r="10758" spans="6:6" x14ac:dyDescent="0.25">
      <c r="F10758" s="186"/>
    </row>
    <row r="10759" spans="6:6" x14ac:dyDescent="0.25">
      <c r="F10759" s="186"/>
    </row>
    <row r="10760" spans="6:6" x14ac:dyDescent="0.25">
      <c r="F10760" s="186"/>
    </row>
    <row r="10761" spans="6:6" x14ac:dyDescent="0.25">
      <c r="F10761" s="186"/>
    </row>
    <row r="10772" spans="6:6" x14ac:dyDescent="0.25">
      <c r="F10772" s="186"/>
    </row>
    <row r="10773" spans="6:6" x14ac:dyDescent="0.25">
      <c r="F10773" s="186"/>
    </row>
    <row r="10774" spans="6:6" x14ac:dyDescent="0.25">
      <c r="F10774" s="186"/>
    </row>
    <row r="10775" spans="6:6" x14ac:dyDescent="0.25">
      <c r="F10775" s="186"/>
    </row>
    <row r="10776" spans="6:6" x14ac:dyDescent="0.25">
      <c r="F10776" s="186"/>
    </row>
    <row r="10788" spans="6:6" x14ac:dyDescent="0.25">
      <c r="F10788" s="186"/>
    </row>
    <row r="10789" spans="6:6" x14ac:dyDescent="0.25">
      <c r="F10789" s="186"/>
    </row>
    <row r="10790" spans="6:6" x14ac:dyDescent="0.25">
      <c r="F10790" s="186"/>
    </row>
    <row r="10791" spans="6:6" x14ac:dyDescent="0.25">
      <c r="F10791" s="186"/>
    </row>
    <row r="10818" spans="6:6" x14ac:dyDescent="0.25">
      <c r="F10818" s="186"/>
    </row>
    <row r="10819" spans="6:6" x14ac:dyDescent="0.25">
      <c r="F10819" s="186"/>
    </row>
    <row r="10821" spans="6:6" x14ac:dyDescent="0.25">
      <c r="F10821" s="186"/>
    </row>
    <row r="10862" spans="6:6" x14ac:dyDescent="0.25">
      <c r="F10862" s="186"/>
    </row>
    <row r="10865" spans="6:6" x14ac:dyDescent="0.25">
      <c r="F10865" s="186"/>
    </row>
    <row r="10878" spans="6:6" x14ac:dyDescent="0.25">
      <c r="F10878" s="186"/>
    </row>
    <row r="10880" spans="6:6" x14ac:dyDescent="0.25">
      <c r="F10880" s="186"/>
    </row>
    <row r="10881" spans="6:6" x14ac:dyDescent="0.25">
      <c r="F10881" s="186"/>
    </row>
    <row r="10923" spans="6:6" x14ac:dyDescent="0.25">
      <c r="F10923" s="187"/>
    </row>
    <row r="10924" spans="6:6" x14ac:dyDescent="0.25">
      <c r="F10924" s="187"/>
    </row>
    <row r="10926" spans="6:6" x14ac:dyDescent="0.25">
      <c r="F10926" s="187"/>
    </row>
    <row r="10937" spans="6:6" x14ac:dyDescent="0.25">
      <c r="F10937" s="186"/>
    </row>
    <row r="10938" spans="6:6" x14ac:dyDescent="0.25">
      <c r="F10938" s="187"/>
    </row>
    <row r="10939" spans="6:6" x14ac:dyDescent="0.25">
      <c r="F10939" s="187"/>
    </row>
    <row r="10940" spans="6:6" x14ac:dyDescent="0.25">
      <c r="F10940" s="186"/>
    </row>
    <row r="10941" spans="6:6" x14ac:dyDescent="0.25">
      <c r="F10941" s="187"/>
    </row>
    <row r="10953" spans="6:6" x14ac:dyDescent="0.25">
      <c r="F10953" s="187"/>
    </row>
    <row r="10954" spans="6:6" x14ac:dyDescent="0.25">
      <c r="F10954" s="187"/>
    </row>
    <row r="10956" spans="6:6" x14ac:dyDescent="0.25">
      <c r="F10956" s="187"/>
    </row>
    <row r="10968" spans="6:6" x14ac:dyDescent="0.25">
      <c r="F10968" s="187"/>
    </row>
    <row r="10969" spans="6:6" x14ac:dyDescent="0.25">
      <c r="F10969" s="187"/>
    </row>
    <row r="10971" spans="6:6" x14ac:dyDescent="0.25">
      <c r="F10971" s="187"/>
    </row>
    <row r="10983" spans="6:6" x14ac:dyDescent="0.25">
      <c r="F10983" s="187"/>
    </row>
    <row r="10984" spans="6:6" x14ac:dyDescent="0.25">
      <c r="F10984" s="187"/>
    </row>
    <row r="10986" spans="6:6" x14ac:dyDescent="0.25">
      <c r="F10986" s="187"/>
    </row>
    <row r="10998" spans="6:6" x14ac:dyDescent="0.25">
      <c r="F10998" s="187"/>
    </row>
    <row r="10999" spans="6:6" x14ac:dyDescent="0.25">
      <c r="F10999" s="187"/>
    </row>
    <row r="11000" spans="6:6" x14ac:dyDescent="0.25">
      <c r="F11000" s="187"/>
    </row>
    <row r="11001" spans="6:6" x14ac:dyDescent="0.25">
      <c r="F11001" s="187"/>
    </row>
    <row r="11027" spans="6:6" x14ac:dyDescent="0.25">
      <c r="F11027" s="186"/>
    </row>
    <row r="11028" spans="6:6" x14ac:dyDescent="0.25">
      <c r="F11028" s="186"/>
    </row>
    <row r="11029" spans="6:6" x14ac:dyDescent="0.25">
      <c r="F11029" s="186"/>
    </row>
    <row r="11030" spans="6:6" x14ac:dyDescent="0.25">
      <c r="F11030" s="186"/>
    </row>
    <row r="11031" spans="6:6" x14ac:dyDescent="0.25">
      <c r="F11031" s="186"/>
    </row>
    <row r="11042" spans="6:6" x14ac:dyDescent="0.25">
      <c r="F11042" s="186"/>
    </row>
    <row r="11043" spans="6:6" x14ac:dyDescent="0.25">
      <c r="F11043" s="186"/>
    </row>
    <row r="11044" spans="6:6" x14ac:dyDescent="0.25">
      <c r="F11044" s="186"/>
    </row>
    <row r="11045" spans="6:6" x14ac:dyDescent="0.25">
      <c r="F11045" s="186"/>
    </row>
    <row r="11046" spans="6:6" x14ac:dyDescent="0.25">
      <c r="F11046" s="186"/>
    </row>
    <row r="11058" spans="6:6" x14ac:dyDescent="0.25">
      <c r="F11058" s="186"/>
    </row>
    <row r="11059" spans="6:6" x14ac:dyDescent="0.25">
      <c r="F11059" s="186"/>
    </row>
    <row r="11060" spans="6:6" x14ac:dyDescent="0.25">
      <c r="F11060" s="186"/>
    </row>
    <row r="11061" spans="6:6" x14ac:dyDescent="0.25">
      <c r="F11061" s="186"/>
    </row>
    <row r="11072" spans="6:6" x14ac:dyDescent="0.25">
      <c r="F11072" s="186"/>
    </row>
    <row r="11073" spans="6:6" x14ac:dyDescent="0.25">
      <c r="F11073" s="186"/>
    </row>
    <row r="11075" spans="6:6" x14ac:dyDescent="0.25">
      <c r="F11075" s="186"/>
    </row>
    <row r="11076" spans="6:6" x14ac:dyDescent="0.25">
      <c r="F11076" s="186"/>
    </row>
    <row r="11088" spans="6:6" x14ac:dyDescent="0.25">
      <c r="F11088" s="186"/>
    </row>
    <row r="11089" spans="6:6" x14ac:dyDescent="0.25">
      <c r="F11089" s="186"/>
    </row>
    <row r="11090" spans="6:6" x14ac:dyDescent="0.25">
      <c r="F11090" s="186"/>
    </row>
    <row r="11091" spans="6:6" x14ac:dyDescent="0.25">
      <c r="F11091" s="186"/>
    </row>
    <row r="11103" spans="6:6" x14ac:dyDescent="0.25">
      <c r="F11103" s="186"/>
    </row>
    <row r="11104" spans="6:6" x14ac:dyDescent="0.25">
      <c r="F11104" s="186"/>
    </row>
    <row r="11105" spans="6:6" x14ac:dyDescent="0.25">
      <c r="F11105" s="186"/>
    </row>
    <row r="11106" spans="6:6" x14ac:dyDescent="0.25">
      <c r="F11106" s="186"/>
    </row>
    <row r="11192" spans="6:6" x14ac:dyDescent="0.25">
      <c r="F11192" s="187"/>
    </row>
    <row r="11342" spans="6:6" x14ac:dyDescent="0.25">
      <c r="F11342" s="186"/>
    </row>
    <row r="11343" spans="6:6" x14ac:dyDescent="0.25">
      <c r="F11343" s="186"/>
    </row>
    <row r="11344" spans="6:6" x14ac:dyDescent="0.25">
      <c r="F11344" s="186"/>
    </row>
    <row r="11345" spans="6:6" x14ac:dyDescent="0.25">
      <c r="F11345" s="186"/>
    </row>
    <row r="11346" spans="6:6" x14ac:dyDescent="0.25">
      <c r="F11346" s="186"/>
    </row>
    <row r="11357" spans="6:6" x14ac:dyDescent="0.25">
      <c r="F11357" s="186"/>
    </row>
    <row r="11358" spans="6:6" x14ac:dyDescent="0.25">
      <c r="F11358" s="186"/>
    </row>
    <row r="11359" spans="6:6" x14ac:dyDescent="0.25">
      <c r="F11359" s="186"/>
    </row>
    <row r="11360" spans="6:6" x14ac:dyDescent="0.25">
      <c r="F11360" s="186"/>
    </row>
    <row r="11372" spans="6:6" x14ac:dyDescent="0.25">
      <c r="F11372" s="186"/>
    </row>
    <row r="11373" spans="6:6" x14ac:dyDescent="0.25">
      <c r="F11373" s="186"/>
    </row>
    <row r="11374" spans="6:6" x14ac:dyDescent="0.25">
      <c r="F11374" s="186"/>
    </row>
    <row r="11375" spans="6:6" x14ac:dyDescent="0.25">
      <c r="F11375" s="186"/>
    </row>
    <row r="11387" spans="6:6" x14ac:dyDescent="0.25">
      <c r="F11387" s="186"/>
    </row>
    <row r="11388" spans="6:6" x14ac:dyDescent="0.25">
      <c r="F11388" s="186"/>
    </row>
    <row r="11390" spans="6:6" x14ac:dyDescent="0.25">
      <c r="F11390" s="186"/>
    </row>
    <row r="11402" spans="6:6" x14ac:dyDescent="0.25">
      <c r="F11402" s="186"/>
    </row>
    <row r="11403" spans="6:6" x14ac:dyDescent="0.25">
      <c r="F11403" s="186"/>
    </row>
    <row r="11405" spans="6:6" x14ac:dyDescent="0.25">
      <c r="F11405" s="186"/>
    </row>
    <row r="11406" spans="6:6" x14ac:dyDescent="0.25">
      <c r="F11406" s="186"/>
    </row>
    <row r="11447" spans="6:6" x14ac:dyDescent="0.25">
      <c r="F11447" s="186"/>
    </row>
    <row r="11448" spans="6:6" x14ac:dyDescent="0.25">
      <c r="F11448" s="186"/>
    </row>
    <row r="11449" spans="6:6" x14ac:dyDescent="0.25">
      <c r="F11449" s="186"/>
    </row>
    <row r="11450" spans="6:6" x14ac:dyDescent="0.25">
      <c r="F11450" s="186"/>
    </row>
    <row r="11451" spans="6:6" x14ac:dyDescent="0.25">
      <c r="F11451" s="186"/>
    </row>
    <row r="11462" spans="6:6" x14ac:dyDescent="0.25">
      <c r="F11462" s="186"/>
    </row>
    <row r="11463" spans="6:6" x14ac:dyDescent="0.25">
      <c r="F11463" s="186"/>
    </row>
    <row r="11464" spans="6:6" x14ac:dyDescent="0.25">
      <c r="F11464" s="186"/>
    </row>
    <row r="11465" spans="6:6" x14ac:dyDescent="0.25">
      <c r="F11465" s="186"/>
    </row>
    <row r="11466" spans="6:6" x14ac:dyDescent="0.25">
      <c r="F11466" s="186"/>
    </row>
    <row r="11477" spans="6:6" x14ac:dyDescent="0.25">
      <c r="F11477" s="186"/>
    </row>
    <row r="11478" spans="6:6" x14ac:dyDescent="0.25">
      <c r="F11478" s="186"/>
    </row>
    <row r="11479" spans="6:6" x14ac:dyDescent="0.25">
      <c r="F11479" s="186"/>
    </row>
    <row r="11480" spans="6:6" x14ac:dyDescent="0.25">
      <c r="F11480" s="186"/>
    </row>
    <row r="11481" spans="6:6" x14ac:dyDescent="0.25">
      <c r="F11481" s="186"/>
    </row>
    <row r="11492" spans="6:6" x14ac:dyDescent="0.25">
      <c r="F11492" s="186"/>
    </row>
    <row r="11493" spans="6:6" x14ac:dyDescent="0.25">
      <c r="F11493" s="186"/>
    </row>
    <row r="11494" spans="6:6" x14ac:dyDescent="0.25">
      <c r="F11494" s="186"/>
    </row>
    <row r="11495" spans="6:6" x14ac:dyDescent="0.25">
      <c r="F11495" s="186"/>
    </row>
    <row r="11496" spans="6:6" x14ac:dyDescent="0.25">
      <c r="F11496" s="186"/>
    </row>
    <row r="11507" spans="6:6" x14ac:dyDescent="0.25">
      <c r="F11507" s="186"/>
    </row>
    <row r="11508" spans="6:6" x14ac:dyDescent="0.25">
      <c r="F11508" s="186"/>
    </row>
    <row r="11509" spans="6:6" x14ac:dyDescent="0.25">
      <c r="F11509" s="186"/>
    </row>
    <row r="11510" spans="6:6" x14ac:dyDescent="0.25">
      <c r="F11510" s="186"/>
    </row>
    <row r="11511" spans="6:6" x14ac:dyDescent="0.25">
      <c r="F11511" s="186"/>
    </row>
    <row r="11523" spans="6:6" x14ac:dyDescent="0.25">
      <c r="F11523" s="186"/>
    </row>
    <row r="11524" spans="6:6" x14ac:dyDescent="0.25">
      <c r="F11524" s="186"/>
    </row>
    <row r="11657" spans="6:6" x14ac:dyDescent="0.25">
      <c r="F11657" s="186"/>
    </row>
    <row r="11658" spans="6:6" x14ac:dyDescent="0.25">
      <c r="F11658" s="186"/>
    </row>
    <row r="11659" spans="6:6" x14ac:dyDescent="0.25">
      <c r="F11659" s="186"/>
    </row>
    <row r="11660" spans="6:6" x14ac:dyDescent="0.25">
      <c r="F11660" s="186"/>
    </row>
    <row r="11661" spans="6:6" x14ac:dyDescent="0.25">
      <c r="F11661" s="186"/>
    </row>
    <row r="11672" spans="6:6" x14ac:dyDescent="0.25">
      <c r="F11672" s="186"/>
    </row>
    <row r="11673" spans="6:6" x14ac:dyDescent="0.25">
      <c r="F11673" s="186"/>
    </row>
    <row r="11674" spans="6:6" x14ac:dyDescent="0.25">
      <c r="F11674" s="186"/>
    </row>
    <row r="11675" spans="6:6" x14ac:dyDescent="0.25">
      <c r="F11675" s="186"/>
    </row>
    <row r="11676" spans="6:6" x14ac:dyDescent="0.25">
      <c r="F11676" s="186"/>
    </row>
    <row r="11687" spans="6:6" x14ac:dyDescent="0.25">
      <c r="F11687" s="186"/>
    </row>
    <row r="11688" spans="6:6" x14ac:dyDescent="0.25">
      <c r="F11688" s="186"/>
    </row>
    <row r="11689" spans="6:6" x14ac:dyDescent="0.25">
      <c r="F11689" s="186"/>
    </row>
    <row r="11690" spans="6:6" x14ac:dyDescent="0.25">
      <c r="F11690" s="186"/>
    </row>
    <row r="11691" spans="6:6" x14ac:dyDescent="0.25">
      <c r="F11691" s="186"/>
    </row>
    <row r="11702" spans="6:6" x14ac:dyDescent="0.25">
      <c r="F11702" s="186"/>
    </row>
    <row r="11703" spans="6:6" x14ac:dyDescent="0.25">
      <c r="F11703" s="186"/>
    </row>
    <row r="11704" spans="6:6" x14ac:dyDescent="0.25">
      <c r="F11704" s="186"/>
    </row>
    <row r="11705" spans="6:6" x14ac:dyDescent="0.25">
      <c r="F11705" s="186"/>
    </row>
    <row r="11706" spans="6:6" x14ac:dyDescent="0.25">
      <c r="F11706" s="186"/>
    </row>
    <row r="11717" spans="6:6" x14ac:dyDescent="0.25">
      <c r="F11717" s="186"/>
    </row>
    <row r="11718" spans="6:6" x14ac:dyDescent="0.25">
      <c r="F11718" s="186"/>
    </row>
    <row r="11719" spans="6:6" x14ac:dyDescent="0.25">
      <c r="F11719" s="186"/>
    </row>
    <row r="11720" spans="6:6" x14ac:dyDescent="0.25">
      <c r="F11720" s="186"/>
    </row>
    <row r="11721" spans="6:6" x14ac:dyDescent="0.25">
      <c r="F11721" s="186"/>
    </row>
    <row r="11733" spans="6:6" x14ac:dyDescent="0.25">
      <c r="F11733" s="187"/>
    </row>
    <row r="11734" spans="6:6" x14ac:dyDescent="0.25">
      <c r="F11734" s="186"/>
    </row>
    <row r="11735" spans="6:6" x14ac:dyDescent="0.25">
      <c r="F11735" s="186"/>
    </row>
    <row r="11736" spans="6:6" x14ac:dyDescent="0.25">
      <c r="F11736" s="186"/>
    </row>
    <row r="11762" spans="6:6" x14ac:dyDescent="0.25">
      <c r="F11762" s="186"/>
    </row>
    <row r="11763" spans="6:6" x14ac:dyDescent="0.25">
      <c r="F11763" s="186"/>
    </row>
    <row r="11764" spans="6:6" x14ac:dyDescent="0.25">
      <c r="F11764" s="186"/>
    </row>
    <row r="11765" spans="6:6" x14ac:dyDescent="0.25">
      <c r="F11765" s="186"/>
    </row>
    <row r="11766" spans="6:6" x14ac:dyDescent="0.25">
      <c r="F11766" s="186"/>
    </row>
    <row r="11777" spans="6:6" x14ac:dyDescent="0.25">
      <c r="F11777" s="186"/>
    </row>
    <row r="11778" spans="6:6" x14ac:dyDescent="0.25">
      <c r="F11778" s="186"/>
    </row>
    <row r="11779" spans="6:6" x14ac:dyDescent="0.25">
      <c r="F11779" s="186"/>
    </row>
    <row r="11780" spans="6:6" x14ac:dyDescent="0.25">
      <c r="F11780" s="186"/>
    </row>
    <row r="11781" spans="6:6" x14ac:dyDescent="0.25">
      <c r="F11781" s="186"/>
    </row>
    <row r="11793" spans="6:6" x14ac:dyDescent="0.25">
      <c r="F11793" s="186"/>
    </row>
    <row r="11794" spans="6:6" x14ac:dyDescent="0.25">
      <c r="F11794" s="186"/>
    </row>
    <row r="11795" spans="6:6" x14ac:dyDescent="0.25">
      <c r="F11795" s="186"/>
    </row>
    <row r="11796" spans="6:6" x14ac:dyDescent="0.25">
      <c r="F11796" s="186"/>
    </row>
    <row r="11807" spans="6:6" x14ac:dyDescent="0.25">
      <c r="F11807" s="186"/>
    </row>
    <row r="11808" spans="6:6" x14ac:dyDescent="0.25">
      <c r="F11808" s="186"/>
    </row>
    <row r="11809" spans="6:6" x14ac:dyDescent="0.25">
      <c r="F11809" s="186"/>
    </row>
    <row r="11810" spans="6:6" x14ac:dyDescent="0.25">
      <c r="F11810" s="186"/>
    </row>
    <row r="11811" spans="6:6" x14ac:dyDescent="0.25">
      <c r="F11811" s="186"/>
    </row>
    <row r="11823" spans="6:6" x14ac:dyDescent="0.25">
      <c r="F11823" s="186"/>
    </row>
    <row r="11824" spans="6:6" x14ac:dyDescent="0.25">
      <c r="F11824" s="186"/>
    </row>
    <row r="11825" spans="6:6" x14ac:dyDescent="0.25">
      <c r="F11825" s="186"/>
    </row>
    <row r="11826" spans="6:6" x14ac:dyDescent="0.25">
      <c r="F11826" s="186"/>
    </row>
    <row r="11838" spans="6:6" x14ac:dyDescent="0.25">
      <c r="F11838" s="186"/>
    </row>
    <row r="11839" spans="6:6" x14ac:dyDescent="0.25">
      <c r="F11839" s="186"/>
    </row>
    <row r="11867" spans="6:6" x14ac:dyDescent="0.25">
      <c r="F11867" s="186"/>
    </row>
    <row r="11868" spans="6:6" x14ac:dyDescent="0.25">
      <c r="F11868" s="186"/>
    </row>
    <row r="11869" spans="6:6" x14ac:dyDescent="0.25">
      <c r="F11869" s="186"/>
    </row>
    <row r="11870" spans="6:6" x14ac:dyDescent="0.25">
      <c r="F11870" s="186"/>
    </row>
    <row r="11871" spans="6:6" x14ac:dyDescent="0.25">
      <c r="F11871" s="186"/>
    </row>
    <row r="11882" spans="6:6" x14ac:dyDescent="0.25">
      <c r="F11882" s="186"/>
    </row>
    <row r="11883" spans="6:6" x14ac:dyDescent="0.25">
      <c r="F11883" s="186"/>
    </row>
    <row r="11884" spans="6:6" x14ac:dyDescent="0.25">
      <c r="F11884" s="186"/>
    </row>
    <row r="11885" spans="6:6" x14ac:dyDescent="0.25">
      <c r="F11885" s="186"/>
    </row>
    <row r="11897" spans="6:6" x14ac:dyDescent="0.25">
      <c r="F11897" s="186"/>
    </row>
    <row r="11898" spans="6:6" x14ac:dyDescent="0.25">
      <c r="F11898" s="186"/>
    </row>
    <row r="11899" spans="6:6" x14ac:dyDescent="0.25">
      <c r="F11899" s="186"/>
    </row>
    <row r="11900" spans="6:6" x14ac:dyDescent="0.25">
      <c r="F11900" s="186"/>
    </row>
    <row r="11901" spans="6:6" x14ac:dyDescent="0.25">
      <c r="F11901" s="186"/>
    </row>
    <row r="11912" spans="6:6" x14ac:dyDescent="0.25">
      <c r="F11912" s="187"/>
    </row>
    <row r="11913" spans="6:6" x14ac:dyDescent="0.25">
      <c r="F11913" s="186"/>
    </row>
    <row r="11914" spans="6:6" x14ac:dyDescent="0.25">
      <c r="F11914" s="186"/>
    </row>
    <row r="11915" spans="6:6" x14ac:dyDescent="0.25">
      <c r="F11915" s="186"/>
    </row>
    <row r="11916" spans="6:6" x14ac:dyDescent="0.25">
      <c r="F11916" s="186"/>
    </row>
    <row r="11927" spans="6:6" x14ac:dyDescent="0.25">
      <c r="F11927" s="187"/>
    </row>
    <row r="11928" spans="6:6" x14ac:dyDescent="0.25">
      <c r="F11928" s="186"/>
    </row>
    <row r="11929" spans="6:6" x14ac:dyDescent="0.25">
      <c r="F11929" s="186"/>
    </row>
    <row r="11930" spans="6:6" x14ac:dyDescent="0.25">
      <c r="F11930" s="186"/>
    </row>
    <row r="11931" spans="6:6" x14ac:dyDescent="0.25">
      <c r="F11931" s="186"/>
    </row>
    <row r="11944" spans="6:6" x14ac:dyDescent="0.25">
      <c r="F11944" s="186"/>
    </row>
    <row r="11945" spans="6:6" x14ac:dyDescent="0.25">
      <c r="F11945" s="186"/>
    </row>
    <row r="11946" spans="6:6" x14ac:dyDescent="0.25">
      <c r="F11946" s="186"/>
    </row>
    <row r="11972" spans="6:6" x14ac:dyDescent="0.25">
      <c r="F11972" s="186"/>
    </row>
    <row r="11973" spans="6:6" x14ac:dyDescent="0.25">
      <c r="F11973" s="186"/>
    </row>
    <row r="11974" spans="6:6" x14ac:dyDescent="0.25">
      <c r="F11974" s="186"/>
    </row>
    <row r="11975" spans="6:6" x14ac:dyDescent="0.25">
      <c r="F11975" s="186"/>
    </row>
    <row r="11976" spans="6:6" x14ac:dyDescent="0.25">
      <c r="F11976" s="186"/>
    </row>
    <row r="11987" spans="6:6" x14ac:dyDescent="0.25">
      <c r="F11987" s="186"/>
    </row>
    <row r="11988" spans="6:6" x14ac:dyDescent="0.25">
      <c r="F11988" s="186"/>
    </row>
    <row r="11989" spans="6:6" x14ac:dyDescent="0.25">
      <c r="F11989" s="186"/>
    </row>
    <row r="11990" spans="6:6" x14ac:dyDescent="0.25">
      <c r="F11990" s="186"/>
    </row>
    <row r="11991" spans="6:6" x14ac:dyDescent="0.25">
      <c r="F11991" s="186"/>
    </row>
    <row r="12003" spans="6:6" x14ac:dyDescent="0.25">
      <c r="F12003" s="186"/>
    </row>
    <row r="12004" spans="6:6" x14ac:dyDescent="0.25">
      <c r="F12004" s="186"/>
    </row>
    <row r="12005" spans="6:6" x14ac:dyDescent="0.25">
      <c r="F12005" s="186"/>
    </row>
    <row r="12006" spans="6:6" x14ac:dyDescent="0.25">
      <c r="F12006" s="186"/>
    </row>
    <row r="12017" spans="6:6" x14ac:dyDescent="0.25">
      <c r="F12017" s="186"/>
    </row>
    <row r="12018" spans="6:6" x14ac:dyDescent="0.25">
      <c r="F12018" s="186"/>
    </row>
    <row r="12019" spans="6:6" x14ac:dyDescent="0.25">
      <c r="F12019" s="186"/>
    </row>
    <row r="12020" spans="6:6" x14ac:dyDescent="0.25">
      <c r="F12020" s="186"/>
    </row>
    <row r="12032" spans="6:6" x14ac:dyDescent="0.25">
      <c r="F12032" s="186"/>
    </row>
    <row r="12033" spans="6:6" x14ac:dyDescent="0.25">
      <c r="F12033" s="186"/>
    </row>
    <row r="12034" spans="6:6" x14ac:dyDescent="0.25">
      <c r="F12034" s="186"/>
    </row>
    <row r="12035" spans="6:6" x14ac:dyDescent="0.25">
      <c r="F12035" s="186"/>
    </row>
    <row r="12036" spans="6:6" x14ac:dyDescent="0.25">
      <c r="F12036" s="186"/>
    </row>
    <row r="12048" spans="6:6" x14ac:dyDescent="0.25">
      <c r="F12048" s="186"/>
    </row>
    <row r="12049" spans="6:6" x14ac:dyDescent="0.25">
      <c r="F12049" s="186"/>
    </row>
    <row r="12077" spans="6:6" x14ac:dyDescent="0.25">
      <c r="F12077" s="186"/>
    </row>
    <row r="12078" spans="6:6" x14ac:dyDescent="0.25">
      <c r="F12078" s="186"/>
    </row>
    <row r="12079" spans="6:6" x14ac:dyDescent="0.25">
      <c r="F12079" s="186"/>
    </row>
    <row r="12080" spans="6:6" x14ac:dyDescent="0.25">
      <c r="F12080" s="186"/>
    </row>
    <row r="12081" spans="6:6" x14ac:dyDescent="0.25">
      <c r="F12081" s="186"/>
    </row>
    <row r="12092" spans="6:6" x14ac:dyDescent="0.25">
      <c r="F12092" s="186"/>
    </row>
    <row r="12093" spans="6:6" x14ac:dyDescent="0.25">
      <c r="F12093" s="186"/>
    </row>
    <row r="12094" spans="6:6" x14ac:dyDescent="0.25">
      <c r="F12094" s="186"/>
    </row>
    <row r="12095" spans="6:6" x14ac:dyDescent="0.25">
      <c r="F12095" s="186"/>
    </row>
    <row r="12096" spans="6:6" x14ac:dyDescent="0.25">
      <c r="F12096" s="186"/>
    </row>
    <row r="12108" spans="6:6" x14ac:dyDescent="0.25">
      <c r="F12108" s="186"/>
    </row>
    <row r="12109" spans="6:6" x14ac:dyDescent="0.25">
      <c r="F12109" s="186"/>
    </row>
    <row r="12110" spans="6:6" x14ac:dyDescent="0.25">
      <c r="F12110" s="186"/>
    </row>
    <row r="12111" spans="6:6" x14ac:dyDescent="0.25">
      <c r="F12111" s="186"/>
    </row>
    <row r="12122" spans="6:6" x14ac:dyDescent="0.25">
      <c r="F12122" s="186"/>
    </row>
    <row r="12123" spans="6:6" x14ac:dyDescent="0.25">
      <c r="F12123" s="186"/>
    </row>
    <row r="12124" spans="6:6" x14ac:dyDescent="0.25">
      <c r="F12124" s="186"/>
    </row>
    <row r="12125" spans="6:6" x14ac:dyDescent="0.25">
      <c r="F12125" s="186"/>
    </row>
    <row r="12126" spans="6:6" x14ac:dyDescent="0.25">
      <c r="F12126" s="186"/>
    </row>
    <row r="12137" spans="6:6" x14ac:dyDescent="0.25">
      <c r="F12137" s="186"/>
    </row>
    <row r="12138" spans="6:6" x14ac:dyDescent="0.25">
      <c r="F12138" s="186"/>
    </row>
    <row r="12139" spans="6:6" x14ac:dyDescent="0.25">
      <c r="F12139" s="186"/>
    </row>
    <row r="12140" spans="6:6" x14ac:dyDescent="0.25">
      <c r="F12140" s="186"/>
    </row>
    <row r="12141" spans="6:6" x14ac:dyDescent="0.25">
      <c r="F12141" s="186"/>
    </row>
    <row r="12153" spans="6:6" x14ac:dyDescent="0.25">
      <c r="F12153" s="187"/>
    </row>
    <row r="12154" spans="6:6" x14ac:dyDescent="0.25">
      <c r="F12154" s="186"/>
    </row>
    <row r="12182" spans="6:6" x14ac:dyDescent="0.25">
      <c r="F12182" s="186"/>
    </row>
    <row r="12183" spans="6:6" x14ac:dyDescent="0.25">
      <c r="F12183" s="186"/>
    </row>
    <row r="12184" spans="6:6" x14ac:dyDescent="0.25">
      <c r="F12184" s="186"/>
    </row>
    <row r="12185" spans="6:6" x14ac:dyDescent="0.25">
      <c r="F12185" s="186"/>
    </row>
    <row r="12186" spans="6:6" x14ac:dyDescent="0.25">
      <c r="F12186" s="186"/>
    </row>
    <row r="12197" spans="6:6" x14ac:dyDescent="0.25">
      <c r="F12197" s="186"/>
    </row>
    <row r="12198" spans="6:6" x14ac:dyDescent="0.25">
      <c r="F12198" s="186"/>
    </row>
    <row r="12199" spans="6:6" x14ac:dyDescent="0.25">
      <c r="F12199" s="186"/>
    </row>
    <row r="12200" spans="6:6" x14ac:dyDescent="0.25">
      <c r="F12200" s="186"/>
    </row>
    <row r="12201" spans="6:6" x14ac:dyDescent="0.25">
      <c r="F12201" s="186"/>
    </row>
    <row r="12213" spans="6:6" x14ac:dyDescent="0.25">
      <c r="F12213" s="186"/>
    </row>
    <row r="12214" spans="6:6" x14ac:dyDescent="0.25">
      <c r="F12214" s="186"/>
    </row>
    <row r="12215" spans="6:6" x14ac:dyDescent="0.25">
      <c r="F12215" s="186"/>
    </row>
    <row r="12216" spans="6:6" x14ac:dyDescent="0.25">
      <c r="F12216" s="186"/>
    </row>
    <row r="12227" spans="6:6" x14ac:dyDescent="0.25">
      <c r="F12227" s="186"/>
    </row>
    <row r="12228" spans="6:6" x14ac:dyDescent="0.25">
      <c r="F12228" s="186"/>
    </row>
    <row r="12229" spans="6:6" x14ac:dyDescent="0.25">
      <c r="F12229" s="186"/>
    </row>
    <row r="12230" spans="6:6" x14ac:dyDescent="0.25">
      <c r="F12230" s="186"/>
    </row>
    <row r="12231" spans="6:6" x14ac:dyDescent="0.25">
      <c r="F12231" s="186"/>
    </row>
    <row r="12242" spans="6:6" x14ac:dyDescent="0.25">
      <c r="F12242" s="186"/>
    </row>
    <row r="12243" spans="6:6" x14ac:dyDescent="0.25">
      <c r="F12243" s="186"/>
    </row>
    <row r="12244" spans="6:6" x14ac:dyDescent="0.25">
      <c r="F12244" s="186"/>
    </row>
    <row r="12245" spans="6:6" x14ac:dyDescent="0.25">
      <c r="F12245" s="186"/>
    </row>
    <row r="12246" spans="6:6" x14ac:dyDescent="0.25">
      <c r="F12246" s="186"/>
    </row>
    <row r="12258" spans="6:6" x14ac:dyDescent="0.25">
      <c r="F12258" s="186"/>
    </row>
    <row r="12259" spans="6:6" x14ac:dyDescent="0.25">
      <c r="F12259" s="186"/>
    </row>
    <row r="12287" spans="6:6" x14ac:dyDescent="0.25">
      <c r="F12287" s="186"/>
    </row>
    <row r="12288" spans="6:6" x14ac:dyDescent="0.25">
      <c r="F12288" s="186"/>
    </row>
    <row r="12289" spans="6:6" x14ac:dyDescent="0.25">
      <c r="F12289" s="186"/>
    </row>
    <row r="12290" spans="6:6" x14ac:dyDescent="0.25">
      <c r="F12290" s="186"/>
    </row>
    <row r="12291" spans="6:6" x14ac:dyDescent="0.25">
      <c r="F12291" s="186"/>
    </row>
    <row r="12302" spans="6:6" x14ac:dyDescent="0.25">
      <c r="F12302" s="186"/>
    </row>
    <row r="12303" spans="6:6" x14ac:dyDescent="0.25">
      <c r="F12303" s="186"/>
    </row>
    <row r="12304" spans="6:6" x14ac:dyDescent="0.25">
      <c r="F12304" s="186"/>
    </row>
    <row r="12305" spans="6:6" x14ac:dyDescent="0.25">
      <c r="F12305" s="186"/>
    </row>
    <row r="12306" spans="6:6" x14ac:dyDescent="0.25">
      <c r="F12306" s="186"/>
    </row>
    <row r="12318" spans="6:6" x14ac:dyDescent="0.25">
      <c r="F12318" s="186"/>
    </row>
    <row r="12332" spans="6:6" x14ac:dyDescent="0.25">
      <c r="F12332" s="186"/>
    </row>
    <row r="12333" spans="6:6" x14ac:dyDescent="0.25">
      <c r="F12333" s="186"/>
    </row>
    <row r="12334" spans="6:6" x14ac:dyDescent="0.25">
      <c r="F12334" s="186"/>
    </row>
    <row r="12335" spans="6:6" x14ac:dyDescent="0.25">
      <c r="F12335" s="186"/>
    </row>
    <row r="12347" spans="6:6" x14ac:dyDescent="0.25">
      <c r="F12347" s="186"/>
    </row>
    <row r="12348" spans="6:6" x14ac:dyDescent="0.25">
      <c r="F12348" s="186"/>
    </row>
    <row r="12349" spans="6:6" x14ac:dyDescent="0.25">
      <c r="F12349" s="186"/>
    </row>
    <row r="12350" spans="6:6" x14ac:dyDescent="0.25">
      <c r="F12350" s="186"/>
    </row>
    <row r="12351" spans="6:6" x14ac:dyDescent="0.25">
      <c r="F12351" s="186"/>
    </row>
    <row r="12392" spans="6:6" x14ac:dyDescent="0.25">
      <c r="F12392" s="186"/>
    </row>
    <row r="12393" spans="6:6" x14ac:dyDescent="0.25">
      <c r="F12393" s="186"/>
    </row>
    <row r="12394" spans="6:6" x14ac:dyDescent="0.25">
      <c r="F12394" s="186"/>
    </row>
    <row r="12395" spans="6:6" x14ac:dyDescent="0.25">
      <c r="F12395" s="186"/>
    </row>
    <row r="12396" spans="6:6" x14ac:dyDescent="0.25">
      <c r="F12396" s="186"/>
    </row>
    <row r="12407" spans="6:6" x14ac:dyDescent="0.25">
      <c r="F12407" s="186"/>
    </row>
    <row r="12408" spans="6:6" x14ac:dyDescent="0.25">
      <c r="F12408" s="186"/>
    </row>
    <row r="12409" spans="6:6" x14ac:dyDescent="0.25">
      <c r="F12409" s="186"/>
    </row>
    <row r="12410" spans="6:6" x14ac:dyDescent="0.25">
      <c r="F12410" s="186"/>
    </row>
    <row r="12411" spans="6:6" x14ac:dyDescent="0.25">
      <c r="F12411" s="186"/>
    </row>
    <row r="12422" spans="6:6" x14ac:dyDescent="0.25">
      <c r="F12422" s="186"/>
    </row>
    <row r="12423" spans="6:6" x14ac:dyDescent="0.25">
      <c r="F12423" s="186"/>
    </row>
    <row r="12424" spans="6:6" x14ac:dyDescent="0.25">
      <c r="F12424" s="186"/>
    </row>
    <row r="12425" spans="6:6" x14ac:dyDescent="0.25">
      <c r="F12425" s="186"/>
    </row>
    <row r="12426" spans="6:6" x14ac:dyDescent="0.25">
      <c r="F12426" s="186"/>
    </row>
    <row r="12437" spans="6:6" x14ac:dyDescent="0.25">
      <c r="F12437" s="186"/>
    </row>
    <row r="12438" spans="6:6" x14ac:dyDescent="0.25">
      <c r="F12438" s="186"/>
    </row>
    <row r="12439" spans="6:6" x14ac:dyDescent="0.25">
      <c r="F12439" s="186"/>
    </row>
    <row r="12440" spans="6:6" x14ac:dyDescent="0.25">
      <c r="F12440" s="186"/>
    </row>
    <row r="12441" spans="6:6" x14ac:dyDescent="0.25">
      <c r="F12441" s="186"/>
    </row>
    <row r="12452" spans="6:6" x14ac:dyDescent="0.25">
      <c r="F12452" s="186"/>
    </row>
    <row r="12453" spans="6:6" x14ac:dyDescent="0.25">
      <c r="F12453" s="186"/>
    </row>
    <row r="12454" spans="6:6" x14ac:dyDescent="0.25">
      <c r="F12454" s="186"/>
    </row>
    <row r="12455" spans="6:6" x14ac:dyDescent="0.25">
      <c r="F12455" s="186"/>
    </row>
    <row r="12456" spans="6:6" x14ac:dyDescent="0.25">
      <c r="F12456" s="186"/>
    </row>
    <row r="12468" spans="6:6" x14ac:dyDescent="0.25">
      <c r="F12468" s="186"/>
    </row>
    <row r="12469" spans="6:6" x14ac:dyDescent="0.25">
      <c r="F12469" s="186"/>
    </row>
    <row r="12470" spans="6:6" x14ac:dyDescent="0.25">
      <c r="F12470" s="186"/>
    </row>
    <row r="12471" spans="6:6" x14ac:dyDescent="0.25">
      <c r="F12471" s="186"/>
    </row>
    <row r="12497" spans="6:6" x14ac:dyDescent="0.25">
      <c r="F12497" s="186"/>
    </row>
    <row r="12498" spans="6:6" x14ac:dyDescent="0.25">
      <c r="F12498" s="186"/>
    </row>
    <row r="12499" spans="6:6" x14ac:dyDescent="0.25">
      <c r="F12499" s="186"/>
    </row>
    <row r="12500" spans="6:6" x14ac:dyDescent="0.25">
      <c r="F12500" s="186"/>
    </row>
    <row r="12501" spans="6:6" x14ac:dyDescent="0.25">
      <c r="F12501" s="186"/>
    </row>
    <row r="12512" spans="6:6" x14ac:dyDescent="0.25">
      <c r="F12512" s="186"/>
    </row>
    <row r="12513" spans="6:6" x14ac:dyDescent="0.25">
      <c r="F12513" s="186"/>
    </row>
    <row r="12514" spans="6:6" x14ac:dyDescent="0.25">
      <c r="F12514" s="186"/>
    </row>
    <row r="12515" spans="6:6" x14ac:dyDescent="0.25">
      <c r="F12515" s="186"/>
    </row>
    <row r="12516" spans="6:6" x14ac:dyDescent="0.25">
      <c r="F12516" s="186"/>
    </row>
    <row r="12527" spans="6:6" x14ac:dyDescent="0.25">
      <c r="F12527" s="186"/>
    </row>
    <row r="12528" spans="6:6" x14ac:dyDescent="0.25">
      <c r="F12528" s="186"/>
    </row>
    <row r="12529" spans="6:6" x14ac:dyDescent="0.25">
      <c r="F12529" s="186"/>
    </row>
    <row r="12530" spans="6:6" x14ac:dyDescent="0.25">
      <c r="F12530" s="186"/>
    </row>
    <row r="12531" spans="6:6" x14ac:dyDescent="0.25">
      <c r="F12531" s="186"/>
    </row>
    <row r="12542" spans="6:6" x14ac:dyDescent="0.25">
      <c r="F12542" s="186"/>
    </row>
    <row r="12543" spans="6:6" x14ac:dyDescent="0.25">
      <c r="F12543" s="186"/>
    </row>
    <row r="12544" spans="6:6" x14ac:dyDescent="0.25">
      <c r="F12544" s="186"/>
    </row>
    <row r="12545" spans="6:6" x14ac:dyDescent="0.25">
      <c r="F12545" s="186"/>
    </row>
    <row r="12546" spans="6:6" x14ac:dyDescent="0.25">
      <c r="F12546" s="186"/>
    </row>
    <row r="12557" spans="6:6" x14ac:dyDescent="0.25">
      <c r="F12557" s="186"/>
    </row>
    <row r="12558" spans="6:6" x14ac:dyDescent="0.25">
      <c r="F12558" s="186"/>
    </row>
    <row r="12559" spans="6:6" x14ac:dyDescent="0.25">
      <c r="F12559" s="186"/>
    </row>
    <row r="12560" spans="6:6" x14ac:dyDescent="0.25">
      <c r="F12560" s="186"/>
    </row>
    <row r="12561" spans="6:6" x14ac:dyDescent="0.25">
      <c r="F12561" s="186"/>
    </row>
    <row r="12573" spans="6:6" x14ac:dyDescent="0.25">
      <c r="F12573" s="186"/>
    </row>
    <row r="12574" spans="6:6" x14ac:dyDescent="0.25">
      <c r="F12574" s="186"/>
    </row>
    <row r="12602" spans="6:6" x14ac:dyDescent="0.25">
      <c r="F12602" s="186"/>
    </row>
    <row r="12603" spans="6:6" x14ac:dyDescent="0.25">
      <c r="F12603" s="186"/>
    </row>
    <row r="12604" spans="6:6" x14ac:dyDescent="0.25">
      <c r="F12604" s="186"/>
    </row>
    <row r="12605" spans="6:6" x14ac:dyDescent="0.25">
      <c r="F12605" s="186"/>
    </row>
    <row r="12606" spans="6:6" x14ac:dyDescent="0.25">
      <c r="F12606" s="186"/>
    </row>
    <row r="12617" spans="6:6" x14ac:dyDescent="0.25">
      <c r="F12617" s="186"/>
    </row>
    <row r="12618" spans="6:6" x14ac:dyDescent="0.25">
      <c r="F12618" s="186"/>
    </row>
    <row r="12619" spans="6:6" x14ac:dyDescent="0.25">
      <c r="F12619" s="186"/>
    </row>
    <row r="12620" spans="6:6" x14ac:dyDescent="0.25">
      <c r="F12620" s="186"/>
    </row>
    <row r="12621" spans="6:6" x14ac:dyDescent="0.25">
      <c r="F12621" s="186"/>
    </row>
    <row r="12632" spans="6:6" x14ac:dyDescent="0.25">
      <c r="F12632" s="186"/>
    </row>
    <row r="12633" spans="6:6" x14ac:dyDescent="0.25">
      <c r="F12633" s="186"/>
    </row>
    <row r="12634" spans="6:6" x14ac:dyDescent="0.25">
      <c r="F12634" s="186"/>
    </row>
    <row r="12635" spans="6:6" x14ac:dyDescent="0.25">
      <c r="F12635" s="186"/>
    </row>
    <row r="12636" spans="6:6" x14ac:dyDescent="0.25">
      <c r="F12636" s="186"/>
    </row>
    <row r="12647" spans="6:6" x14ac:dyDescent="0.25">
      <c r="F12647" s="186"/>
    </row>
    <row r="12648" spans="6:6" x14ac:dyDescent="0.25">
      <c r="F12648" s="186"/>
    </row>
    <row r="12649" spans="6:6" x14ac:dyDescent="0.25">
      <c r="F12649" s="186"/>
    </row>
    <row r="12650" spans="6:6" x14ac:dyDescent="0.25">
      <c r="F12650" s="186"/>
    </row>
    <row r="12662" spans="6:6" x14ac:dyDescent="0.25">
      <c r="F12662" s="186"/>
    </row>
    <row r="12663" spans="6:6" x14ac:dyDescent="0.25">
      <c r="F12663" s="186"/>
    </row>
    <row r="12664" spans="6:6" x14ac:dyDescent="0.25">
      <c r="F12664" s="186"/>
    </row>
    <row r="12665" spans="6:6" x14ac:dyDescent="0.25">
      <c r="F12665" s="186"/>
    </row>
    <row r="12666" spans="6:6" x14ac:dyDescent="0.25">
      <c r="F12666" s="186"/>
    </row>
    <row r="12678" spans="6:6" x14ac:dyDescent="0.25">
      <c r="F12678" s="186"/>
    </row>
    <row r="12679" spans="6:6" x14ac:dyDescent="0.25">
      <c r="F12679" s="186"/>
    </row>
    <row r="12680" spans="6:6" x14ac:dyDescent="0.25">
      <c r="F12680" s="186"/>
    </row>
    <row r="12681" spans="6:6" x14ac:dyDescent="0.25">
      <c r="F12681" s="186"/>
    </row>
    <row r="12707" spans="6:6" x14ac:dyDescent="0.25">
      <c r="F12707" s="186"/>
    </row>
    <row r="12708" spans="6:6" x14ac:dyDescent="0.25">
      <c r="F12708" s="186"/>
    </row>
    <row r="12709" spans="6:6" x14ac:dyDescent="0.25">
      <c r="F12709" s="186"/>
    </row>
    <row r="12710" spans="6:6" x14ac:dyDescent="0.25">
      <c r="F12710" s="186"/>
    </row>
    <row r="12711" spans="6:6" x14ac:dyDescent="0.25">
      <c r="F12711" s="186"/>
    </row>
    <row r="12722" spans="6:6" x14ac:dyDescent="0.25">
      <c r="F12722" s="186"/>
    </row>
    <row r="12723" spans="6:6" x14ac:dyDescent="0.25">
      <c r="F12723" s="186"/>
    </row>
    <row r="12724" spans="6:6" x14ac:dyDescent="0.25">
      <c r="F12724" s="186"/>
    </row>
    <row r="12725" spans="6:6" x14ac:dyDescent="0.25">
      <c r="F12725" s="186"/>
    </row>
    <row r="12726" spans="6:6" x14ac:dyDescent="0.25">
      <c r="F12726" s="186"/>
    </row>
    <row r="12738" spans="6:6" x14ac:dyDescent="0.25">
      <c r="F12738" s="186"/>
    </row>
    <row r="12739" spans="6:6" x14ac:dyDescent="0.25">
      <c r="F12739" s="186"/>
    </row>
    <row r="12740" spans="6:6" x14ac:dyDescent="0.25">
      <c r="F12740" s="186"/>
    </row>
    <row r="12741" spans="6:6" x14ac:dyDescent="0.25">
      <c r="F12741" s="186"/>
    </row>
    <row r="12752" spans="6:6" x14ac:dyDescent="0.25">
      <c r="F12752" s="186"/>
    </row>
    <row r="12753" spans="6:6" x14ac:dyDescent="0.25">
      <c r="F12753" s="186"/>
    </row>
    <row r="12754" spans="6:6" x14ac:dyDescent="0.25">
      <c r="F12754" s="186"/>
    </row>
    <row r="12755" spans="6:6" x14ac:dyDescent="0.25">
      <c r="F12755" s="186"/>
    </row>
    <row r="12756" spans="6:6" x14ac:dyDescent="0.25">
      <c r="F12756" s="186"/>
    </row>
    <row r="12767" spans="6:6" x14ac:dyDescent="0.25">
      <c r="F12767" s="186"/>
    </row>
    <row r="12768" spans="6:6" x14ac:dyDescent="0.25">
      <c r="F12768" s="186"/>
    </row>
    <row r="12769" spans="6:6" x14ac:dyDescent="0.25">
      <c r="F12769" s="186"/>
    </row>
    <row r="12770" spans="6:6" x14ac:dyDescent="0.25">
      <c r="F12770" s="186"/>
    </row>
    <row r="12771" spans="6:6" x14ac:dyDescent="0.25">
      <c r="F12771" s="186"/>
    </row>
    <row r="12783" spans="6:6" x14ac:dyDescent="0.25">
      <c r="F12783" s="186"/>
    </row>
    <row r="12784" spans="6:6" x14ac:dyDescent="0.25">
      <c r="F12784" s="186"/>
    </row>
    <row r="12785" spans="6:6" x14ac:dyDescent="0.25">
      <c r="F12785" s="186"/>
    </row>
    <row r="12786" spans="6:6" x14ac:dyDescent="0.25">
      <c r="F12786" s="186"/>
    </row>
    <row r="12812" spans="6:6" x14ac:dyDescent="0.25">
      <c r="F12812" s="186"/>
    </row>
    <row r="12813" spans="6:6" x14ac:dyDescent="0.25">
      <c r="F12813" s="186"/>
    </row>
    <row r="12814" spans="6:6" x14ac:dyDescent="0.25">
      <c r="F12814" s="186"/>
    </row>
    <row r="12815" spans="6:6" x14ac:dyDescent="0.25">
      <c r="F12815" s="186"/>
    </row>
    <row r="12816" spans="6:6" x14ac:dyDescent="0.25">
      <c r="F12816" s="186"/>
    </row>
    <row r="12826" spans="6:6" x14ac:dyDescent="0.25">
      <c r="F12826" s="186"/>
    </row>
    <row r="12827" spans="6:6" x14ac:dyDescent="0.25">
      <c r="F12827" s="187"/>
    </row>
    <row r="12828" spans="6:6" x14ac:dyDescent="0.25">
      <c r="F12828" s="186"/>
    </row>
    <row r="12829" spans="6:6" x14ac:dyDescent="0.25">
      <c r="F12829" s="186"/>
    </row>
    <row r="12830" spans="6:6" x14ac:dyDescent="0.25">
      <c r="F12830" s="186"/>
    </row>
    <row r="12831" spans="6:6" x14ac:dyDescent="0.25">
      <c r="F12831" s="186"/>
    </row>
    <row r="12843" spans="6:6" x14ac:dyDescent="0.25">
      <c r="F12843" s="186"/>
    </row>
    <row r="12845" spans="6:6" x14ac:dyDescent="0.25">
      <c r="F12845" s="186"/>
    </row>
    <row r="12846" spans="6:6" x14ac:dyDescent="0.25">
      <c r="F12846" s="186"/>
    </row>
    <row r="12857" spans="6:6" x14ac:dyDescent="0.25">
      <c r="F12857" s="186"/>
    </row>
    <row r="12858" spans="6:6" x14ac:dyDescent="0.25">
      <c r="F12858" s="186"/>
    </row>
    <row r="12859" spans="6:6" x14ac:dyDescent="0.25">
      <c r="F12859" s="186"/>
    </row>
    <row r="12860" spans="6:6" x14ac:dyDescent="0.25">
      <c r="F12860" s="186"/>
    </row>
    <row r="12861" spans="6:6" x14ac:dyDescent="0.25">
      <c r="F12861" s="186"/>
    </row>
    <row r="12872" spans="6:6" x14ac:dyDescent="0.25">
      <c r="F12872" s="186"/>
    </row>
    <row r="12873" spans="6:6" x14ac:dyDescent="0.25">
      <c r="F12873" s="186"/>
    </row>
    <row r="12874" spans="6:6" x14ac:dyDescent="0.25">
      <c r="F12874" s="186"/>
    </row>
    <row r="12875" spans="6:6" x14ac:dyDescent="0.25">
      <c r="F12875" s="186"/>
    </row>
    <row r="12876" spans="6:6" x14ac:dyDescent="0.25">
      <c r="F12876" s="186"/>
    </row>
    <row r="12917" spans="6:6" x14ac:dyDescent="0.25">
      <c r="F12917" s="186"/>
    </row>
    <row r="12918" spans="6:6" x14ac:dyDescent="0.25">
      <c r="F12918" s="186"/>
    </row>
    <row r="12919" spans="6:6" x14ac:dyDescent="0.25">
      <c r="F12919" s="186"/>
    </row>
    <row r="12920" spans="6:6" x14ac:dyDescent="0.25">
      <c r="F12920" s="186"/>
    </row>
    <row r="12921" spans="6:6" x14ac:dyDescent="0.25">
      <c r="F12921" s="186"/>
    </row>
    <row r="12932" spans="6:6" x14ac:dyDescent="0.25">
      <c r="F12932" s="186"/>
    </row>
    <row r="12933" spans="6:6" x14ac:dyDescent="0.25">
      <c r="F12933" s="186"/>
    </row>
    <row r="12934" spans="6:6" x14ac:dyDescent="0.25">
      <c r="F12934" s="186"/>
    </row>
    <row r="12935" spans="6:6" x14ac:dyDescent="0.25">
      <c r="F12935" s="186"/>
    </row>
    <row r="12936" spans="6:6" x14ac:dyDescent="0.25">
      <c r="F12936" s="186"/>
    </row>
    <row r="12948" spans="6:6" x14ac:dyDescent="0.25">
      <c r="F12948" s="186"/>
    </row>
    <row r="12949" spans="6:6" x14ac:dyDescent="0.25">
      <c r="F12949" s="186"/>
    </row>
    <row r="12950" spans="6:6" x14ac:dyDescent="0.25">
      <c r="F12950" s="186"/>
    </row>
    <row r="12951" spans="6:6" x14ac:dyDescent="0.25">
      <c r="F12951" s="186"/>
    </row>
    <row r="12962" spans="6:6" x14ac:dyDescent="0.25">
      <c r="F12962" s="186"/>
    </row>
    <row r="12963" spans="6:6" x14ac:dyDescent="0.25">
      <c r="F12963" s="186"/>
    </row>
    <row r="12964" spans="6:6" x14ac:dyDescent="0.25">
      <c r="F12964" s="186"/>
    </row>
    <row r="12965" spans="6:6" x14ac:dyDescent="0.25">
      <c r="F12965" s="186"/>
    </row>
    <row r="12966" spans="6:6" x14ac:dyDescent="0.25">
      <c r="F12966" s="186"/>
    </row>
    <row r="12977" spans="6:6" x14ac:dyDescent="0.25">
      <c r="F12977" s="187"/>
    </row>
    <row r="12978" spans="6:6" x14ac:dyDescent="0.25">
      <c r="F12978" s="186"/>
    </row>
    <row r="12979" spans="6:6" x14ac:dyDescent="0.25">
      <c r="F12979" s="186"/>
    </row>
    <row r="12980" spans="6:6" x14ac:dyDescent="0.25">
      <c r="F12980" s="186"/>
    </row>
    <row r="12981" spans="6:6" x14ac:dyDescent="0.25">
      <c r="F12981" s="186"/>
    </row>
    <row r="12993" spans="6:6" x14ac:dyDescent="0.25">
      <c r="F12993" s="186"/>
    </row>
    <row r="12994" spans="6:6" x14ac:dyDescent="0.25">
      <c r="F12994" s="186"/>
    </row>
    <row r="12995" spans="6:6" x14ac:dyDescent="0.25">
      <c r="F12995" s="186"/>
    </row>
    <row r="12996" spans="6:6" x14ac:dyDescent="0.25">
      <c r="F12996" s="186"/>
    </row>
    <row r="13022" spans="6:6" x14ac:dyDescent="0.25">
      <c r="F13022" s="186"/>
    </row>
    <row r="13023" spans="6:6" x14ac:dyDescent="0.25">
      <c r="F13023" s="186"/>
    </row>
    <row r="13024" spans="6:6" x14ac:dyDescent="0.25">
      <c r="F13024" s="186"/>
    </row>
    <row r="13025" spans="6:6" x14ac:dyDescent="0.25">
      <c r="F13025" s="186"/>
    </row>
    <row r="13026" spans="6:6" x14ac:dyDescent="0.25">
      <c r="F13026" s="186"/>
    </row>
    <row r="13038" spans="6:6" x14ac:dyDescent="0.25">
      <c r="F13038" s="186"/>
    </row>
    <row r="13040" spans="6:6" x14ac:dyDescent="0.25">
      <c r="F13040" s="186"/>
    </row>
    <row r="13055" spans="6:6" x14ac:dyDescent="0.25">
      <c r="F13055" s="186"/>
    </row>
    <row r="13067" spans="6:6" x14ac:dyDescent="0.25">
      <c r="F13067" s="186"/>
    </row>
    <row r="13070" spans="6:6" x14ac:dyDescent="0.25">
      <c r="F13070" s="186"/>
    </row>
    <row r="13083" spans="6:6" x14ac:dyDescent="0.25">
      <c r="F13083" s="186"/>
    </row>
    <row r="13085" spans="6:6" x14ac:dyDescent="0.25">
      <c r="F13085" s="186"/>
    </row>
    <row r="13086" spans="6:6" x14ac:dyDescent="0.25">
      <c r="F13086" s="186"/>
    </row>
    <row r="13127" spans="6:6" x14ac:dyDescent="0.25">
      <c r="F13127" s="186"/>
    </row>
    <row r="13128" spans="6:6" x14ac:dyDescent="0.25">
      <c r="F13128" s="186"/>
    </row>
    <row r="13129" spans="6:6" x14ac:dyDescent="0.25">
      <c r="F13129" s="186"/>
    </row>
    <row r="13130" spans="6:6" x14ac:dyDescent="0.25">
      <c r="F13130" s="186"/>
    </row>
    <row r="13131" spans="6:6" x14ac:dyDescent="0.25">
      <c r="F13131" s="186"/>
    </row>
    <row r="13142" spans="6:6" x14ac:dyDescent="0.25">
      <c r="F13142" s="186"/>
    </row>
    <row r="13143" spans="6:6" x14ac:dyDescent="0.25">
      <c r="F13143" s="186"/>
    </row>
    <row r="13144" spans="6:6" x14ac:dyDescent="0.25">
      <c r="F13144" s="186"/>
    </row>
    <row r="13145" spans="6:6" x14ac:dyDescent="0.25">
      <c r="F13145" s="186"/>
    </row>
    <row r="13146" spans="6:6" x14ac:dyDescent="0.25">
      <c r="F13146" s="186"/>
    </row>
    <row r="13158" spans="6:6" x14ac:dyDescent="0.25">
      <c r="F13158" s="186"/>
    </row>
    <row r="13172" spans="6:6" x14ac:dyDescent="0.25">
      <c r="F13172" s="186"/>
    </row>
    <row r="13173" spans="6:6" x14ac:dyDescent="0.25">
      <c r="F13173" s="186"/>
    </row>
    <row r="13175" spans="6:6" x14ac:dyDescent="0.25">
      <c r="F13175" s="186"/>
    </row>
    <row r="13176" spans="6:6" x14ac:dyDescent="0.25">
      <c r="F13176" s="186"/>
    </row>
    <row r="13188" spans="6:6" x14ac:dyDescent="0.25">
      <c r="F13188" s="186"/>
    </row>
    <row r="13190" spans="6:6" x14ac:dyDescent="0.25">
      <c r="F13190" s="186"/>
    </row>
    <row r="13191" spans="6:6" x14ac:dyDescent="0.25">
      <c r="F13191" s="186"/>
    </row>
    <row r="13232" spans="6:6" x14ac:dyDescent="0.25">
      <c r="F13232" s="186"/>
    </row>
    <row r="13233" spans="6:6" x14ac:dyDescent="0.25">
      <c r="F13233" s="186"/>
    </row>
    <row r="13234" spans="6:6" x14ac:dyDescent="0.25">
      <c r="F13234" s="186"/>
    </row>
    <row r="13235" spans="6:6" x14ac:dyDescent="0.25">
      <c r="F13235" s="186"/>
    </row>
    <row r="13236" spans="6:6" x14ac:dyDescent="0.25">
      <c r="F13236" s="186"/>
    </row>
    <row r="13247" spans="6:6" x14ac:dyDescent="0.25">
      <c r="F13247" s="186"/>
    </row>
    <row r="13248" spans="6:6" x14ac:dyDescent="0.25">
      <c r="F13248" s="186"/>
    </row>
    <row r="13249" spans="6:6" x14ac:dyDescent="0.25">
      <c r="F13249" s="186"/>
    </row>
    <row r="13250" spans="6:6" x14ac:dyDescent="0.25">
      <c r="F13250" s="186"/>
    </row>
    <row r="13251" spans="6:6" x14ac:dyDescent="0.25">
      <c r="F13251" s="186"/>
    </row>
    <row r="13263" spans="6:6" x14ac:dyDescent="0.25">
      <c r="F13263" s="186"/>
    </row>
    <row r="13264" spans="6:6" x14ac:dyDescent="0.25">
      <c r="F13264" s="186"/>
    </row>
    <row r="13277" spans="6:6" x14ac:dyDescent="0.25">
      <c r="F13277" s="186"/>
    </row>
    <row r="13278" spans="6:6" x14ac:dyDescent="0.25">
      <c r="F13278" s="186"/>
    </row>
    <row r="13279" spans="6:6" x14ac:dyDescent="0.25">
      <c r="F13279" s="186"/>
    </row>
    <row r="13280" spans="6:6" x14ac:dyDescent="0.25">
      <c r="F13280" s="186"/>
    </row>
    <row r="13281" spans="6:6" x14ac:dyDescent="0.25">
      <c r="F13281" s="186"/>
    </row>
    <row r="13293" spans="6:6" x14ac:dyDescent="0.25">
      <c r="F13293" s="186"/>
    </row>
    <row r="13294" spans="6:6" x14ac:dyDescent="0.25">
      <c r="F13294" s="186"/>
    </row>
    <row r="13295" spans="6:6" x14ac:dyDescent="0.25">
      <c r="F13295" s="186"/>
    </row>
    <row r="13296" spans="6:6" x14ac:dyDescent="0.25">
      <c r="F13296" s="186"/>
    </row>
    <row r="13337" spans="6:6" x14ac:dyDescent="0.25">
      <c r="F13337" s="186"/>
    </row>
    <row r="13338" spans="6:6" x14ac:dyDescent="0.25">
      <c r="F13338" s="186"/>
    </row>
    <row r="13339" spans="6:6" x14ac:dyDescent="0.25">
      <c r="F13339" s="186"/>
    </row>
    <row r="13340" spans="6:6" x14ac:dyDescent="0.25">
      <c r="F13340" s="186"/>
    </row>
    <row r="13341" spans="6:6" x14ac:dyDescent="0.25">
      <c r="F13341" s="186"/>
    </row>
    <row r="13352" spans="6:6" x14ac:dyDescent="0.25">
      <c r="F13352" s="186"/>
    </row>
    <row r="13353" spans="6:6" x14ac:dyDescent="0.25">
      <c r="F13353" s="186"/>
    </row>
    <row r="13354" spans="6:6" x14ac:dyDescent="0.25">
      <c r="F13354" s="186"/>
    </row>
    <row r="13355" spans="6:6" x14ac:dyDescent="0.25">
      <c r="F13355" s="186"/>
    </row>
    <row r="13368" spans="6:6" x14ac:dyDescent="0.25">
      <c r="F13368" s="186"/>
    </row>
    <row r="13369" spans="6:6" x14ac:dyDescent="0.25">
      <c r="F13369" s="186"/>
    </row>
    <row r="13382" spans="6:6" x14ac:dyDescent="0.25">
      <c r="F13382" s="186"/>
    </row>
    <row r="13383" spans="6:6" x14ac:dyDescent="0.25">
      <c r="F13383" s="186"/>
    </row>
    <row r="13384" spans="6:6" x14ac:dyDescent="0.25">
      <c r="F13384" s="186"/>
    </row>
    <row r="13385" spans="6:6" x14ac:dyDescent="0.25">
      <c r="F13385" s="186"/>
    </row>
    <row r="13386" spans="6:6" x14ac:dyDescent="0.25">
      <c r="F13386" s="186"/>
    </row>
    <row r="13398" spans="6:6" x14ac:dyDescent="0.25">
      <c r="F13398" s="186"/>
    </row>
    <row r="13399" spans="6:6" x14ac:dyDescent="0.25">
      <c r="F13399" s="186"/>
    </row>
    <row r="13400" spans="6:6" x14ac:dyDescent="0.25">
      <c r="F13400" s="186"/>
    </row>
    <row r="13401" spans="6:6" x14ac:dyDescent="0.25">
      <c r="F13401" s="186"/>
    </row>
    <row r="13442" spans="6:6" x14ac:dyDescent="0.25">
      <c r="F13442" s="186"/>
    </row>
    <row r="13443" spans="6:6" x14ac:dyDescent="0.25">
      <c r="F13443" s="186"/>
    </row>
    <row r="13444" spans="6:6" x14ac:dyDescent="0.25">
      <c r="F13444" s="186"/>
    </row>
    <row r="13445" spans="6:6" x14ac:dyDescent="0.25">
      <c r="F13445" s="186"/>
    </row>
    <row r="13446" spans="6:6" x14ac:dyDescent="0.25">
      <c r="F13446" s="186"/>
    </row>
    <row r="13457" spans="6:6" x14ac:dyDescent="0.25">
      <c r="F13457" s="186"/>
    </row>
    <row r="13458" spans="6:6" x14ac:dyDescent="0.25">
      <c r="F13458" s="186"/>
    </row>
    <row r="13459" spans="6:6" x14ac:dyDescent="0.25">
      <c r="F13459" s="186"/>
    </row>
    <row r="13460" spans="6:6" x14ac:dyDescent="0.25">
      <c r="F13460" s="186"/>
    </row>
    <row r="13461" spans="6:6" x14ac:dyDescent="0.25">
      <c r="F13461" s="186"/>
    </row>
    <row r="13473" spans="6:6" x14ac:dyDescent="0.25">
      <c r="F13473" s="186"/>
    </row>
    <row r="13474" spans="6:6" x14ac:dyDescent="0.25">
      <c r="F13474" s="186"/>
    </row>
    <row r="13475" spans="6:6" x14ac:dyDescent="0.25">
      <c r="F13475" s="186"/>
    </row>
    <row r="13476" spans="6:6" x14ac:dyDescent="0.25">
      <c r="F13476" s="186"/>
    </row>
    <row r="13487" spans="6:6" x14ac:dyDescent="0.25">
      <c r="F13487" s="186"/>
    </row>
    <row r="13488" spans="6:6" x14ac:dyDescent="0.25">
      <c r="F13488" s="186"/>
    </row>
    <row r="13489" spans="6:6" x14ac:dyDescent="0.25">
      <c r="F13489" s="186"/>
    </row>
    <row r="13490" spans="6:6" x14ac:dyDescent="0.25">
      <c r="F13490" s="186"/>
    </row>
    <row r="13491" spans="6:6" x14ac:dyDescent="0.25">
      <c r="F13491" s="186"/>
    </row>
    <row r="13502" spans="6:6" x14ac:dyDescent="0.25">
      <c r="F13502" s="186"/>
    </row>
    <row r="13503" spans="6:6" x14ac:dyDescent="0.25">
      <c r="F13503" s="186"/>
    </row>
    <row r="13504" spans="6:6" x14ac:dyDescent="0.25">
      <c r="F13504" s="186"/>
    </row>
    <row r="13505" spans="6:6" x14ac:dyDescent="0.25">
      <c r="F13505" s="186"/>
    </row>
    <row r="13506" spans="6:6" x14ac:dyDescent="0.25">
      <c r="F13506" s="186"/>
    </row>
    <row r="13518" spans="6:6" x14ac:dyDescent="0.25">
      <c r="F13518" s="186"/>
    </row>
    <row r="13519" spans="6:6" x14ac:dyDescent="0.25">
      <c r="F13519" s="186"/>
    </row>
    <row r="13520" spans="6:6" x14ac:dyDescent="0.25">
      <c r="F13520" s="186"/>
    </row>
    <row r="13521" spans="6:6" x14ac:dyDescent="0.25">
      <c r="F13521" s="186"/>
    </row>
    <row r="13547" spans="6:6" x14ac:dyDescent="0.25">
      <c r="F13547" s="186"/>
    </row>
    <row r="13548" spans="6:6" x14ac:dyDescent="0.25">
      <c r="F13548" s="186"/>
    </row>
    <row r="13550" spans="6:6" x14ac:dyDescent="0.25">
      <c r="F13550" s="186"/>
    </row>
    <row r="13551" spans="6:6" x14ac:dyDescent="0.25">
      <c r="F13551" s="186"/>
    </row>
    <row r="13592" spans="6:6" x14ac:dyDescent="0.25">
      <c r="F13592" s="186"/>
    </row>
    <row r="13595" spans="6:6" x14ac:dyDescent="0.25">
      <c r="F13595" s="186"/>
    </row>
    <row r="13652" spans="6:6" x14ac:dyDescent="0.25">
      <c r="F13652" s="186"/>
    </row>
    <row r="13653" spans="6:6" x14ac:dyDescent="0.25">
      <c r="F13653" s="186"/>
    </row>
    <row r="13654" spans="6:6" x14ac:dyDescent="0.25">
      <c r="F13654" s="186"/>
    </row>
    <row r="13655" spans="6:6" x14ac:dyDescent="0.25">
      <c r="F13655" s="186"/>
    </row>
    <row r="13656" spans="6:6" x14ac:dyDescent="0.25">
      <c r="F13656" s="186"/>
    </row>
    <row r="13667" spans="6:6" x14ac:dyDescent="0.25">
      <c r="F13667" s="186"/>
    </row>
    <row r="13668" spans="6:6" x14ac:dyDescent="0.25">
      <c r="F13668" s="186"/>
    </row>
    <row r="13669" spans="6:6" x14ac:dyDescent="0.25">
      <c r="F13669" s="186"/>
    </row>
    <row r="13670" spans="6:6" x14ac:dyDescent="0.25">
      <c r="F13670" s="186"/>
    </row>
    <row r="13671" spans="6:6" x14ac:dyDescent="0.25">
      <c r="F13671" s="186"/>
    </row>
    <row r="13683" spans="6:6" x14ac:dyDescent="0.25">
      <c r="F13683" s="186"/>
    </row>
    <row r="13684" spans="6:6" x14ac:dyDescent="0.25">
      <c r="F13684" s="186"/>
    </row>
    <row r="13685" spans="6:6" x14ac:dyDescent="0.25">
      <c r="F13685" s="186"/>
    </row>
    <row r="13686" spans="6:6" x14ac:dyDescent="0.25">
      <c r="F13686" s="186"/>
    </row>
    <row r="13697" spans="6:6" x14ac:dyDescent="0.25">
      <c r="F13697" s="187"/>
    </row>
    <row r="13698" spans="6:6" x14ac:dyDescent="0.25">
      <c r="F13698" s="186"/>
    </row>
    <row r="13699" spans="6:6" x14ac:dyDescent="0.25">
      <c r="F13699" s="186"/>
    </row>
    <row r="13700" spans="6:6" x14ac:dyDescent="0.25">
      <c r="F13700" s="186"/>
    </row>
    <row r="13701" spans="6:6" x14ac:dyDescent="0.25">
      <c r="F13701" s="186"/>
    </row>
    <row r="13712" spans="6:6" x14ac:dyDescent="0.25">
      <c r="F13712" s="186"/>
    </row>
    <row r="13713" spans="6:6" x14ac:dyDescent="0.25">
      <c r="F13713" s="186"/>
    </row>
    <row r="13714" spans="6:6" x14ac:dyDescent="0.25">
      <c r="F13714" s="186"/>
    </row>
    <row r="13715" spans="6:6" x14ac:dyDescent="0.25">
      <c r="F13715" s="186"/>
    </row>
    <row r="13716" spans="6:6" x14ac:dyDescent="0.25">
      <c r="F13716" s="186"/>
    </row>
    <row r="13728" spans="6:6" x14ac:dyDescent="0.25">
      <c r="F13728" s="186"/>
    </row>
    <row r="13729" spans="6:6" x14ac:dyDescent="0.25">
      <c r="F13729" s="186"/>
    </row>
    <row r="13730" spans="6:6" x14ac:dyDescent="0.25">
      <c r="F13730" s="186"/>
    </row>
    <row r="13731" spans="6:6" x14ac:dyDescent="0.25">
      <c r="F13731" s="186"/>
    </row>
    <row r="13744" spans="6:6" x14ac:dyDescent="0.25">
      <c r="F13744" s="186"/>
    </row>
    <row r="13745" spans="6:6" x14ac:dyDescent="0.25">
      <c r="F13745" s="186"/>
    </row>
    <row r="13746" spans="6:6" x14ac:dyDescent="0.25">
      <c r="F13746" s="186"/>
    </row>
    <row r="13757" spans="6:6" x14ac:dyDescent="0.25">
      <c r="F13757" s="186"/>
    </row>
    <row r="13758" spans="6:6" x14ac:dyDescent="0.25">
      <c r="F13758" s="186"/>
    </row>
    <row r="13759" spans="6:6" x14ac:dyDescent="0.25">
      <c r="F13759" s="186"/>
    </row>
    <row r="13760" spans="6:6" x14ac:dyDescent="0.25">
      <c r="F13760" s="186"/>
    </row>
    <row r="13761" spans="6:6" x14ac:dyDescent="0.25">
      <c r="F13761" s="186"/>
    </row>
    <row r="13772" spans="6:6" x14ac:dyDescent="0.25">
      <c r="F13772" s="186"/>
    </row>
    <row r="13773" spans="6:6" x14ac:dyDescent="0.25">
      <c r="F13773" s="186"/>
    </row>
    <row r="13774" spans="6:6" x14ac:dyDescent="0.25">
      <c r="F13774" s="186"/>
    </row>
    <row r="13775" spans="6:6" x14ac:dyDescent="0.25">
      <c r="F13775" s="186"/>
    </row>
    <row r="13787" spans="6:6" x14ac:dyDescent="0.25">
      <c r="F13787" s="186"/>
    </row>
    <row r="13788" spans="6:6" x14ac:dyDescent="0.25">
      <c r="F13788" s="186"/>
    </row>
    <row r="13789" spans="6:6" x14ac:dyDescent="0.25">
      <c r="F13789" s="186"/>
    </row>
    <row r="13790" spans="6:6" x14ac:dyDescent="0.25">
      <c r="F13790" s="186"/>
    </row>
    <row r="13791" spans="6:6" x14ac:dyDescent="0.25">
      <c r="F13791" s="186"/>
    </row>
    <row r="13802" spans="6:6" x14ac:dyDescent="0.25">
      <c r="F13802" s="186"/>
    </row>
    <row r="13803" spans="6:6" x14ac:dyDescent="0.25">
      <c r="F13803" s="186"/>
    </row>
    <row r="13804" spans="6:6" x14ac:dyDescent="0.25">
      <c r="F13804" s="186"/>
    </row>
    <row r="13805" spans="6:6" x14ac:dyDescent="0.25">
      <c r="F13805" s="186"/>
    </row>
    <row r="13817" spans="6:6" x14ac:dyDescent="0.25">
      <c r="F13817" s="186"/>
    </row>
    <row r="13818" spans="6:6" x14ac:dyDescent="0.25">
      <c r="F13818" s="186"/>
    </row>
    <row r="13819" spans="6:6" x14ac:dyDescent="0.25">
      <c r="F13819" s="186"/>
    </row>
    <row r="13820" spans="6:6" x14ac:dyDescent="0.25">
      <c r="F13820" s="186"/>
    </row>
    <row r="13821" spans="6:6" x14ac:dyDescent="0.25">
      <c r="F13821" s="186"/>
    </row>
    <row r="13833" spans="6:6" x14ac:dyDescent="0.25">
      <c r="F13833" s="186"/>
    </row>
    <row r="13834" spans="6:6" x14ac:dyDescent="0.25">
      <c r="F13834" s="186"/>
    </row>
    <row r="13862" spans="6:6" x14ac:dyDescent="0.25">
      <c r="F13862" s="186"/>
    </row>
    <row r="13863" spans="6:6" x14ac:dyDescent="0.25">
      <c r="F13863" s="186"/>
    </row>
    <row r="13864" spans="6:6" x14ac:dyDescent="0.25">
      <c r="F13864" s="186"/>
    </row>
    <row r="13865" spans="6:6" x14ac:dyDescent="0.25">
      <c r="F13865" s="186"/>
    </row>
    <row r="13866" spans="6:6" x14ac:dyDescent="0.25">
      <c r="F13866" s="186"/>
    </row>
    <row r="13877" spans="6:6" x14ac:dyDescent="0.25">
      <c r="F13877" s="186"/>
    </row>
    <row r="13878" spans="6:6" x14ac:dyDescent="0.25">
      <c r="F13878" s="186"/>
    </row>
    <row r="13879" spans="6:6" x14ac:dyDescent="0.25">
      <c r="F13879" s="186"/>
    </row>
    <row r="13880" spans="6:6" x14ac:dyDescent="0.25">
      <c r="F13880" s="186"/>
    </row>
    <row r="13881" spans="6:6" x14ac:dyDescent="0.25">
      <c r="F13881" s="186"/>
    </row>
    <row r="13892" spans="6:6" x14ac:dyDescent="0.25">
      <c r="F13892" s="187"/>
    </row>
    <row r="13893" spans="6:6" x14ac:dyDescent="0.25">
      <c r="F13893" s="186"/>
    </row>
    <row r="13894" spans="6:6" x14ac:dyDescent="0.25">
      <c r="F13894" s="186"/>
    </row>
    <row r="13895" spans="6:6" x14ac:dyDescent="0.25">
      <c r="F13895" s="186"/>
    </row>
    <row r="13896" spans="6:6" x14ac:dyDescent="0.25">
      <c r="F13896" s="186"/>
    </row>
    <row r="13907" spans="6:6" x14ac:dyDescent="0.25">
      <c r="F13907" s="187"/>
    </row>
    <row r="13908" spans="6:6" x14ac:dyDescent="0.25">
      <c r="F13908" s="186"/>
    </row>
    <row r="13909" spans="6:6" x14ac:dyDescent="0.25">
      <c r="F13909" s="186"/>
    </row>
    <row r="13910" spans="6:6" x14ac:dyDescent="0.25">
      <c r="F13910" s="186"/>
    </row>
    <row r="13922" spans="6:6" x14ac:dyDescent="0.25">
      <c r="F13922" s="186"/>
    </row>
    <row r="13923" spans="6:6" x14ac:dyDescent="0.25">
      <c r="F13923" s="186"/>
    </row>
    <row r="13924" spans="6:6" x14ac:dyDescent="0.25">
      <c r="F13924" s="186"/>
    </row>
    <row r="13925" spans="6:6" x14ac:dyDescent="0.25">
      <c r="F13925" s="186"/>
    </row>
    <row r="13926" spans="6:6" x14ac:dyDescent="0.25">
      <c r="F13926" s="186"/>
    </row>
    <row r="13938" spans="6:6" x14ac:dyDescent="0.25">
      <c r="F13938" s="186"/>
    </row>
    <row r="13939" spans="6:6" x14ac:dyDescent="0.25">
      <c r="F13939" s="186"/>
    </row>
    <row r="13940" spans="6:6" x14ac:dyDescent="0.25">
      <c r="F13940" s="186"/>
    </row>
    <row r="13941" spans="6:6" x14ac:dyDescent="0.25">
      <c r="F13941" s="186"/>
    </row>
    <row r="13967" spans="6:6" x14ac:dyDescent="0.25">
      <c r="F13967" s="186"/>
    </row>
    <row r="13968" spans="6:6" x14ac:dyDescent="0.25">
      <c r="F13968" s="186"/>
    </row>
    <row r="13969" spans="6:6" x14ac:dyDescent="0.25">
      <c r="F13969" s="186"/>
    </row>
    <row r="13970" spans="6:6" x14ac:dyDescent="0.25">
      <c r="F13970" s="186"/>
    </row>
    <row r="13971" spans="6:6" x14ac:dyDescent="0.25">
      <c r="F13971" s="186"/>
    </row>
    <row r="13982" spans="6:6" x14ac:dyDescent="0.25">
      <c r="F13982" s="186"/>
    </row>
    <row r="13983" spans="6:6" x14ac:dyDescent="0.25">
      <c r="F13983" s="186"/>
    </row>
    <row r="13984" spans="6:6" x14ac:dyDescent="0.25">
      <c r="F13984" s="186"/>
    </row>
    <row r="13985" spans="6:6" x14ac:dyDescent="0.25">
      <c r="F13985" s="186"/>
    </row>
    <row r="13986" spans="6:6" x14ac:dyDescent="0.25">
      <c r="F13986" s="186"/>
    </row>
    <row r="13997" spans="6:6" x14ac:dyDescent="0.25">
      <c r="F13997" s="186"/>
    </row>
    <row r="13998" spans="6:6" x14ac:dyDescent="0.25">
      <c r="F13998" s="186"/>
    </row>
    <row r="13999" spans="6:6" x14ac:dyDescent="0.25">
      <c r="F13999" s="186"/>
    </row>
    <row r="14000" spans="6:6" x14ac:dyDescent="0.25">
      <c r="F14000" s="186"/>
    </row>
    <row r="14001" spans="6:6" x14ac:dyDescent="0.25">
      <c r="F14001" s="186"/>
    </row>
    <row r="14012" spans="6:6" x14ac:dyDescent="0.25">
      <c r="F14012" s="186"/>
    </row>
    <row r="14013" spans="6:6" x14ac:dyDescent="0.25">
      <c r="F14013" s="186"/>
    </row>
    <row r="14014" spans="6:6" x14ac:dyDescent="0.25">
      <c r="F14014" s="186"/>
    </row>
    <row r="14015" spans="6:6" x14ac:dyDescent="0.25">
      <c r="F14015" s="186"/>
    </row>
    <row r="14016" spans="6:6" x14ac:dyDescent="0.25">
      <c r="F14016" s="186"/>
    </row>
    <row r="14028" spans="6:6" x14ac:dyDescent="0.25">
      <c r="F14028" s="186"/>
    </row>
    <row r="14029" spans="6:6" x14ac:dyDescent="0.25">
      <c r="F14029" s="186"/>
    </row>
    <row r="14030" spans="6:6" x14ac:dyDescent="0.25">
      <c r="F14030" s="186"/>
    </row>
    <row r="14031" spans="6:6" x14ac:dyDescent="0.25">
      <c r="F14031" s="186"/>
    </row>
    <row r="14043" spans="6:6" x14ac:dyDescent="0.25">
      <c r="F14043" s="186"/>
    </row>
    <row r="14044" spans="6:6" x14ac:dyDescent="0.25">
      <c r="F14044" s="186"/>
    </row>
    <row r="14072" spans="6:6" x14ac:dyDescent="0.25">
      <c r="F14072" s="186"/>
    </row>
    <row r="14073" spans="6:6" x14ac:dyDescent="0.25">
      <c r="F14073" s="186"/>
    </row>
    <row r="14074" spans="6:6" x14ac:dyDescent="0.25">
      <c r="F14074" s="186"/>
    </row>
    <row r="14075" spans="6:6" x14ac:dyDescent="0.25">
      <c r="F14075" s="186"/>
    </row>
    <row r="14076" spans="6:6" x14ac:dyDescent="0.25">
      <c r="F14076" s="186"/>
    </row>
    <row r="14087" spans="6:6" x14ac:dyDescent="0.25">
      <c r="F14087" s="186"/>
    </row>
    <row r="14088" spans="6:6" x14ac:dyDescent="0.25">
      <c r="F14088" s="186"/>
    </row>
    <row r="14089" spans="6:6" x14ac:dyDescent="0.25">
      <c r="F14089" s="186"/>
    </row>
    <row r="14090" spans="6:6" x14ac:dyDescent="0.25">
      <c r="F14090" s="186"/>
    </row>
    <row r="14091" spans="6:6" x14ac:dyDescent="0.25">
      <c r="F14091" s="186"/>
    </row>
    <row r="14102" spans="6:6" x14ac:dyDescent="0.25">
      <c r="F14102" s="186"/>
    </row>
    <row r="14103" spans="6:6" x14ac:dyDescent="0.25">
      <c r="F14103" s="186"/>
    </row>
    <row r="14104" spans="6:6" x14ac:dyDescent="0.25">
      <c r="F14104" s="186"/>
    </row>
    <row r="14105" spans="6:6" x14ac:dyDescent="0.25">
      <c r="F14105" s="186"/>
    </row>
    <row r="14106" spans="6:6" x14ac:dyDescent="0.25">
      <c r="F14106" s="186"/>
    </row>
    <row r="14117" spans="6:6" x14ac:dyDescent="0.25">
      <c r="F14117" s="186"/>
    </row>
    <row r="14118" spans="6:6" x14ac:dyDescent="0.25">
      <c r="F14118" s="186"/>
    </row>
    <row r="14119" spans="6:6" x14ac:dyDescent="0.25">
      <c r="F14119" s="186"/>
    </row>
    <row r="14120" spans="6:6" x14ac:dyDescent="0.25">
      <c r="F14120" s="186"/>
    </row>
    <row r="14121" spans="6:6" x14ac:dyDescent="0.25">
      <c r="F14121" s="186"/>
    </row>
    <row r="14132" spans="6:6" x14ac:dyDescent="0.25">
      <c r="F14132" s="186"/>
    </row>
    <row r="14133" spans="6:6" x14ac:dyDescent="0.25">
      <c r="F14133" s="186"/>
    </row>
    <row r="14134" spans="6:6" x14ac:dyDescent="0.25">
      <c r="F14134" s="186"/>
    </row>
    <row r="14135" spans="6:6" x14ac:dyDescent="0.25">
      <c r="F14135" s="186"/>
    </row>
    <row r="14136" spans="6:6" x14ac:dyDescent="0.25">
      <c r="F14136" s="186"/>
    </row>
    <row r="14148" spans="6:6" x14ac:dyDescent="0.25">
      <c r="F14148" s="186"/>
    </row>
    <row r="14149" spans="6:6" x14ac:dyDescent="0.25">
      <c r="F14149" s="186"/>
    </row>
    <row r="14177" spans="6:6" x14ac:dyDescent="0.25">
      <c r="F14177" s="186"/>
    </row>
    <row r="14178" spans="6:6" x14ac:dyDescent="0.25">
      <c r="F14178" s="186"/>
    </row>
    <row r="14179" spans="6:6" x14ac:dyDescent="0.25">
      <c r="F14179" s="186"/>
    </row>
    <row r="14180" spans="6:6" x14ac:dyDescent="0.25">
      <c r="F14180" s="186"/>
    </row>
    <row r="14181" spans="6:6" x14ac:dyDescent="0.25">
      <c r="F14181" s="186"/>
    </row>
    <row r="14192" spans="6:6" x14ac:dyDescent="0.25">
      <c r="F14192" s="186"/>
    </row>
    <row r="14193" spans="6:6" x14ac:dyDescent="0.25">
      <c r="F14193" s="186"/>
    </row>
    <row r="14194" spans="6:6" x14ac:dyDescent="0.25">
      <c r="F14194" s="186"/>
    </row>
    <row r="14195" spans="6:6" x14ac:dyDescent="0.25">
      <c r="F14195" s="186"/>
    </row>
    <row r="14208" spans="6:6" x14ac:dyDescent="0.25">
      <c r="F14208" s="186"/>
    </row>
    <row r="14209" spans="6:6" x14ac:dyDescent="0.25">
      <c r="F14209" s="186"/>
    </row>
    <row r="14222" spans="6:6" x14ac:dyDescent="0.25">
      <c r="F14222" s="186"/>
    </row>
    <row r="14223" spans="6:6" x14ac:dyDescent="0.25">
      <c r="F14223" s="186"/>
    </row>
    <row r="14224" spans="6:6" x14ac:dyDescent="0.25">
      <c r="F14224" s="186"/>
    </row>
    <row r="14225" spans="6:6" x14ac:dyDescent="0.25">
      <c r="F14225" s="186"/>
    </row>
    <row r="14226" spans="6:6" x14ac:dyDescent="0.25">
      <c r="F14226" s="186"/>
    </row>
    <row r="14237" spans="6:6" x14ac:dyDescent="0.25">
      <c r="F14237" s="187"/>
    </row>
    <row r="14238" spans="6:6" x14ac:dyDescent="0.25">
      <c r="F14238" s="186"/>
    </row>
    <row r="14240" spans="6:6" x14ac:dyDescent="0.25">
      <c r="F14240" s="186"/>
    </row>
    <row r="14241" spans="6:6" x14ac:dyDescent="0.25">
      <c r="F14241" s="186"/>
    </row>
    <row r="14282" spans="6:6" x14ac:dyDescent="0.25">
      <c r="F14282" s="186"/>
    </row>
    <row r="14283" spans="6:6" x14ac:dyDescent="0.25">
      <c r="F14283" s="186"/>
    </row>
    <row r="14284" spans="6:6" x14ac:dyDescent="0.25">
      <c r="F14284" s="186"/>
    </row>
    <row r="14285" spans="6:6" x14ac:dyDescent="0.25">
      <c r="F14285" s="186"/>
    </row>
    <row r="14286" spans="6:6" x14ac:dyDescent="0.25">
      <c r="F14286" s="186"/>
    </row>
    <row r="14297" spans="6:6" x14ac:dyDescent="0.25">
      <c r="F14297" s="186"/>
    </row>
    <row r="14298" spans="6:6" x14ac:dyDescent="0.25">
      <c r="F14298" s="186"/>
    </row>
    <row r="14299" spans="6:6" x14ac:dyDescent="0.25">
      <c r="F14299" s="186"/>
    </row>
    <row r="14300" spans="6:6" x14ac:dyDescent="0.25">
      <c r="F14300" s="186"/>
    </row>
    <row r="14301" spans="6:6" x14ac:dyDescent="0.25">
      <c r="F14301" s="186"/>
    </row>
    <row r="14313" spans="6:6" x14ac:dyDescent="0.25">
      <c r="F14313" s="186"/>
    </row>
    <row r="14314" spans="6:6" x14ac:dyDescent="0.25">
      <c r="F14314" s="186"/>
    </row>
    <row r="14315" spans="6:6" x14ac:dyDescent="0.25">
      <c r="F14315" s="186"/>
    </row>
    <row r="14316" spans="6:6" x14ac:dyDescent="0.25">
      <c r="F14316" s="186"/>
    </row>
    <row r="14327" spans="6:6" x14ac:dyDescent="0.25">
      <c r="F14327" s="187"/>
    </row>
    <row r="14328" spans="6:6" x14ac:dyDescent="0.25">
      <c r="F14328" s="186"/>
    </row>
    <row r="14329" spans="6:6" x14ac:dyDescent="0.25">
      <c r="F14329" s="186"/>
    </row>
    <row r="14330" spans="6:6" x14ac:dyDescent="0.25">
      <c r="F14330" s="186"/>
    </row>
    <row r="14331" spans="6:6" x14ac:dyDescent="0.25">
      <c r="F14331" s="186"/>
    </row>
    <row r="14342" spans="6:6" x14ac:dyDescent="0.25">
      <c r="F14342" s="187"/>
    </row>
    <row r="14343" spans="6:6" x14ac:dyDescent="0.25">
      <c r="F14343" s="186"/>
    </row>
    <row r="14344" spans="6:6" x14ac:dyDescent="0.25">
      <c r="F14344" s="186"/>
    </row>
    <row r="14345" spans="6:6" x14ac:dyDescent="0.25">
      <c r="F14345" s="186"/>
    </row>
    <row r="14346" spans="6:6" x14ac:dyDescent="0.25">
      <c r="F14346" s="186"/>
    </row>
    <row r="14358" spans="6:6" x14ac:dyDescent="0.25">
      <c r="F14358" s="186"/>
    </row>
    <row r="14359" spans="6:6" x14ac:dyDescent="0.25">
      <c r="F14359" s="186"/>
    </row>
    <row r="14387" spans="6:6" x14ac:dyDescent="0.25">
      <c r="F14387" s="186"/>
    </row>
    <row r="14388" spans="6:6" x14ac:dyDescent="0.25">
      <c r="F14388" s="186"/>
    </row>
    <row r="14389" spans="6:6" x14ac:dyDescent="0.25">
      <c r="F14389" s="186"/>
    </row>
    <row r="14390" spans="6:6" x14ac:dyDescent="0.25">
      <c r="F14390" s="186"/>
    </row>
    <row r="14391" spans="6:6" x14ac:dyDescent="0.25">
      <c r="F14391" s="186"/>
    </row>
    <row r="14402" spans="6:6" x14ac:dyDescent="0.25">
      <c r="F14402" s="186"/>
    </row>
    <row r="14403" spans="6:6" x14ac:dyDescent="0.25">
      <c r="F14403" s="186"/>
    </row>
    <row r="14404" spans="6:6" x14ac:dyDescent="0.25">
      <c r="F14404" s="186"/>
    </row>
    <row r="14405" spans="6:6" x14ac:dyDescent="0.25">
      <c r="F14405" s="186"/>
    </row>
    <row r="14406" spans="6:6" x14ac:dyDescent="0.25">
      <c r="F14406" s="186"/>
    </row>
    <row r="14417" spans="6:6" x14ac:dyDescent="0.25">
      <c r="F14417" s="186"/>
    </row>
    <row r="14418" spans="6:6" x14ac:dyDescent="0.25">
      <c r="F14418" s="186"/>
    </row>
    <row r="14419" spans="6:6" x14ac:dyDescent="0.25">
      <c r="F14419" s="186"/>
    </row>
    <row r="14420" spans="6:6" x14ac:dyDescent="0.25">
      <c r="F14420" s="186"/>
    </row>
    <row r="14421" spans="6:6" x14ac:dyDescent="0.25">
      <c r="F14421" s="186"/>
    </row>
    <row r="14432" spans="6:6" x14ac:dyDescent="0.25">
      <c r="F14432" s="186"/>
    </row>
    <row r="14433" spans="6:6" x14ac:dyDescent="0.25">
      <c r="F14433" s="186"/>
    </row>
    <row r="14434" spans="6:6" x14ac:dyDescent="0.25">
      <c r="F14434" s="186"/>
    </row>
    <row r="14435" spans="6:6" x14ac:dyDescent="0.25">
      <c r="F14435" s="186"/>
    </row>
    <row r="14436" spans="6:6" x14ac:dyDescent="0.25">
      <c r="F14436" s="186"/>
    </row>
    <row r="14447" spans="6:6" x14ac:dyDescent="0.25">
      <c r="F14447" s="186"/>
    </row>
    <row r="14448" spans="6:6" x14ac:dyDescent="0.25">
      <c r="F14448" s="186"/>
    </row>
    <row r="14449" spans="6:6" x14ac:dyDescent="0.25">
      <c r="F14449" s="186"/>
    </row>
    <row r="14450" spans="6:6" x14ac:dyDescent="0.25">
      <c r="F14450" s="186"/>
    </row>
    <row r="14451" spans="6:6" x14ac:dyDescent="0.25">
      <c r="F14451" s="186"/>
    </row>
    <row r="14463" spans="6:6" x14ac:dyDescent="0.25">
      <c r="F14463" s="186"/>
    </row>
    <row r="14464" spans="6:6" x14ac:dyDescent="0.25">
      <c r="F14464" s="186"/>
    </row>
    <row r="14465" spans="6:6" x14ac:dyDescent="0.25">
      <c r="F14465" s="186"/>
    </row>
    <row r="14466" spans="6:6" x14ac:dyDescent="0.25">
      <c r="F14466" s="186"/>
    </row>
    <row r="14492" spans="6:6" x14ac:dyDescent="0.25">
      <c r="F14492" s="186"/>
    </row>
    <row r="14493" spans="6:6" x14ac:dyDescent="0.25">
      <c r="F14493" s="186"/>
    </row>
    <row r="14494" spans="6:6" x14ac:dyDescent="0.25">
      <c r="F14494" s="186"/>
    </row>
    <row r="14495" spans="6:6" x14ac:dyDescent="0.25">
      <c r="F14495" s="186"/>
    </row>
    <row r="14507" spans="6:6" x14ac:dyDescent="0.25">
      <c r="F14507" s="186"/>
    </row>
    <row r="14508" spans="6:6" x14ac:dyDescent="0.25">
      <c r="F14508" s="186"/>
    </row>
    <row r="14509" spans="6:6" x14ac:dyDescent="0.25">
      <c r="F14509" s="186"/>
    </row>
    <row r="14510" spans="6:6" x14ac:dyDescent="0.25">
      <c r="F14510" s="186"/>
    </row>
    <row r="14511" spans="6:6" x14ac:dyDescent="0.25">
      <c r="F14511" s="186"/>
    </row>
    <row r="14522" spans="6:6" x14ac:dyDescent="0.25">
      <c r="F14522" s="187"/>
    </row>
    <row r="14523" spans="6:6" x14ac:dyDescent="0.25">
      <c r="F14523" s="186"/>
    </row>
    <row r="14524" spans="6:6" x14ac:dyDescent="0.25">
      <c r="F14524" s="186"/>
    </row>
    <row r="14525" spans="6:6" x14ac:dyDescent="0.25">
      <c r="F14525" s="186"/>
    </row>
    <row r="14526" spans="6:6" x14ac:dyDescent="0.25">
      <c r="F14526" s="186"/>
    </row>
    <row r="14537" spans="6:6" x14ac:dyDescent="0.25">
      <c r="F14537" s="186"/>
    </row>
    <row r="14538" spans="6:6" x14ac:dyDescent="0.25">
      <c r="F14538" s="186"/>
    </row>
    <row r="14539" spans="6:6" x14ac:dyDescent="0.25">
      <c r="F14539" s="186"/>
    </row>
    <row r="14540" spans="6:6" x14ac:dyDescent="0.25">
      <c r="F14540" s="186"/>
    </row>
    <row r="14552" spans="6:6" x14ac:dyDescent="0.25">
      <c r="F14552" s="186"/>
    </row>
    <row r="14553" spans="6:6" x14ac:dyDescent="0.25">
      <c r="F14553" s="186"/>
    </row>
    <row r="14554" spans="6:6" x14ac:dyDescent="0.25">
      <c r="F14554" s="186"/>
    </row>
    <row r="14555" spans="6:6" x14ac:dyDescent="0.25">
      <c r="F14555" s="186"/>
    </row>
    <row r="14556" spans="6:6" x14ac:dyDescent="0.25">
      <c r="F14556" s="186"/>
    </row>
    <row r="14568" spans="6:6" x14ac:dyDescent="0.25">
      <c r="F14568" s="186"/>
    </row>
    <row r="14569" spans="6:6" x14ac:dyDescent="0.25">
      <c r="F14569" s="186"/>
    </row>
    <row r="14597" spans="6:6" x14ac:dyDescent="0.25">
      <c r="F14597" s="186"/>
    </row>
    <row r="14598" spans="6:6" x14ac:dyDescent="0.25">
      <c r="F14598" s="186"/>
    </row>
    <row r="14599" spans="6:6" x14ac:dyDescent="0.25">
      <c r="F14599" s="186"/>
    </row>
    <row r="14600" spans="6:6" x14ac:dyDescent="0.25">
      <c r="F14600" s="186"/>
    </row>
    <row r="14601" spans="6:6" x14ac:dyDescent="0.25">
      <c r="F14601" s="186"/>
    </row>
    <row r="14612" spans="6:6" x14ac:dyDescent="0.25">
      <c r="F14612" s="186"/>
    </row>
    <row r="14613" spans="6:6" x14ac:dyDescent="0.25">
      <c r="F14613" s="186"/>
    </row>
    <row r="14614" spans="6:6" x14ac:dyDescent="0.25">
      <c r="F14614" s="186"/>
    </row>
    <row r="14615" spans="6:6" x14ac:dyDescent="0.25">
      <c r="F14615" s="186"/>
    </row>
    <row r="14616" spans="6:6" x14ac:dyDescent="0.25">
      <c r="F14616" s="186"/>
    </row>
    <row r="14628" spans="6:6" x14ac:dyDescent="0.25">
      <c r="F14628" s="186"/>
    </row>
    <row r="14629" spans="6:6" x14ac:dyDescent="0.25">
      <c r="F14629" s="186"/>
    </row>
    <row r="14630" spans="6:6" x14ac:dyDescent="0.25">
      <c r="F14630" s="186"/>
    </row>
    <row r="14631" spans="6:6" x14ac:dyDescent="0.25">
      <c r="F14631" s="186"/>
    </row>
    <row r="14642" spans="6:6" x14ac:dyDescent="0.25">
      <c r="F14642" s="186"/>
    </row>
    <row r="14643" spans="6:6" x14ac:dyDescent="0.25">
      <c r="F14643" s="186"/>
    </row>
    <row r="14644" spans="6:6" x14ac:dyDescent="0.25">
      <c r="F14644" s="186"/>
    </row>
    <row r="14645" spans="6:6" x14ac:dyDescent="0.25">
      <c r="F14645" s="186"/>
    </row>
    <row r="14646" spans="6:6" x14ac:dyDescent="0.25">
      <c r="F14646" s="186"/>
    </row>
    <row r="14657" spans="6:6" x14ac:dyDescent="0.25">
      <c r="F14657" s="186"/>
    </row>
    <row r="14658" spans="6:6" x14ac:dyDescent="0.25">
      <c r="F14658" s="186"/>
    </row>
    <row r="14659" spans="6:6" x14ac:dyDescent="0.25">
      <c r="F14659" s="186"/>
    </row>
    <row r="14660" spans="6:6" x14ac:dyDescent="0.25">
      <c r="F14660" s="186"/>
    </row>
    <row r="14661" spans="6:6" x14ac:dyDescent="0.25">
      <c r="F14661" s="186"/>
    </row>
    <row r="14673" spans="6:6" x14ac:dyDescent="0.25">
      <c r="F14673" s="186"/>
    </row>
    <row r="14674" spans="6:6" x14ac:dyDescent="0.25">
      <c r="F14674" s="186"/>
    </row>
    <row r="14675" spans="6:6" x14ac:dyDescent="0.25">
      <c r="F14675" s="186"/>
    </row>
    <row r="14676" spans="6:6" x14ac:dyDescent="0.25">
      <c r="F14676" s="186"/>
    </row>
    <row r="14703" spans="6:6" x14ac:dyDescent="0.25">
      <c r="F14703" s="186"/>
    </row>
    <row r="14704" spans="6:6" x14ac:dyDescent="0.25">
      <c r="F14704" s="186"/>
    </row>
    <row r="14706" spans="6:6" x14ac:dyDescent="0.25">
      <c r="F14706" s="186"/>
    </row>
    <row r="14747" spans="6:6" x14ac:dyDescent="0.25">
      <c r="F14747" s="186"/>
    </row>
    <row r="14750" spans="6:6" x14ac:dyDescent="0.25">
      <c r="F14750" s="186"/>
    </row>
    <row r="14763" spans="6:6" x14ac:dyDescent="0.25">
      <c r="F14763" s="186"/>
    </row>
    <row r="14765" spans="6:6" x14ac:dyDescent="0.25">
      <c r="F14765" s="186"/>
    </row>
    <row r="14766" spans="6:6" x14ac:dyDescent="0.25">
      <c r="F14766" s="186"/>
    </row>
    <row r="14808" spans="6:6" x14ac:dyDescent="0.25">
      <c r="F14808" s="187"/>
    </row>
    <row r="14809" spans="6:6" x14ac:dyDescent="0.25">
      <c r="F14809" s="187"/>
    </row>
    <row r="14811" spans="6:6" x14ac:dyDescent="0.25">
      <c r="F14811" s="187"/>
    </row>
    <row r="14822" spans="6:6" x14ac:dyDescent="0.25">
      <c r="F14822" s="186"/>
    </row>
    <row r="14823" spans="6:6" x14ac:dyDescent="0.25">
      <c r="F14823" s="187"/>
    </row>
    <row r="14824" spans="6:6" x14ac:dyDescent="0.25">
      <c r="F14824" s="187"/>
    </row>
    <row r="14825" spans="6:6" x14ac:dyDescent="0.25">
      <c r="F14825" s="186"/>
    </row>
    <row r="14826" spans="6:6" x14ac:dyDescent="0.25">
      <c r="F14826" s="187"/>
    </row>
    <row r="14838" spans="6:6" x14ac:dyDescent="0.25">
      <c r="F14838" s="187"/>
    </row>
    <row r="14839" spans="6:6" x14ac:dyDescent="0.25">
      <c r="F14839" s="187"/>
    </row>
    <row r="14841" spans="6:6" x14ac:dyDescent="0.25">
      <c r="F14841" s="187"/>
    </row>
    <row r="14853" spans="6:6" x14ac:dyDescent="0.25">
      <c r="F14853" s="187"/>
    </row>
    <row r="14854" spans="6:6" x14ac:dyDescent="0.25">
      <c r="F14854" s="187"/>
    </row>
    <row r="14856" spans="6:6" x14ac:dyDescent="0.25">
      <c r="F14856" s="187"/>
    </row>
    <row r="14868" spans="6:6" x14ac:dyDescent="0.25">
      <c r="F14868" s="187"/>
    </row>
    <row r="14869" spans="6:6" x14ac:dyDescent="0.25">
      <c r="F14869" s="187"/>
    </row>
    <row r="14871" spans="6:6" x14ac:dyDescent="0.25">
      <c r="F14871" s="187"/>
    </row>
    <row r="14883" spans="6:6" x14ac:dyDescent="0.25">
      <c r="F14883" s="187"/>
    </row>
    <row r="14884" spans="6:6" x14ac:dyDescent="0.25">
      <c r="F14884" s="187"/>
    </row>
    <row r="14885" spans="6:6" x14ac:dyDescent="0.25">
      <c r="F14885" s="187"/>
    </row>
    <row r="14886" spans="6:6" x14ac:dyDescent="0.25">
      <c r="F14886" s="187"/>
    </row>
    <row r="14912" spans="6:6" x14ac:dyDescent="0.25">
      <c r="F14912" s="186"/>
    </row>
    <row r="14913" spans="6:6" x14ac:dyDescent="0.25">
      <c r="F14913" s="186"/>
    </row>
    <row r="14914" spans="6:6" x14ac:dyDescent="0.25">
      <c r="F14914" s="186"/>
    </row>
    <row r="14915" spans="6:6" x14ac:dyDescent="0.25">
      <c r="F14915" s="186"/>
    </row>
    <row r="14916" spans="6:6" x14ac:dyDescent="0.25">
      <c r="F14916" s="186"/>
    </row>
    <row r="14927" spans="6:6" x14ac:dyDescent="0.25">
      <c r="F14927" s="186"/>
    </row>
    <row r="14928" spans="6:6" x14ac:dyDescent="0.25">
      <c r="F14928" s="186"/>
    </row>
    <row r="14929" spans="6:6" x14ac:dyDescent="0.25">
      <c r="F14929" s="186"/>
    </row>
    <row r="14930" spans="6:6" x14ac:dyDescent="0.25">
      <c r="F14930" s="186"/>
    </row>
    <row r="14931" spans="6:6" x14ac:dyDescent="0.25">
      <c r="F14931" s="186"/>
    </row>
    <row r="14943" spans="6:6" x14ac:dyDescent="0.25">
      <c r="F14943" s="186"/>
    </row>
    <row r="14944" spans="6:6" x14ac:dyDescent="0.25">
      <c r="F14944" s="186"/>
    </row>
    <row r="14945" spans="6:6" x14ac:dyDescent="0.25">
      <c r="F14945" s="186"/>
    </row>
    <row r="14946" spans="6:6" x14ac:dyDescent="0.25">
      <c r="F14946" s="186"/>
    </row>
    <row r="14957" spans="6:6" x14ac:dyDescent="0.25">
      <c r="F14957" s="186"/>
    </row>
    <row r="14958" spans="6:6" x14ac:dyDescent="0.25">
      <c r="F14958" s="186"/>
    </row>
    <row r="14960" spans="6:6" x14ac:dyDescent="0.25">
      <c r="F14960" s="186"/>
    </row>
    <row r="14961" spans="6:6" x14ac:dyDescent="0.25">
      <c r="F14961" s="186"/>
    </row>
    <row r="14973" spans="6:6" x14ac:dyDescent="0.25">
      <c r="F14973" s="186"/>
    </row>
    <row r="14974" spans="6:6" x14ac:dyDescent="0.25">
      <c r="F14974" s="186"/>
    </row>
    <row r="14975" spans="6:6" x14ac:dyDescent="0.25">
      <c r="F14975" s="186"/>
    </row>
    <row r="14976" spans="6:6" x14ac:dyDescent="0.25">
      <c r="F14976" s="186"/>
    </row>
    <row r="14988" spans="6:6" x14ac:dyDescent="0.25">
      <c r="F14988" s="186"/>
    </row>
    <row r="14989" spans="6:6" x14ac:dyDescent="0.25">
      <c r="F14989" s="186"/>
    </row>
    <row r="14990" spans="6:6" x14ac:dyDescent="0.25">
      <c r="F14990" s="186"/>
    </row>
    <row r="14991" spans="6:6" x14ac:dyDescent="0.25">
      <c r="F14991" s="186"/>
    </row>
    <row r="15077" spans="6:6" x14ac:dyDescent="0.25">
      <c r="F15077" s="187"/>
    </row>
    <row r="15227" spans="6:6" x14ac:dyDescent="0.25">
      <c r="F15227" s="186"/>
    </row>
    <row r="15228" spans="6:6" x14ac:dyDescent="0.25">
      <c r="F15228" s="186"/>
    </row>
    <row r="15229" spans="6:6" x14ac:dyDescent="0.25">
      <c r="F15229" s="186"/>
    </row>
    <row r="15230" spans="6:6" x14ac:dyDescent="0.25">
      <c r="F15230" s="186"/>
    </row>
    <row r="15231" spans="6:6" x14ac:dyDescent="0.25">
      <c r="F15231" s="186"/>
    </row>
    <row r="15242" spans="6:6" x14ac:dyDescent="0.25">
      <c r="F15242" s="186"/>
    </row>
    <row r="15243" spans="6:6" x14ac:dyDescent="0.25">
      <c r="F15243" s="186"/>
    </row>
    <row r="15244" spans="6:6" x14ac:dyDescent="0.25">
      <c r="F15244" s="186"/>
    </row>
    <row r="15245" spans="6:6" x14ac:dyDescent="0.25">
      <c r="F15245" s="186"/>
    </row>
    <row r="15257" spans="6:6" x14ac:dyDescent="0.25">
      <c r="F15257" s="186"/>
    </row>
    <row r="15258" spans="6:6" x14ac:dyDescent="0.25">
      <c r="F15258" s="186"/>
    </row>
    <row r="15259" spans="6:6" x14ac:dyDescent="0.25">
      <c r="F15259" s="186"/>
    </row>
    <row r="15260" spans="6:6" x14ac:dyDescent="0.25">
      <c r="F15260" s="186"/>
    </row>
    <row r="15272" spans="6:6" x14ac:dyDescent="0.25">
      <c r="F15272" s="186"/>
    </row>
    <row r="15273" spans="6:6" x14ac:dyDescent="0.25">
      <c r="F15273" s="186"/>
    </row>
    <row r="15275" spans="6:6" x14ac:dyDescent="0.25">
      <c r="F15275" s="186"/>
    </row>
    <row r="15287" spans="6:6" x14ac:dyDescent="0.25">
      <c r="F15287" s="186"/>
    </row>
    <row r="15288" spans="6:6" x14ac:dyDescent="0.25">
      <c r="F15288" s="186"/>
    </row>
    <row r="15290" spans="6:6" x14ac:dyDescent="0.25">
      <c r="F15290" s="186"/>
    </row>
    <row r="15291" spans="6:6" x14ac:dyDescent="0.25">
      <c r="F15291" s="186"/>
    </row>
    <row r="15332" spans="6:6" x14ac:dyDescent="0.25">
      <c r="F15332" s="186"/>
    </row>
    <row r="15333" spans="6:6" x14ac:dyDescent="0.25">
      <c r="F15333" s="186"/>
    </row>
    <row r="15334" spans="6:6" x14ac:dyDescent="0.25">
      <c r="F15334" s="186"/>
    </row>
    <row r="15335" spans="6:6" x14ac:dyDescent="0.25">
      <c r="F15335" s="186"/>
    </row>
    <row r="15336" spans="6:6" x14ac:dyDescent="0.25">
      <c r="F15336" s="186"/>
    </row>
    <row r="15347" spans="6:6" x14ac:dyDescent="0.25">
      <c r="F15347" s="186"/>
    </row>
    <row r="15348" spans="6:6" x14ac:dyDescent="0.25">
      <c r="F15348" s="186"/>
    </row>
    <row r="15349" spans="6:6" x14ac:dyDescent="0.25">
      <c r="F15349" s="186"/>
    </row>
    <row r="15350" spans="6:6" x14ac:dyDescent="0.25">
      <c r="F15350" s="186"/>
    </row>
    <row r="15351" spans="6:6" x14ac:dyDescent="0.25">
      <c r="F15351" s="186"/>
    </row>
    <row r="15362" spans="6:6" x14ac:dyDescent="0.25">
      <c r="F15362" s="186"/>
    </row>
    <row r="15363" spans="6:6" x14ac:dyDescent="0.25">
      <c r="F15363" s="186"/>
    </row>
    <row r="15364" spans="6:6" x14ac:dyDescent="0.25">
      <c r="F15364" s="186"/>
    </row>
    <row r="15365" spans="6:6" x14ac:dyDescent="0.25">
      <c r="F15365" s="186"/>
    </row>
    <row r="15366" spans="6:6" x14ac:dyDescent="0.25">
      <c r="F15366" s="186"/>
    </row>
    <row r="15377" spans="6:6" x14ac:dyDescent="0.25">
      <c r="F15377" s="186"/>
    </row>
    <row r="15378" spans="6:6" x14ac:dyDescent="0.25">
      <c r="F15378" s="186"/>
    </row>
    <row r="15379" spans="6:6" x14ac:dyDescent="0.25">
      <c r="F15379" s="186"/>
    </row>
    <row r="15380" spans="6:6" x14ac:dyDescent="0.25">
      <c r="F15380" s="186"/>
    </row>
    <row r="15381" spans="6:6" x14ac:dyDescent="0.25">
      <c r="F15381" s="186"/>
    </row>
    <row r="15392" spans="6:6" x14ac:dyDescent="0.25">
      <c r="F15392" s="186"/>
    </row>
    <row r="15393" spans="6:6" x14ac:dyDescent="0.25">
      <c r="F15393" s="186"/>
    </row>
    <row r="15394" spans="6:6" x14ac:dyDescent="0.25">
      <c r="F15394" s="186"/>
    </row>
    <row r="15395" spans="6:6" x14ac:dyDescent="0.25">
      <c r="F15395" s="186"/>
    </row>
    <row r="15396" spans="6:6" x14ac:dyDescent="0.25">
      <c r="F15396" s="186"/>
    </row>
    <row r="15408" spans="6:6" x14ac:dyDescent="0.25">
      <c r="F15408" s="186"/>
    </row>
    <row r="15409" spans="6:6" x14ac:dyDescent="0.25">
      <c r="F15409" s="186"/>
    </row>
    <row r="15542" spans="6:6" x14ac:dyDescent="0.25">
      <c r="F15542" s="186"/>
    </row>
    <row r="15543" spans="6:6" x14ac:dyDescent="0.25">
      <c r="F15543" s="186"/>
    </row>
    <row r="15544" spans="6:6" x14ac:dyDescent="0.25">
      <c r="F15544" s="186"/>
    </row>
    <row r="15545" spans="6:6" x14ac:dyDescent="0.25">
      <c r="F15545" s="186"/>
    </row>
    <row r="15546" spans="6:6" x14ac:dyDescent="0.25">
      <c r="F15546" s="186"/>
    </row>
    <row r="15557" spans="6:6" x14ac:dyDescent="0.25">
      <c r="F15557" s="186"/>
    </row>
    <row r="15558" spans="6:6" x14ac:dyDescent="0.25">
      <c r="F15558" s="186"/>
    </row>
    <row r="15559" spans="6:6" x14ac:dyDescent="0.25">
      <c r="F15559" s="186"/>
    </row>
    <row r="15560" spans="6:6" x14ac:dyDescent="0.25">
      <c r="F15560" s="186"/>
    </row>
    <row r="15561" spans="6:6" x14ac:dyDescent="0.25">
      <c r="F15561" s="186"/>
    </row>
    <row r="15572" spans="6:6" x14ac:dyDescent="0.25">
      <c r="F15572" s="186"/>
    </row>
    <row r="15573" spans="6:6" x14ac:dyDescent="0.25">
      <c r="F15573" s="186"/>
    </row>
    <row r="15574" spans="6:6" x14ac:dyDescent="0.25">
      <c r="F15574" s="186"/>
    </row>
    <row r="15575" spans="6:6" x14ac:dyDescent="0.25">
      <c r="F15575" s="186"/>
    </row>
    <row r="15576" spans="6:6" x14ac:dyDescent="0.25">
      <c r="F15576" s="186"/>
    </row>
    <row r="15587" spans="6:6" x14ac:dyDescent="0.25">
      <c r="F15587" s="186"/>
    </row>
    <row r="15588" spans="6:6" x14ac:dyDescent="0.25">
      <c r="F15588" s="186"/>
    </row>
    <row r="15589" spans="6:6" x14ac:dyDescent="0.25">
      <c r="F15589" s="186"/>
    </row>
    <row r="15590" spans="6:6" x14ac:dyDescent="0.25">
      <c r="F15590" s="186"/>
    </row>
    <row r="15591" spans="6:6" x14ac:dyDescent="0.25">
      <c r="F15591" s="186"/>
    </row>
    <row r="15602" spans="6:6" x14ac:dyDescent="0.25">
      <c r="F15602" s="186"/>
    </row>
    <row r="15603" spans="6:6" x14ac:dyDescent="0.25">
      <c r="F15603" s="186"/>
    </row>
    <row r="15604" spans="6:6" x14ac:dyDescent="0.25">
      <c r="F15604" s="186"/>
    </row>
    <row r="15605" spans="6:6" x14ac:dyDescent="0.25">
      <c r="F15605" s="186"/>
    </row>
    <row r="15606" spans="6:6" x14ac:dyDescent="0.25">
      <c r="F15606" s="186"/>
    </row>
    <row r="15618" spans="6:6" x14ac:dyDescent="0.25">
      <c r="F15618" s="186"/>
    </row>
    <row r="15619" spans="6:6" x14ac:dyDescent="0.25">
      <c r="F15619" s="186"/>
    </row>
    <row r="15620" spans="6:6" x14ac:dyDescent="0.25">
      <c r="F15620" s="186"/>
    </row>
    <row r="15621" spans="6:6" x14ac:dyDescent="0.25">
      <c r="F15621" s="186"/>
    </row>
    <row r="15647" spans="6:6" x14ac:dyDescent="0.25">
      <c r="F15647" s="186"/>
    </row>
    <row r="15648" spans="6:6" x14ac:dyDescent="0.25">
      <c r="F15648" s="186"/>
    </row>
    <row r="15649" spans="6:6" x14ac:dyDescent="0.25">
      <c r="F15649" s="186"/>
    </row>
    <row r="15650" spans="6:6" x14ac:dyDescent="0.25">
      <c r="F15650" s="186"/>
    </row>
    <row r="15651" spans="6:6" x14ac:dyDescent="0.25">
      <c r="F15651" s="186"/>
    </row>
    <row r="15662" spans="6:6" x14ac:dyDescent="0.25">
      <c r="F15662" s="186"/>
    </row>
    <row r="15663" spans="6:6" x14ac:dyDescent="0.25">
      <c r="F15663" s="186"/>
    </row>
    <row r="15664" spans="6:6" x14ac:dyDescent="0.25">
      <c r="F15664" s="186"/>
    </row>
    <row r="15665" spans="6:6" x14ac:dyDescent="0.25">
      <c r="F15665" s="186"/>
    </row>
    <row r="15666" spans="6:6" x14ac:dyDescent="0.25">
      <c r="F15666" s="186"/>
    </row>
    <row r="15678" spans="6:6" x14ac:dyDescent="0.25">
      <c r="F15678" s="186"/>
    </row>
    <row r="15679" spans="6:6" x14ac:dyDescent="0.25">
      <c r="F15679" s="186"/>
    </row>
    <row r="15680" spans="6:6" x14ac:dyDescent="0.25">
      <c r="F15680" s="186"/>
    </row>
    <row r="15681" spans="6:6" x14ac:dyDescent="0.25">
      <c r="F15681" s="186"/>
    </row>
    <row r="15692" spans="6:6" x14ac:dyDescent="0.25">
      <c r="F15692" s="186"/>
    </row>
    <row r="15693" spans="6:6" x14ac:dyDescent="0.25">
      <c r="F15693" s="186"/>
    </row>
    <row r="15694" spans="6:6" x14ac:dyDescent="0.25">
      <c r="F15694" s="186"/>
    </row>
    <row r="15695" spans="6:6" x14ac:dyDescent="0.25">
      <c r="F15695" s="186"/>
    </row>
    <row r="15696" spans="6:6" x14ac:dyDescent="0.25">
      <c r="F15696" s="186"/>
    </row>
    <row r="15708" spans="6:6" x14ac:dyDescent="0.25">
      <c r="F15708" s="186"/>
    </row>
    <row r="15709" spans="6:6" x14ac:dyDescent="0.25">
      <c r="F15709" s="186"/>
    </row>
    <row r="15710" spans="6:6" x14ac:dyDescent="0.25">
      <c r="F15710" s="186"/>
    </row>
    <row r="15711" spans="6:6" x14ac:dyDescent="0.25">
      <c r="F15711" s="186"/>
    </row>
    <row r="15723" spans="6:6" x14ac:dyDescent="0.25">
      <c r="F15723" s="186"/>
    </row>
    <row r="15724" spans="6:6" x14ac:dyDescent="0.25">
      <c r="F15724" s="186"/>
    </row>
    <row r="15752" spans="6:6" x14ac:dyDescent="0.25">
      <c r="F15752" s="186"/>
    </row>
    <row r="15753" spans="6:6" x14ac:dyDescent="0.25">
      <c r="F15753" s="186"/>
    </row>
    <row r="15754" spans="6:6" x14ac:dyDescent="0.25">
      <c r="F15754" s="186"/>
    </row>
    <row r="15755" spans="6:6" x14ac:dyDescent="0.25">
      <c r="F15755" s="186"/>
    </row>
    <row r="15756" spans="6:6" x14ac:dyDescent="0.25">
      <c r="F15756" s="186"/>
    </row>
    <row r="15767" spans="6:6" x14ac:dyDescent="0.25">
      <c r="F15767" s="186"/>
    </row>
    <row r="15768" spans="6:6" x14ac:dyDescent="0.25">
      <c r="F15768" s="186"/>
    </row>
    <row r="15769" spans="6:6" x14ac:dyDescent="0.25">
      <c r="F15769" s="186"/>
    </row>
    <row r="15770" spans="6:6" x14ac:dyDescent="0.25">
      <c r="F15770" s="186"/>
    </row>
    <row r="15771" spans="6:6" x14ac:dyDescent="0.25">
      <c r="F15771" s="186"/>
    </row>
    <row r="15782" spans="6:6" x14ac:dyDescent="0.25">
      <c r="F15782" s="186"/>
    </row>
    <row r="15783" spans="6:6" x14ac:dyDescent="0.25">
      <c r="F15783" s="186"/>
    </row>
    <row r="15784" spans="6:6" x14ac:dyDescent="0.25">
      <c r="F15784" s="186"/>
    </row>
    <row r="15785" spans="6:6" x14ac:dyDescent="0.25">
      <c r="F15785" s="186"/>
    </row>
    <row r="15786" spans="6:6" x14ac:dyDescent="0.25">
      <c r="F15786" s="186"/>
    </row>
    <row r="15797" spans="6:6" x14ac:dyDescent="0.25">
      <c r="F15797" s="187"/>
    </row>
    <row r="15798" spans="6:6" x14ac:dyDescent="0.25">
      <c r="F15798" s="186"/>
    </row>
    <row r="15799" spans="6:6" x14ac:dyDescent="0.25">
      <c r="F15799" s="186"/>
    </row>
    <row r="15800" spans="6:6" x14ac:dyDescent="0.25">
      <c r="F15800" s="186"/>
    </row>
    <row r="15801" spans="6:6" x14ac:dyDescent="0.25">
      <c r="F15801" s="186"/>
    </row>
    <row r="15812" spans="6:6" x14ac:dyDescent="0.25">
      <c r="F15812" s="187"/>
    </row>
    <row r="15813" spans="6:6" x14ac:dyDescent="0.25">
      <c r="F15813" s="186"/>
    </row>
    <row r="15814" spans="6:6" x14ac:dyDescent="0.25">
      <c r="F15814" s="186"/>
    </row>
    <row r="15815" spans="6:6" x14ac:dyDescent="0.25">
      <c r="F15815" s="186"/>
    </row>
    <row r="15816" spans="6:6" x14ac:dyDescent="0.25">
      <c r="F15816" s="186"/>
    </row>
    <row r="15829" spans="6:6" x14ac:dyDescent="0.25">
      <c r="F15829" s="186"/>
    </row>
    <row r="15830" spans="6:6" x14ac:dyDescent="0.25">
      <c r="F15830" s="186"/>
    </row>
    <row r="15831" spans="6:6" x14ac:dyDescent="0.25">
      <c r="F15831" s="186"/>
    </row>
    <row r="15857" spans="6:6" x14ac:dyDescent="0.25">
      <c r="F15857" s="186"/>
    </row>
    <row r="15858" spans="6:6" x14ac:dyDescent="0.25">
      <c r="F15858" s="186"/>
    </row>
    <row r="15859" spans="6:6" x14ac:dyDescent="0.25">
      <c r="F15859" s="186"/>
    </row>
    <row r="15860" spans="6:6" x14ac:dyDescent="0.25">
      <c r="F15860" s="186"/>
    </row>
    <row r="15861" spans="6:6" x14ac:dyDescent="0.25">
      <c r="F15861" s="186"/>
    </row>
    <row r="15872" spans="6:6" x14ac:dyDescent="0.25">
      <c r="F15872" s="186"/>
    </row>
    <row r="15873" spans="6:6" x14ac:dyDescent="0.25">
      <c r="F15873" s="186"/>
    </row>
    <row r="15874" spans="6:6" x14ac:dyDescent="0.25">
      <c r="F15874" s="186"/>
    </row>
    <row r="15875" spans="6:6" x14ac:dyDescent="0.25">
      <c r="F15875" s="186"/>
    </row>
    <row r="15876" spans="6:6" x14ac:dyDescent="0.25">
      <c r="F15876" s="186"/>
    </row>
    <row r="15888" spans="6:6" x14ac:dyDescent="0.25">
      <c r="F15888" s="186"/>
    </row>
    <row r="15889" spans="6:6" x14ac:dyDescent="0.25">
      <c r="F15889" s="186"/>
    </row>
    <row r="15890" spans="6:6" x14ac:dyDescent="0.25">
      <c r="F15890" s="186"/>
    </row>
    <row r="15891" spans="6:6" x14ac:dyDescent="0.25">
      <c r="F15891" s="186"/>
    </row>
    <row r="15902" spans="6:6" x14ac:dyDescent="0.25">
      <c r="F15902" s="186"/>
    </row>
    <row r="15903" spans="6:6" x14ac:dyDescent="0.25">
      <c r="F15903" s="186"/>
    </row>
    <row r="15904" spans="6:6" x14ac:dyDescent="0.25">
      <c r="F15904" s="186"/>
    </row>
    <row r="15905" spans="6:6" x14ac:dyDescent="0.25">
      <c r="F15905" s="186"/>
    </row>
    <row r="15917" spans="6:6" x14ac:dyDescent="0.25">
      <c r="F15917" s="186"/>
    </row>
    <row r="15918" spans="6:6" x14ac:dyDescent="0.25">
      <c r="F15918" s="186"/>
    </row>
    <row r="15919" spans="6:6" x14ac:dyDescent="0.25">
      <c r="F15919" s="186"/>
    </row>
    <row r="15920" spans="6:6" x14ac:dyDescent="0.25">
      <c r="F15920" s="186"/>
    </row>
    <row r="15921" spans="6:6" x14ac:dyDescent="0.25">
      <c r="F15921" s="186"/>
    </row>
    <row r="15933" spans="6:6" x14ac:dyDescent="0.25">
      <c r="F15933" s="186"/>
    </row>
    <row r="15934" spans="6:6" x14ac:dyDescent="0.25">
      <c r="F15934" s="186"/>
    </row>
    <row r="15935" spans="6:6" x14ac:dyDescent="0.25">
      <c r="F15935" s="186"/>
    </row>
    <row r="15936" spans="6:6" x14ac:dyDescent="0.25">
      <c r="F15936" s="186"/>
    </row>
    <row r="15962" spans="6:6" x14ac:dyDescent="0.25">
      <c r="F15962" s="186"/>
    </row>
    <row r="15963" spans="6:6" x14ac:dyDescent="0.25">
      <c r="F15963" s="186"/>
    </row>
    <row r="15964" spans="6:6" x14ac:dyDescent="0.25">
      <c r="F15964" s="186"/>
    </row>
    <row r="15965" spans="6:6" x14ac:dyDescent="0.25">
      <c r="F15965" s="186"/>
    </row>
    <row r="15966" spans="6:6" x14ac:dyDescent="0.25">
      <c r="F15966" s="186"/>
    </row>
    <row r="15977" spans="6:6" x14ac:dyDescent="0.25">
      <c r="F15977" s="186"/>
    </row>
    <row r="15978" spans="6:6" x14ac:dyDescent="0.25">
      <c r="F15978" s="186"/>
    </row>
    <row r="15979" spans="6:6" x14ac:dyDescent="0.25">
      <c r="F15979" s="186"/>
    </row>
    <row r="15980" spans="6:6" x14ac:dyDescent="0.25">
      <c r="F15980" s="186"/>
    </row>
    <row r="15981" spans="6:6" x14ac:dyDescent="0.25">
      <c r="F15981" s="186"/>
    </row>
    <row r="15993" spans="6:6" x14ac:dyDescent="0.25">
      <c r="F15993" s="186"/>
    </row>
    <row r="15994" spans="6:6" x14ac:dyDescent="0.25">
      <c r="F15994" s="186"/>
    </row>
    <row r="15995" spans="6:6" x14ac:dyDescent="0.25">
      <c r="F15995" s="186"/>
    </row>
    <row r="15996" spans="6:6" x14ac:dyDescent="0.25">
      <c r="F15996" s="186"/>
    </row>
    <row r="16007" spans="6:6" x14ac:dyDescent="0.25">
      <c r="F16007" s="186"/>
    </row>
    <row r="16008" spans="6:6" x14ac:dyDescent="0.25">
      <c r="F16008" s="186"/>
    </row>
    <row r="16009" spans="6:6" x14ac:dyDescent="0.25">
      <c r="F16009" s="186"/>
    </row>
    <row r="16010" spans="6:6" x14ac:dyDescent="0.25">
      <c r="F16010" s="186"/>
    </row>
    <row r="16011" spans="6:6" x14ac:dyDescent="0.25">
      <c r="F16011" s="186"/>
    </row>
    <row r="16022" spans="6:6" x14ac:dyDescent="0.25">
      <c r="F16022" s="186"/>
    </row>
    <row r="16023" spans="6:6" x14ac:dyDescent="0.25">
      <c r="F16023" s="186"/>
    </row>
    <row r="16024" spans="6:6" x14ac:dyDescent="0.25">
      <c r="F16024" s="186"/>
    </row>
    <row r="16025" spans="6:6" x14ac:dyDescent="0.25">
      <c r="F16025" s="186"/>
    </row>
    <row r="16026" spans="6:6" x14ac:dyDescent="0.25">
      <c r="F16026" s="186"/>
    </row>
    <row r="16038" spans="6:6" x14ac:dyDescent="0.25">
      <c r="F16038" s="186"/>
    </row>
    <row r="16039" spans="6:6" x14ac:dyDescent="0.25">
      <c r="F16039" s="186"/>
    </row>
    <row r="16067" spans="6:6" x14ac:dyDescent="0.25">
      <c r="F16067" s="186"/>
    </row>
    <row r="16068" spans="6:6" x14ac:dyDescent="0.25">
      <c r="F16068" s="186"/>
    </row>
    <row r="16069" spans="6:6" x14ac:dyDescent="0.25">
      <c r="F16069" s="186"/>
    </row>
    <row r="16070" spans="6:6" x14ac:dyDescent="0.25">
      <c r="F16070" s="186"/>
    </row>
    <row r="16071" spans="6:6" x14ac:dyDescent="0.25">
      <c r="F16071" s="186"/>
    </row>
    <row r="16082" spans="6:6" x14ac:dyDescent="0.25">
      <c r="F16082" s="186"/>
    </row>
    <row r="16083" spans="6:6" x14ac:dyDescent="0.25">
      <c r="F16083" s="186"/>
    </row>
    <row r="16084" spans="6:6" x14ac:dyDescent="0.25">
      <c r="F16084" s="186"/>
    </row>
    <row r="16085" spans="6:6" x14ac:dyDescent="0.25">
      <c r="F16085" s="186"/>
    </row>
    <row r="16086" spans="6:6" x14ac:dyDescent="0.25">
      <c r="F16086" s="186"/>
    </row>
    <row r="16098" spans="6:6" x14ac:dyDescent="0.25">
      <c r="F16098" s="186"/>
    </row>
    <row r="16099" spans="6:6" x14ac:dyDescent="0.25">
      <c r="F16099" s="186"/>
    </row>
    <row r="16100" spans="6:6" x14ac:dyDescent="0.25">
      <c r="F16100" s="186"/>
    </row>
    <row r="16101" spans="6:6" x14ac:dyDescent="0.25">
      <c r="F16101" s="186"/>
    </row>
    <row r="16112" spans="6:6" x14ac:dyDescent="0.25">
      <c r="F16112" s="186"/>
    </row>
    <row r="16113" spans="6:6" x14ac:dyDescent="0.25">
      <c r="F16113" s="186"/>
    </row>
    <row r="16114" spans="6:6" x14ac:dyDescent="0.25">
      <c r="F16114" s="186"/>
    </row>
    <row r="16115" spans="6:6" x14ac:dyDescent="0.25">
      <c r="F16115" s="186"/>
    </row>
    <row r="16116" spans="6:6" x14ac:dyDescent="0.25">
      <c r="F16116" s="186"/>
    </row>
    <row r="16127" spans="6:6" x14ac:dyDescent="0.25">
      <c r="F16127" s="186"/>
    </row>
    <row r="16128" spans="6:6" x14ac:dyDescent="0.25">
      <c r="F16128" s="186"/>
    </row>
    <row r="16129" spans="6:6" x14ac:dyDescent="0.25">
      <c r="F16129" s="186"/>
    </row>
    <row r="16130" spans="6:6" x14ac:dyDescent="0.25">
      <c r="F16130" s="186"/>
    </row>
    <row r="16131" spans="6:6" x14ac:dyDescent="0.25">
      <c r="F16131" s="186"/>
    </row>
    <row r="16143" spans="6:6" x14ac:dyDescent="0.25">
      <c r="F16143" s="186"/>
    </row>
    <row r="16144" spans="6:6" x14ac:dyDescent="0.25">
      <c r="F16144" s="186"/>
    </row>
    <row r="16145" spans="6:6" x14ac:dyDescent="0.25">
      <c r="F16145" s="186"/>
    </row>
    <row r="16146" spans="6:6" x14ac:dyDescent="0.25">
      <c r="F16146" s="186"/>
    </row>
    <row r="16158" spans="6:6" x14ac:dyDescent="0.25">
      <c r="F16158" s="186"/>
    </row>
    <row r="16160" spans="6:6" x14ac:dyDescent="0.25">
      <c r="F16160" s="186"/>
    </row>
    <row r="16161" spans="6:6" x14ac:dyDescent="0.25">
      <c r="F16161" s="186"/>
    </row>
    <row r="16172" spans="6:6" x14ac:dyDescent="0.25">
      <c r="F16172" s="186"/>
    </row>
    <row r="16173" spans="6:6" x14ac:dyDescent="0.25">
      <c r="F16173" s="186"/>
    </row>
    <row r="16174" spans="6:6" x14ac:dyDescent="0.25">
      <c r="F16174" s="186"/>
    </row>
    <row r="16175" spans="6:6" x14ac:dyDescent="0.25">
      <c r="F16175" s="186"/>
    </row>
    <row r="16187" spans="6:6" x14ac:dyDescent="0.25">
      <c r="F16187" s="186"/>
    </row>
    <row r="16188" spans="6:6" x14ac:dyDescent="0.25">
      <c r="F16188" s="186"/>
    </row>
    <row r="16189" spans="6:6" x14ac:dyDescent="0.25">
      <c r="F16189" s="186"/>
    </row>
    <row r="16190" spans="6:6" x14ac:dyDescent="0.25">
      <c r="F16190" s="186"/>
    </row>
    <row r="16191" spans="6:6" x14ac:dyDescent="0.25">
      <c r="F16191" s="186"/>
    </row>
    <row r="16203" spans="6:6" x14ac:dyDescent="0.25">
      <c r="F16203" s="186"/>
    </row>
    <row r="16217" spans="6:6" x14ac:dyDescent="0.25">
      <c r="F16217" s="186"/>
    </row>
    <row r="16218" spans="6:6" x14ac:dyDescent="0.25">
      <c r="F16218" s="186"/>
    </row>
    <row r="16219" spans="6:6" x14ac:dyDescent="0.25">
      <c r="F16219" s="186"/>
    </row>
    <row r="16220" spans="6:6" x14ac:dyDescent="0.25">
      <c r="F16220" s="186"/>
    </row>
    <row r="16232" spans="6:6" x14ac:dyDescent="0.25">
      <c r="F16232" s="186"/>
    </row>
    <row r="16233" spans="6:6" x14ac:dyDescent="0.25">
      <c r="F16233" s="186"/>
    </row>
    <row r="16234" spans="6:6" x14ac:dyDescent="0.25">
      <c r="F16234" s="186"/>
    </row>
    <row r="16235" spans="6:6" x14ac:dyDescent="0.25">
      <c r="F16235" s="186"/>
    </row>
    <row r="16236" spans="6:6" x14ac:dyDescent="0.25">
      <c r="F16236" s="186"/>
    </row>
    <row r="16277" spans="6:6" x14ac:dyDescent="0.25">
      <c r="F16277" s="186"/>
    </row>
    <row r="16278" spans="6:6" x14ac:dyDescent="0.25">
      <c r="F16278" s="186"/>
    </row>
    <row r="16279" spans="6:6" x14ac:dyDescent="0.25">
      <c r="F16279" s="186"/>
    </row>
    <row r="16280" spans="6:6" x14ac:dyDescent="0.25">
      <c r="F16280" s="186"/>
    </row>
    <row r="16281" spans="6:6" x14ac:dyDescent="0.25">
      <c r="F16281" s="186"/>
    </row>
    <row r="16292" spans="6:6" x14ac:dyDescent="0.25">
      <c r="F16292" s="186"/>
    </row>
    <row r="16293" spans="6:6" x14ac:dyDescent="0.25">
      <c r="F16293" s="186"/>
    </row>
    <row r="16294" spans="6:6" x14ac:dyDescent="0.25">
      <c r="F16294" s="186"/>
    </row>
    <row r="16295" spans="6:6" x14ac:dyDescent="0.25">
      <c r="F16295" s="186"/>
    </row>
    <row r="16296" spans="6:6" x14ac:dyDescent="0.25">
      <c r="F16296" s="186"/>
    </row>
    <row r="16307" spans="6:6" x14ac:dyDescent="0.25">
      <c r="F16307" s="186"/>
    </row>
    <row r="16308" spans="6:6" x14ac:dyDescent="0.25">
      <c r="F16308" s="186"/>
    </row>
    <row r="16309" spans="6:6" x14ac:dyDescent="0.25">
      <c r="F16309" s="186"/>
    </row>
    <row r="16310" spans="6:6" x14ac:dyDescent="0.25">
      <c r="F16310" s="186"/>
    </row>
    <row r="16311" spans="6:6" x14ac:dyDescent="0.25">
      <c r="F16311" s="186"/>
    </row>
    <row r="16322" spans="6:6" x14ac:dyDescent="0.25">
      <c r="F16322" s="186"/>
    </row>
    <row r="16323" spans="6:6" x14ac:dyDescent="0.25">
      <c r="F16323" s="187"/>
    </row>
    <row r="16324" spans="6:6" x14ac:dyDescent="0.25">
      <c r="F16324" s="186"/>
    </row>
    <row r="16325" spans="6:6" x14ac:dyDescent="0.25">
      <c r="F16325" s="186"/>
    </row>
    <row r="16326" spans="6:6" x14ac:dyDescent="0.25">
      <c r="F16326" s="186"/>
    </row>
    <row r="16337" spans="6:6" x14ac:dyDescent="0.25">
      <c r="F16337" s="186"/>
    </row>
    <row r="16338" spans="6:6" x14ac:dyDescent="0.25">
      <c r="F16338" s="186"/>
    </row>
    <row r="16339" spans="6:6" x14ac:dyDescent="0.25">
      <c r="F16339" s="186"/>
    </row>
    <row r="16340" spans="6:6" x14ac:dyDescent="0.25">
      <c r="F16340" s="186"/>
    </row>
    <row r="16341" spans="6:6" x14ac:dyDescent="0.25">
      <c r="F16341" s="186"/>
    </row>
    <row r="16353" spans="6:6" x14ac:dyDescent="0.25">
      <c r="F16353" s="187"/>
    </row>
    <row r="16354" spans="6:6" x14ac:dyDescent="0.25">
      <c r="F16354" s="187"/>
    </row>
    <row r="16382" spans="6:6" x14ac:dyDescent="0.25">
      <c r="F16382" s="186"/>
    </row>
    <row r="16383" spans="6:6" x14ac:dyDescent="0.25">
      <c r="F16383" s="186"/>
    </row>
    <row r="16384" spans="6:6" x14ac:dyDescent="0.25">
      <c r="F16384" s="186"/>
    </row>
    <row r="16385" spans="6:6" x14ac:dyDescent="0.25">
      <c r="F16385" s="186"/>
    </row>
    <row r="16386" spans="6:6" x14ac:dyDescent="0.25">
      <c r="F16386" s="186"/>
    </row>
    <row r="16397" spans="6:6" x14ac:dyDescent="0.25">
      <c r="F16397" s="186"/>
    </row>
    <row r="16398" spans="6:6" x14ac:dyDescent="0.25">
      <c r="F16398" s="186"/>
    </row>
    <row r="16399" spans="6:6" x14ac:dyDescent="0.25">
      <c r="F16399" s="186"/>
    </row>
    <row r="16400" spans="6:6" x14ac:dyDescent="0.25">
      <c r="F16400" s="186"/>
    </row>
    <row r="16401" spans="6:6" x14ac:dyDescent="0.25">
      <c r="F16401" s="186"/>
    </row>
    <row r="16412" spans="6:6" x14ac:dyDescent="0.25">
      <c r="F16412" s="186"/>
    </row>
    <row r="16413" spans="6:6" x14ac:dyDescent="0.25">
      <c r="F16413" s="186"/>
    </row>
    <row r="16414" spans="6:6" x14ac:dyDescent="0.25">
      <c r="F16414" s="186"/>
    </row>
    <row r="16415" spans="6:6" x14ac:dyDescent="0.25">
      <c r="F16415" s="186"/>
    </row>
    <row r="16416" spans="6:6" x14ac:dyDescent="0.25">
      <c r="F16416" s="186"/>
    </row>
    <row r="16427" spans="6:6" x14ac:dyDescent="0.25">
      <c r="F16427" s="186"/>
    </row>
    <row r="16428" spans="6:6" x14ac:dyDescent="0.25">
      <c r="F16428" s="186"/>
    </row>
    <row r="16429" spans="6:6" x14ac:dyDescent="0.25">
      <c r="F16429" s="186"/>
    </row>
    <row r="16430" spans="6:6" x14ac:dyDescent="0.25">
      <c r="F16430" s="186"/>
    </row>
    <row r="16431" spans="6:6" x14ac:dyDescent="0.25">
      <c r="F16431" s="186"/>
    </row>
    <row r="16442" spans="6:6" x14ac:dyDescent="0.25">
      <c r="F16442" s="186"/>
    </row>
    <row r="16443" spans="6:6" x14ac:dyDescent="0.25">
      <c r="F16443" s="186"/>
    </row>
    <row r="16444" spans="6:6" x14ac:dyDescent="0.25">
      <c r="F16444" s="186"/>
    </row>
    <row r="16445" spans="6:6" x14ac:dyDescent="0.25">
      <c r="F16445" s="186"/>
    </row>
    <row r="16446" spans="6:6" x14ac:dyDescent="0.25">
      <c r="F16446" s="186"/>
    </row>
    <row r="16458" spans="6:6" x14ac:dyDescent="0.25">
      <c r="F16458" s="186"/>
    </row>
    <row r="16459" spans="6:6" x14ac:dyDescent="0.25">
      <c r="F16459" s="186"/>
    </row>
    <row r="16487" spans="6:6" x14ac:dyDescent="0.25">
      <c r="F16487" s="186"/>
    </row>
    <row r="16488" spans="6:6" x14ac:dyDescent="0.25">
      <c r="F16488" s="186"/>
    </row>
    <row r="16489" spans="6:6" x14ac:dyDescent="0.25">
      <c r="F16489" s="186"/>
    </row>
    <row r="16490" spans="6:6" x14ac:dyDescent="0.25">
      <c r="F16490" s="186"/>
    </row>
    <row r="16491" spans="6:6" x14ac:dyDescent="0.25">
      <c r="F16491" s="186"/>
    </row>
    <row r="16502" spans="6:6" x14ac:dyDescent="0.25">
      <c r="F16502" s="186"/>
    </row>
    <row r="16503" spans="6:6" x14ac:dyDescent="0.25">
      <c r="F16503" s="186"/>
    </row>
    <row r="16504" spans="6:6" x14ac:dyDescent="0.25">
      <c r="F16504" s="186"/>
    </row>
    <row r="16505" spans="6:6" x14ac:dyDescent="0.25">
      <c r="F16505" s="186"/>
    </row>
    <row r="16506" spans="6:6" x14ac:dyDescent="0.25">
      <c r="F16506" s="186"/>
    </row>
    <row r="16518" spans="6:6" x14ac:dyDescent="0.25">
      <c r="F16518" s="186"/>
    </row>
    <row r="16519" spans="6:6" x14ac:dyDescent="0.25">
      <c r="F16519" s="186"/>
    </row>
    <row r="16520" spans="6:6" x14ac:dyDescent="0.25">
      <c r="F16520" s="186"/>
    </row>
    <row r="16521" spans="6:6" x14ac:dyDescent="0.25">
      <c r="F16521" s="186"/>
    </row>
    <row r="16532" spans="6:6" x14ac:dyDescent="0.25">
      <c r="F16532" s="186"/>
    </row>
    <row r="16533" spans="6:6" x14ac:dyDescent="0.25">
      <c r="F16533" s="186"/>
    </row>
    <row r="16534" spans="6:6" x14ac:dyDescent="0.25">
      <c r="F16534" s="186"/>
    </row>
    <row r="16535" spans="6:6" x14ac:dyDescent="0.25">
      <c r="F16535" s="186"/>
    </row>
    <row r="16547" spans="6:6" x14ac:dyDescent="0.25">
      <c r="F16547" s="186"/>
    </row>
    <row r="16548" spans="6:6" x14ac:dyDescent="0.25">
      <c r="F16548" s="186"/>
    </row>
    <row r="16549" spans="6:6" x14ac:dyDescent="0.25">
      <c r="F16549" s="186"/>
    </row>
    <row r="16550" spans="6:6" x14ac:dyDescent="0.25">
      <c r="F16550" s="186"/>
    </row>
    <row r="16551" spans="6:6" x14ac:dyDescent="0.25">
      <c r="F16551" s="186"/>
    </row>
    <row r="16563" spans="6:6" x14ac:dyDescent="0.25">
      <c r="F16563" s="186"/>
    </row>
    <row r="16564" spans="6:6" x14ac:dyDescent="0.25">
      <c r="F16564" s="186"/>
    </row>
    <row r="16565" spans="6:6" x14ac:dyDescent="0.25">
      <c r="F16565" s="186"/>
    </row>
    <row r="16566" spans="6:6" x14ac:dyDescent="0.25">
      <c r="F16566" s="186"/>
    </row>
    <row r="16592" spans="6:6" x14ac:dyDescent="0.25">
      <c r="F16592" s="186"/>
    </row>
    <row r="16593" spans="6:6" x14ac:dyDescent="0.25">
      <c r="F16593" s="186"/>
    </row>
    <row r="16594" spans="6:6" x14ac:dyDescent="0.25">
      <c r="F16594" s="186"/>
    </row>
    <row r="16595" spans="6:6" x14ac:dyDescent="0.25">
      <c r="F16595" s="186"/>
    </row>
    <row r="16596" spans="6:6" x14ac:dyDescent="0.25">
      <c r="F16596" s="186"/>
    </row>
    <row r="16607" spans="6:6" x14ac:dyDescent="0.25">
      <c r="F16607" s="186"/>
    </row>
    <row r="16608" spans="6:6" x14ac:dyDescent="0.25">
      <c r="F16608" s="186"/>
    </row>
    <row r="16609" spans="6:6" x14ac:dyDescent="0.25">
      <c r="F16609" s="186"/>
    </row>
    <row r="16610" spans="6:6" x14ac:dyDescent="0.25">
      <c r="F16610" s="186"/>
    </row>
    <row r="16611" spans="6:6" x14ac:dyDescent="0.25">
      <c r="F16611" s="186"/>
    </row>
    <row r="16623" spans="6:6" x14ac:dyDescent="0.25">
      <c r="F16623" s="186"/>
    </row>
    <row r="16624" spans="6:6" x14ac:dyDescent="0.25">
      <c r="F16624" s="186"/>
    </row>
    <row r="16625" spans="6:6" x14ac:dyDescent="0.25">
      <c r="F16625" s="186"/>
    </row>
    <row r="16626" spans="6:6" x14ac:dyDescent="0.25">
      <c r="F16626" s="186"/>
    </row>
    <row r="16637" spans="6:6" x14ac:dyDescent="0.25">
      <c r="F16637" s="186"/>
    </row>
    <row r="16638" spans="6:6" x14ac:dyDescent="0.25">
      <c r="F16638" s="186"/>
    </row>
    <row r="16639" spans="6:6" x14ac:dyDescent="0.25">
      <c r="F16639" s="186"/>
    </row>
    <row r="16640" spans="6:6" x14ac:dyDescent="0.25">
      <c r="F16640" s="186"/>
    </row>
    <row r="16641" spans="6:6" x14ac:dyDescent="0.25">
      <c r="F16641" s="186"/>
    </row>
    <row r="16652" spans="6:6" x14ac:dyDescent="0.25">
      <c r="F16652" s="186"/>
    </row>
    <row r="16653" spans="6:6" x14ac:dyDescent="0.25">
      <c r="F16653" s="186"/>
    </row>
    <row r="16654" spans="6:6" x14ac:dyDescent="0.25">
      <c r="F16654" s="186"/>
    </row>
    <row r="16655" spans="6:6" x14ac:dyDescent="0.25">
      <c r="F16655" s="186"/>
    </row>
    <row r="16656" spans="6:6" x14ac:dyDescent="0.25">
      <c r="F16656" s="186"/>
    </row>
    <row r="16668" spans="6:6" x14ac:dyDescent="0.25">
      <c r="F16668" s="186"/>
    </row>
    <row r="16669" spans="6:6" x14ac:dyDescent="0.25">
      <c r="F16669" s="186"/>
    </row>
    <row r="16670" spans="6:6" x14ac:dyDescent="0.25">
      <c r="F16670" s="186"/>
    </row>
    <row r="16671" spans="6:6" x14ac:dyDescent="0.25">
      <c r="F16671" s="186"/>
    </row>
    <row r="16697" spans="6:6" x14ac:dyDescent="0.25">
      <c r="F16697" s="186"/>
    </row>
    <row r="16698" spans="6:6" x14ac:dyDescent="0.25">
      <c r="F16698" s="186"/>
    </row>
    <row r="16699" spans="6:6" x14ac:dyDescent="0.25">
      <c r="F16699" s="186"/>
    </row>
    <row r="16700" spans="6:6" x14ac:dyDescent="0.25">
      <c r="F16700" s="186"/>
    </row>
    <row r="16701" spans="6:6" x14ac:dyDescent="0.25">
      <c r="F16701" s="186"/>
    </row>
    <row r="16711" spans="6:6" x14ac:dyDescent="0.25">
      <c r="F16711" s="186"/>
    </row>
    <row r="16712" spans="6:6" x14ac:dyDescent="0.25">
      <c r="F16712" s="187"/>
    </row>
    <row r="16713" spans="6:6" x14ac:dyDescent="0.25">
      <c r="F16713" s="186"/>
    </row>
    <row r="16714" spans="6:6" x14ac:dyDescent="0.25">
      <c r="F16714" s="186"/>
    </row>
    <row r="16715" spans="6:6" x14ac:dyDescent="0.25">
      <c r="F16715" s="186"/>
    </row>
    <row r="16728" spans="6:6" x14ac:dyDescent="0.25">
      <c r="F16728" s="186"/>
    </row>
    <row r="16729" spans="6:6" x14ac:dyDescent="0.25">
      <c r="F16729" s="186"/>
    </row>
    <row r="16742" spans="6:6" x14ac:dyDescent="0.25">
      <c r="F16742" s="186"/>
    </row>
    <row r="16743" spans="6:6" x14ac:dyDescent="0.25">
      <c r="F16743" s="186"/>
    </row>
    <row r="16744" spans="6:6" x14ac:dyDescent="0.25">
      <c r="F16744" s="186"/>
    </row>
    <row r="16745" spans="6:6" x14ac:dyDescent="0.25">
      <c r="F16745" s="186"/>
    </row>
    <row r="16746" spans="6:6" x14ac:dyDescent="0.25">
      <c r="F16746" s="186"/>
    </row>
    <row r="16757" spans="6:6" x14ac:dyDescent="0.25">
      <c r="F16757" s="186"/>
    </row>
    <row r="16758" spans="6:6" x14ac:dyDescent="0.25">
      <c r="F16758" s="186"/>
    </row>
    <row r="16759" spans="6:6" x14ac:dyDescent="0.25">
      <c r="F16759" s="186"/>
    </row>
    <row r="16760" spans="6:6" x14ac:dyDescent="0.25">
      <c r="F16760" s="186"/>
    </row>
    <row r="16761" spans="6:6" x14ac:dyDescent="0.25">
      <c r="F16761" s="186"/>
    </row>
    <row r="16802" spans="6:6" x14ac:dyDescent="0.25">
      <c r="F16802" s="186"/>
    </row>
    <row r="16803" spans="6:6" x14ac:dyDescent="0.25">
      <c r="F16803" s="186"/>
    </row>
    <row r="16804" spans="6:6" x14ac:dyDescent="0.25">
      <c r="F16804" s="186"/>
    </row>
    <row r="16805" spans="6:6" x14ac:dyDescent="0.25">
      <c r="F16805" s="186"/>
    </row>
    <row r="16806" spans="6:6" x14ac:dyDescent="0.25">
      <c r="F16806" s="186"/>
    </row>
    <row r="16817" spans="6:6" x14ac:dyDescent="0.25">
      <c r="F16817" s="186"/>
    </row>
    <row r="16818" spans="6:6" x14ac:dyDescent="0.25">
      <c r="F16818" s="186"/>
    </row>
    <row r="16819" spans="6:6" x14ac:dyDescent="0.25">
      <c r="F16819" s="186"/>
    </row>
    <row r="16820" spans="6:6" x14ac:dyDescent="0.25">
      <c r="F16820" s="186"/>
    </row>
    <row r="16821" spans="6:6" x14ac:dyDescent="0.25">
      <c r="F16821" s="186"/>
    </row>
    <row r="16833" spans="6:6" x14ac:dyDescent="0.25">
      <c r="F16833" s="186"/>
    </row>
    <row r="16834" spans="6:6" x14ac:dyDescent="0.25">
      <c r="F16834" s="186"/>
    </row>
    <row r="16835" spans="6:6" x14ac:dyDescent="0.25">
      <c r="F16835" s="186"/>
    </row>
    <row r="16836" spans="6:6" x14ac:dyDescent="0.25">
      <c r="F16836" s="186"/>
    </row>
    <row r="16847" spans="6:6" x14ac:dyDescent="0.25">
      <c r="F16847" s="186"/>
    </row>
    <row r="16848" spans="6:6" x14ac:dyDescent="0.25">
      <c r="F16848" s="186"/>
    </row>
    <row r="16849" spans="6:6" x14ac:dyDescent="0.25">
      <c r="F16849" s="186"/>
    </row>
    <row r="16850" spans="6:6" x14ac:dyDescent="0.25">
      <c r="F16850" s="186"/>
    </row>
    <row r="16851" spans="6:6" x14ac:dyDescent="0.25">
      <c r="F16851" s="186"/>
    </row>
    <row r="16862" spans="6:6" x14ac:dyDescent="0.25">
      <c r="F16862" s="187"/>
    </row>
    <row r="16863" spans="6:6" x14ac:dyDescent="0.25">
      <c r="F16863" s="186"/>
    </row>
    <row r="16864" spans="6:6" x14ac:dyDescent="0.25">
      <c r="F16864" s="186"/>
    </row>
    <row r="16865" spans="6:6" x14ac:dyDescent="0.25">
      <c r="F16865" s="186"/>
    </row>
    <row r="16866" spans="6:6" x14ac:dyDescent="0.25">
      <c r="F16866" s="186"/>
    </row>
    <row r="16878" spans="6:6" x14ac:dyDescent="0.25">
      <c r="F16878" s="186"/>
    </row>
    <row r="16879" spans="6:6" x14ac:dyDescent="0.25">
      <c r="F16879" s="186"/>
    </row>
    <row r="16880" spans="6:6" x14ac:dyDescent="0.25">
      <c r="F16880" s="186"/>
    </row>
    <row r="16881" spans="6:6" x14ac:dyDescent="0.25">
      <c r="F16881" s="186"/>
    </row>
    <row r="16907" spans="6:6" x14ac:dyDescent="0.25">
      <c r="F16907" s="186"/>
    </row>
    <row r="16908" spans="6:6" x14ac:dyDescent="0.25">
      <c r="F16908" s="186"/>
    </row>
    <row r="16909" spans="6:6" x14ac:dyDescent="0.25">
      <c r="F16909" s="186"/>
    </row>
    <row r="16910" spans="6:6" x14ac:dyDescent="0.25">
      <c r="F16910" s="186"/>
    </row>
    <row r="16911" spans="6:6" x14ac:dyDescent="0.25">
      <c r="F16911" s="186"/>
    </row>
    <row r="16923" spans="6:6" x14ac:dyDescent="0.25">
      <c r="F16923" s="186"/>
    </row>
    <row r="16925" spans="6:6" x14ac:dyDescent="0.25">
      <c r="F16925" s="186"/>
    </row>
    <row r="16952" spans="6:6" x14ac:dyDescent="0.25">
      <c r="F16952" s="186"/>
    </row>
    <row r="16955" spans="6:6" x14ac:dyDescent="0.25">
      <c r="F16955" s="186"/>
    </row>
    <row r="16968" spans="6:6" x14ac:dyDescent="0.25">
      <c r="F16968" s="186"/>
    </row>
    <row r="16970" spans="6:6" x14ac:dyDescent="0.25">
      <c r="F16970" s="186"/>
    </row>
    <row r="16971" spans="6:6" x14ac:dyDescent="0.25">
      <c r="F16971" s="186"/>
    </row>
    <row r="17012" spans="6:6" x14ac:dyDescent="0.25">
      <c r="F17012" s="186"/>
    </row>
    <row r="17013" spans="6:6" x14ac:dyDescent="0.25">
      <c r="F17013" s="186"/>
    </row>
    <row r="17014" spans="6:6" x14ac:dyDescent="0.25">
      <c r="F17014" s="186"/>
    </row>
    <row r="17015" spans="6:6" x14ac:dyDescent="0.25">
      <c r="F17015" s="186"/>
    </row>
    <row r="17016" spans="6:6" x14ac:dyDescent="0.25">
      <c r="F17016" s="186"/>
    </row>
    <row r="17027" spans="6:6" x14ac:dyDescent="0.25">
      <c r="F17027" s="186"/>
    </row>
    <row r="17028" spans="6:6" x14ac:dyDescent="0.25">
      <c r="F17028" s="186"/>
    </row>
    <row r="17029" spans="6:6" x14ac:dyDescent="0.25">
      <c r="F17029" s="186"/>
    </row>
    <row r="17030" spans="6:6" x14ac:dyDescent="0.25">
      <c r="F17030" s="186"/>
    </row>
    <row r="17031" spans="6:6" x14ac:dyDescent="0.25">
      <c r="F17031" s="186"/>
    </row>
    <row r="17043" spans="6:6" x14ac:dyDescent="0.25">
      <c r="F17043" s="186"/>
    </row>
    <row r="17057" spans="6:6" x14ac:dyDescent="0.25">
      <c r="F17057" s="186"/>
    </row>
    <row r="17058" spans="6:6" x14ac:dyDescent="0.25">
      <c r="F17058" s="186"/>
    </row>
    <row r="17060" spans="6:6" x14ac:dyDescent="0.25">
      <c r="F17060" s="186"/>
    </row>
    <row r="17061" spans="6:6" x14ac:dyDescent="0.25">
      <c r="F17061" s="186"/>
    </row>
    <row r="17073" spans="6:6" x14ac:dyDescent="0.25">
      <c r="F17073" s="186"/>
    </row>
    <row r="17074" spans="6:6" x14ac:dyDescent="0.25">
      <c r="F17074" s="186"/>
    </row>
    <row r="17075" spans="6:6" x14ac:dyDescent="0.25">
      <c r="F17075" s="186"/>
    </row>
    <row r="17076" spans="6:6" x14ac:dyDescent="0.25">
      <c r="F17076" s="186"/>
    </row>
    <row r="17117" spans="6:6" x14ac:dyDescent="0.25">
      <c r="F17117" s="186"/>
    </row>
    <row r="17118" spans="6:6" x14ac:dyDescent="0.25">
      <c r="F17118" s="186"/>
    </row>
    <row r="17119" spans="6:6" x14ac:dyDescent="0.25">
      <c r="F17119" s="186"/>
    </row>
    <row r="17120" spans="6:6" x14ac:dyDescent="0.25">
      <c r="F17120" s="186"/>
    </row>
    <row r="17121" spans="6:6" x14ac:dyDescent="0.25">
      <c r="F17121" s="186"/>
    </row>
    <row r="17132" spans="6:6" x14ac:dyDescent="0.25">
      <c r="F17132" s="186"/>
    </row>
    <row r="17133" spans="6:6" x14ac:dyDescent="0.25">
      <c r="F17133" s="186"/>
    </row>
    <row r="17134" spans="6:6" x14ac:dyDescent="0.25">
      <c r="F17134" s="186"/>
    </row>
    <row r="17135" spans="6:6" x14ac:dyDescent="0.25">
      <c r="F17135" s="186"/>
    </row>
    <row r="17136" spans="6:6" x14ac:dyDescent="0.25">
      <c r="F17136" s="186"/>
    </row>
    <row r="17148" spans="6:6" x14ac:dyDescent="0.25">
      <c r="F17148" s="186"/>
    </row>
    <row r="17149" spans="6:6" x14ac:dyDescent="0.25">
      <c r="F17149" s="186"/>
    </row>
    <row r="17162" spans="6:6" x14ac:dyDescent="0.25">
      <c r="F17162" s="186"/>
    </row>
    <row r="17163" spans="6:6" x14ac:dyDescent="0.25">
      <c r="F17163" s="186"/>
    </row>
    <row r="17164" spans="6:6" x14ac:dyDescent="0.25">
      <c r="F17164" s="186"/>
    </row>
    <row r="17165" spans="6:6" x14ac:dyDescent="0.25">
      <c r="F17165" s="186"/>
    </row>
    <row r="17178" spans="6:6" x14ac:dyDescent="0.25">
      <c r="F17178" s="186"/>
    </row>
    <row r="17179" spans="6:6" x14ac:dyDescent="0.25">
      <c r="F17179" s="186"/>
    </row>
    <row r="17180" spans="6:6" x14ac:dyDescent="0.25">
      <c r="F17180" s="186"/>
    </row>
    <row r="17181" spans="6:6" x14ac:dyDescent="0.25">
      <c r="F17181" s="186"/>
    </row>
    <row r="17222" spans="6:6" x14ac:dyDescent="0.25">
      <c r="F17222" s="186"/>
    </row>
    <row r="17223" spans="6:6" x14ac:dyDescent="0.25">
      <c r="F17223" s="186"/>
    </row>
    <row r="17224" spans="6:6" x14ac:dyDescent="0.25">
      <c r="F17224" s="186"/>
    </row>
    <row r="17225" spans="6:6" x14ac:dyDescent="0.25">
      <c r="F17225" s="186"/>
    </row>
    <row r="17226" spans="6:6" x14ac:dyDescent="0.25">
      <c r="F17226" s="186"/>
    </row>
    <row r="17237" spans="6:6" x14ac:dyDescent="0.25">
      <c r="F17237" s="186"/>
    </row>
    <row r="17238" spans="6:6" x14ac:dyDescent="0.25">
      <c r="F17238" s="186"/>
    </row>
    <row r="17239" spans="6:6" x14ac:dyDescent="0.25">
      <c r="F17239" s="186"/>
    </row>
    <row r="17240" spans="6:6" x14ac:dyDescent="0.25">
      <c r="F17240" s="186"/>
    </row>
    <row r="17253" spans="6:6" x14ac:dyDescent="0.25">
      <c r="F17253" s="186"/>
    </row>
    <row r="17254" spans="6:6" x14ac:dyDescent="0.25">
      <c r="F17254" s="186"/>
    </row>
    <row r="17267" spans="6:6" x14ac:dyDescent="0.25">
      <c r="F17267" s="186"/>
    </row>
    <row r="17268" spans="6:6" x14ac:dyDescent="0.25">
      <c r="F17268" s="186"/>
    </row>
    <row r="17269" spans="6:6" x14ac:dyDescent="0.25">
      <c r="F17269" s="186"/>
    </row>
    <row r="17270" spans="6:6" x14ac:dyDescent="0.25">
      <c r="F17270" s="186"/>
    </row>
    <row r="17271" spans="6:6" x14ac:dyDescent="0.25">
      <c r="F17271" s="186"/>
    </row>
    <row r="17283" spans="6:6" x14ac:dyDescent="0.25">
      <c r="F17283" s="186"/>
    </row>
    <row r="17284" spans="6:6" x14ac:dyDescent="0.25">
      <c r="F17284" s="186"/>
    </row>
    <row r="17285" spans="6:6" x14ac:dyDescent="0.25">
      <c r="F17285" s="186"/>
    </row>
    <row r="17286" spans="6:6" x14ac:dyDescent="0.25">
      <c r="F17286" s="186"/>
    </row>
    <row r="17327" spans="6:6" x14ac:dyDescent="0.25">
      <c r="F17327" s="186"/>
    </row>
    <row r="17328" spans="6:6" x14ac:dyDescent="0.25">
      <c r="F17328" s="186"/>
    </row>
    <row r="17329" spans="6:6" x14ac:dyDescent="0.25">
      <c r="F17329" s="186"/>
    </row>
    <row r="17330" spans="6:6" x14ac:dyDescent="0.25">
      <c r="F17330" s="186"/>
    </row>
    <row r="17331" spans="6:6" x14ac:dyDescent="0.25">
      <c r="F17331" s="186"/>
    </row>
    <row r="17342" spans="6:6" x14ac:dyDescent="0.25">
      <c r="F17342" s="186"/>
    </row>
    <row r="17343" spans="6:6" x14ac:dyDescent="0.25">
      <c r="F17343" s="186"/>
    </row>
    <row r="17344" spans="6:6" x14ac:dyDescent="0.25">
      <c r="F17344" s="186"/>
    </row>
    <row r="17345" spans="6:6" x14ac:dyDescent="0.25">
      <c r="F17345" s="186"/>
    </row>
    <row r="17346" spans="6:6" x14ac:dyDescent="0.25">
      <c r="F17346" s="186"/>
    </row>
    <row r="17358" spans="6:6" x14ac:dyDescent="0.25">
      <c r="F17358" s="186"/>
    </row>
    <row r="17359" spans="6:6" x14ac:dyDescent="0.25">
      <c r="F17359" s="186"/>
    </row>
    <row r="17360" spans="6:6" x14ac:dyDescent="0.25">
      <c r="F17360" s="186"/>
    </row>
    <row r="17361" spans="6:6" x14ac:dyDescent="0.25">
      <c r="F17361" s="186"/>
    </row>
    <row r="17372" spans="6:6" x14ac:dyDescent="0.25">
      <c r="F17372" s="186"/>
    </row>
    <row r="17373" spans="6:6" x14ac:dyDescent="0.25">
      <c r="F17373" s="186"/>
    </row>
    <row r="17374" spans="6:6" x14ac:dyDescent="0.25">
      <c r="F17374" s="186"/>
    </row>
    <row r="17375" spans="6:6" x14ac:dyDescent="0.25">
      <c r="F17375" s="186"/>
    </row>
    <row r="17376" spans="6:6" x14ac:dyDescent="0.25">
      <c r="F17376" s="186"/>
    </row>
    <row r="17387" spans="6:6" x14ac:dyDescent="0.25">
      <c r="F17387" s="186"/>
    </row>
    <row r="17388" spans="6:6" x14ac:dyDescent="0.25">
      <c r="F17388" s="186"/>
    </row>
    <row r="17389" spans="6:6" x14ac:dyDescent="0.25">
      <c r="F17389" s="186"/>
    </row>
    <row r="17390" spans="6:6" x14ac:dyDescent="0.25">
      <c r="F17390" s="186"/>
    </row>
    <row r="17391" spans="6:6" x14ac:dyDescent="0.25">
      <c r="F17391" s="186"/>
    </row>
    <row r="17403" spans="6:6" x14ac:dyDescent="0.25">
      <c r="F17403" s="186"/>
    </row>
    <row r="17404" spans="6:6" x14ac:dyDescent="0.25">
      <c r="F17404" s="186"/>
    </row>
    <row r="17432" spans="6:6" x14ac:dyDescent="0.25">
      <c r="F17432" s="186"/>
    </row>
    <row r="17433" spans="6:6" x14ac:dyDescent="0.25">
      <c r="F17433" s="186"/>
    </row>
    <row r="17435" spans="6:6" x14ac:dyDescent="0.25">
      <c r="F17435" s="186"/>
    </row>
    <row r="17436" spans="6:6" x14ac:dyDescent="0.25">
      <c r="F17436" s="186"/>
    </row>
    <row r="17477" spans="6:6" x14ac:dyDescent="0.25">
      <c r="F17477" s="186"/>
    </row>
    <row r="17480" spans="6:6" x14ac:dyDescent="0.25">
      <c r="F17480" s="186"/>
    </row>
    <row r="17537" spans="6:6" x14ac:dyDescent="0.25">
      <c r="F17537" s="186"/>
    </row>
    <row r="17538" spans="6:6" x14ac:dyDescent="0.25">
      <c r="F17538" s="186"/>
    </row>
    <row r="17539" spans="6:6" x14ac:dyDescent="0.25">
      <c r="F17539" s="186"/>
    </row>
    <row r="17540" spans="6:6" x14ac:dyDescent="0.25">
      <c r="F17540" s="186"/>
    </row>
    <row r="17541" spans="6:6" x14ac:dyDescent="0.25">
      <c r="F17541" s="186"/>
    </row>
    <row r="17552" spans="6:6" x14ac:dyDescent="0.25">
      <c r="F17552" s="186"/>
    </row>
    <row r="17553" spans="6:6" x14ac:dyDescent="0.25">
      <c r="F17553" s="186"/>
    </row>
    <row r="17554" spans="6:6" x14ac:dyDescent="0.25">
      <c r="F17554" s="186"/>
    </row>
    <row r="17555" spans="6:6" x14ac:dyDescent="0.25">
      <c r="F17555" s="186"/>
    </row>
    <row r="17556" spans="6:6" x14ac:dyDescent="0.25">
      <c r="F17556" s="186"/>
    </row>
    <row r="17568" spans="6:6" x14ac:dyDescent="0.25">
      <c r="F17568" s="186"/>
    </row>
    <row r="17569" spans="6:6" x14ac:dyDescent="0.25">
      <c r="F17569" s="186"/>
    </row>
    <row r="17570" spans="6:6" x14ac:dyDescent="0.25">
      <c r="F17570" s="186"/>
    </row>
    <row r="17571" spans="6:6" x14ac:dyDescent="0.25">
      <c r="F17571" s="186"/>
    </row>
    <row r="17582" spans="6:6" x14ac:dyDescent="0.25">
      <c r="F17582" s="187"/>
    </row>
    <row r="17583" spans="6:6" x14ac:dyDescent="0.25">
      <c r="F17583" s="186"/>
    </row>
    <row r="17584" spans="6:6" x14ac:dyDescent="0.25">
      <c r="F17584" s="186"/>
    </row>
    <row r="17585" spans="6:6" x14ac:dyDescent="0.25">
      <c r="F17585" s="186"/>
    </row>
    <row r="17586" spans="6:6" x14ac:dyDescent="0.25">
      <c r="F17586" s="186"/>
    </row>
    <row r="17597" spans="6:6" x14ac:dyDescent="0.25">
      <c r="F17597" s="186"/>
    </row>
    <row r="17598" spans="6:6" x14ac:dyDescent="0.25">
      <c r="F17598" s="186"/>
    </row>
    <row r="17599" spans="6:6" x14ac:dyDescent="0.25">
      <c r="F17599" s="186"/>
    </row>
    <row r="17600" spans="6:6" x14ac:dyDescent="0.25">
      <c r="F17600" s="186"/>
    </row>
    <row r="17601" spans="6:6" x14ac:dyDescent="0.25">
      <c r="F17601" s="186"/>
    </row>
    <row r="17613" spans="6:6" x14ac:dyDescent="0.25">
      <c r="F17613" s="186"/>
    </row>
    <row r="17614" spans="6:6" x14ac:dyDescent="0.25">
      <c r="F17614" s="186"/>
    </row>
    <row r="17615" spans="6:6" x14ac:dyDescent="0.25">
      <c r="F17615" s="186"/>
    </row>
    <row r="17616" spans="6:6" x14ac:dyDescent="0.25">
      <c r="F17616" s="186"/>
    </row>
    <row r="17629" spans="6:6" x14ac:dyDescent="0.25">
      <c r="F17629" s="186"/>
    </row>
    <row r="17630" spans="6:6" x14ac:dyDescent="0.25">
      <c r="F17630" s="186"/>
    </row>
    <row r="17631" spans="6:6" x14ac:dyDescent="0.25">
      <c r="F17631" s="186"/>
    </row>
    <row r="17642" spans="6:6" x14ac:dyDescent="0.25">
      <c r="F17642" s="186"/>
    </row>
    <row r="17643" spans="6:6" x14ac:dyDescent="0.25">
      <c r="F17643" s="186"/>
    </row>
    <row r="17644" spans="6:6" x14ac:dyDescent="0.25">
      <c r="F17644" s="186"/>
    </row>
    <row r="17645" spans="6:6" x14ac:dyDescent="0.25">
      <c r="F17645" s="186"/>
    </row>
    <row r="17646" spans="6:6" x14ac:dyDescent="0.25">
      <c r="F17646" s="186"/>
    </row>
    <row r="17657" spans="6:6" x14ac:dyDescent="0.25">
      <c r="F17657" s="186"/>
    </row>
    <row r="17658" spans="6:6" x14ac:dyDescent="0.25">
      <c r="F17658" s="186"/>
    </row>
    <row r="17659" spans="6:6" x14ac:dyDescent="0.25">
      <c r="F17659" s="186"/>
    </row>
    <row r="17660" spans="6:6" x14ac:dyDescent="0.25">
      <c r="F17660" s="186"/>
    </row>
    <row r="17672" spans="6:6" x14ac:dyDescent="0.25">
      <c r="F17672" s="186"/>
    </row>
    <row r="17673" spans="6:6" x14ac:dyDescent="0.25">
      <c r="F17673" s="186"/>
    </row>
    <row r="17674" spans="6:6" x14ac:dyDescent="0.25">
      <c r="F17674" s="186"/>
    </row>
    <row r="17675" spans="6:6" x14ac:dyDescent="0.25">
      <c r="F17675" s="186"/>
    </row>
    <row r="17676" spans="6:6" x14ac:dyDescent="0.25">
      <c r="F17676" s="186"/>
    </row>
    <row r="17687" spans="6:6" x14ac:dyDescent="0.25">
      <c r="F17687" s="186"/>
    </row>
    <row r="17688" spans="6:6" x14ac:dyDescent="0.25">
      <c r="F17688" s="186"/>
    </row>
    <row r="17689" spans="6:6" x14ac:dyDescent="0.25">
      <c r="F17689" s="186"/>
    </row>
    <row r="17690" spans="6:6" x14ac:dyDescent="0.25">
      <c r="F17690" s="186"/>
    </row>
    <row r="17702" spans="6:6" x14ac:dyDescent="0.25">
      <c r="F17702" s="186"/>
    </row>
    <row r="17703" spans="6:6" x14ac:dyDescent="0.25">
      <c r="F17703" s="186"/>
    </row>
    <row r="17704" spans="6:6" x14ac:dyDescent="0.25">
      <c r="F17704" s="186"/>
    </row>
    <row r="17705" spans="6:6" x14ac:dyDescent="0.25">
      <c r="F17705" s="186"/>
    </row>
    <row r="17706" spans="6:6" x14ac:dyDescent="0.25">
      <c r="F17706" s="186"/>
    </row>
    <row r="17718" spans="6:6" x14ac:dyDescent="0.25">
      <c r="F17718" s="186"/>
    </row>
    <row r="17719" spans="6:6" x14ac:dyDescent="0.25">
      <c r="F17719" s="186"/>
    </row>
    <row r="17747" spans="6:6" x14ac:dyDescent="0.25">
      <c r="F17747" s="186"/>
    </row>
    <row r="17748" spans="6:6" x14ac:dyDescent="0.25">
      <c r="F17748" s="186"/>
    </row>
    <row r="17749" spans="6:6" x14ac:dyDescent="0.25">
      <c r="F17749" s="186"/>
    </row>
    <row r="17750" spans="6:6" x14ac:dyDescent="0.25">
      <c r="F17750" s="186"/>
    </row>
    <row r="17751" spans="6:6" x14ac:dyDescent="0.25">
      <c r="F17751" s="186"/>
    </row>
    <row r="17762" spans="6:6" x14ac:dyDescent="0.25">
      <c r="F17762" s="186"/>
    </row>
    <row r="17763" spans="6:6" x14ac:dyDescent="0.25">
      <c r="F17763" s="186"/>
    </row>
    <row r="17764" spans="6:6" x14ac:dyDescent="0.25">
      <c r="F17764" s="186"/>
    </row>
    <row r="17765" spans="6:6" x14ac:dyDescent="0.25">
      <c r="F17765" s="186"/>
    </row>
    <row r="17766" spans="6:6" x14ac:dyDescent="0.25">
      <c r="F17766" s="186"/>
    </row>
    <row r="17777" spans="6:6" x14ac:dyDescent="0.25">
      <c r="F17777" s="187"/>
    </row>
    <row r="17778" spans="6:6" x14ac:dyDescent="0.25">
      <c r="F17778" s="186"/>
    </row>
    <row r="17779" spans="6:6" x14ac:dyDescent="0.25">
      <c r="F17779" s="186"/>
    </row>
    <row r="17780" spans="6:6" x14ac:dyDescent="0.25">
      <c r="F17780" s="186"/>
    </row>
    <row r="17781" spans="6:6" x14ac:dyDescent="0.25">
      <c r="F17781" s="186"/>
    </row>
    <row r="17792" spans="6:6" x14ac:dyDescent="0.25">
      <c r="F17792" s="186"/>
    </row>
    <row r="17793" spans="6:6" x14ac:dyDescent="0.25">
      <c r="F17793" s="186"/>
    </row>
    <row r="17794" spans="6:6" x14ac:dyDescent="0.25">
      <c r="F17794" s="186"/>
    </row>
    <row r="17795" spans="6:6" x14ac:dyDescent="0.25">
      <c r="F17795" s="186"/>
    </row>
    <row r="17796" spans="6:6" x14ac:dyDescent="0.25">
      <c r="F17796" s="186"/>
    </row>
    <row r="17807" spans="6:6" x14ac:dyDescent="0.25">
      <c r="F17807" s="186"/>
    </row>
    <row r="17808" spans="6:6" x14ac:dyDescent="0.25">
      <c r="F17808" s="186"/>
    </row>
    <row r="17809" spans="6:6" x14ac:dyDescent="0.25">
      <c r="F17809" s="186"/>
    </row>
    <row r="17810" spans="6:6" x14ac:dyDescent="0.25">
      <c r="F17810" s="186"/>
    </row>
    <row r="17811" spans="6:6" x14ac:dyDescent="0.25">
      <c r="F17811" s="186"/>
    </row>
    <row r="17823" spans="6:6" x14ac:dyDescent="0.25">
      <c r="F17823" s="186"/>
    </row>
    <row r="17824" spans="6:6" x14ac:dyDescent="0.25">
      <c r="F17824" s="186"/>
    </row>
    <row r="17825" spans="6:6" x14ac:dyDescent="0.25">
      <c r="F17825" s="186"/>
    </row>
    <row r="17826" spans="6:6" x14ac:dyDescent="0.25">
      <c r="F17826" s="186"/>
    </row>
    <row r="17852" spans="6:6" x14ac:dyDescent="0.25">
      <c r="F17852" s="186"/>
    </row>
    <row r="17853" spans="6:6" x14ac:dyDescent="0.25">
      <c r="F17853" s="186"/>
    </row>
    <row r="17854" spans="6:6" x14ac:dyDescent="0.25">
      <c r="F17854" s="186"/>
    </row>
    <row r="17855" spans="6:6" x14ac:dyDescent="0.25">
      <c r="F17855" s="186"/>
    </row>
    <row r="17856" spans="6:6" x14ac:dyDescent="0.25">
      <c r="F17856" s="186"/>
    </row>
    <row r="17867" spans="6:6" x14ac:dyDescent="0.25">
      <c r="F17867" s="186"/>
    </row>
    <row r="17868" spans="6:6" x14ac:dyDescent="0.25">
      <c r="F17868" s="186"/>
    </row>
    <row r="17869" spans="6:6" x14ac:dyDescent="0.25">
      <c r="F17869" s="186"/>
    </row>
    <row r="17870" spans="6:6" x14ac:dyDescent="0.25">
      <c r="F17870" s="186"/>
    </row>
    <row r="17871" spans="6:6" x14ac:dyDescent="0.25">
      <c r="F17871" s="186"/>
    </row>
    <row r="17882" spans="6:6" x14ac:dyDescent="0.25">
      <c r="F17882" s="186"/>
    </row>
    <row r="17883" spans="6:6" x14ac:dyDescent="0.25">
      <c r="F17883" s="186"/>
    </row>
    <row r="17884" spans="6:6" x14ac:dyDescent="0.25">
      <c r="F17884" s="186"/>
    </row>
    <row r="17885" spans="6:6" x14ac:dyDescent="0.25">
      <c r="F17885" s="186"/>
    </row>
    <row r="17886" spans="6:6" x14ac:dyDescent="0.25">
      <c r="F17886" s="186"/>
    </row>
    <row r="17897" spans="6:6" x14ac:dyDescent="0.25">
      <c r="F17897" s="186"/>
    </row>
    <row r="17898" spans="6:6" x14ac:dyDescent="0.25">
      <c r="F17898" s="186"/>
    </row>
    <row r="17899" spans="6:6" x14ac:dyDescent="0.25">
      <c r="F17899" s="186"/>
    </row>
    <row r="17900" spans="6:6" x14ac:dyDescent="0.25">
      <c r="F17900" s="186"/>
    </row>
    <row r="17913" spans="6:6" x14ac:dyDescent="0.25">
      <c r="F17913" s="186"/>
    </row>
    <row r="17914" spans="6:6" x14ac:dyDescent="0.25">
      <c r="F17914" s="186"/>
    </row>
    <row r="17915" spans="6:6" x14ac:dyDescent="0.25">
      <c r="F17915" s="186"/>
    </row>
    <row r="17916" spans="6:6" x14ac:dyDescent="0.25">
      <c r="F17916" s="186"/>
    </row>
    <row r="17928" spans="6:6" x14ac:dyDescent="0.25">
      <c r="F17928" s="186"/>
    </row>
    <row r="17929" spans="6:6" x14ac:dyDescent="0.25">
      <c r="F17929" s="186"/>
    </row>
    <row r="17930" spans="6:6" x14ac:dyDescent="0.25">
      <c r="F17930" s="186"/>
    </row>
    <row r="17931" spans="6:6" x14ac:dyDescent="0.25">
      <c r="F17931" s="186"/>
    </row>
    <row r="17957" spans="6:6" x14ac:dyDescent="0.25">
      <c r="F17957" s="186"/>
    </row>
    <row r="17958" spans="6:6" x14ac:dyDescent="0.25">
      <c r="F17958" s="186"/>
    </row>
    <row r="17959" spans="6:6" x14ac:dyDescent="0.25">
      <c r="F17959" s="186"/>
    </row>
    <row r="17960" spans="6:6" x14ac:dyDescent="0.25">
      <c r="F17960" s="186"/>
    </row>
    <row r="17961" spans="6:6" x14ac:dyDescent="0.25">
      <c r="F17961" s="186"/>
    </row>
    <row r="17972" spans="6:6" x14ac:dyDescent="0.25">
      <c r="F17972" s="186"/>
    </row>
    <row r="17973" spans="6:6" x14ac:dyDescent="0.25">
      <c r="F17973" s="186"/>
    </row>
    <row r="17974" spans="6:6" x14ac:dyDescent="0.25">
      <c r="F17974" s="186"/>
    </row>
    <row r="17975" spans="6:6" x14ac:dyDescent="0.25">
      <c r="F17975" s="186"/>
    </row>
    <row r="17987" spans="6:6" x14ac:dyDescent="0.25">
      <c r="F17987" s="186"/>
    </row>
    <row r="17988" spans="6:6" x14ac:dyDescent="0.25">
      <c r="F17988" s="186"/>
    </row>
    <row r="17989" spans="6:6" x14ac:dyDescent="0.25">
      <c r="F17989" s="186"/>
    </row>
    <row r="17990" spans="6:6" x14ac:dyDescent="0.25">
      <c r="F17990" s="186"/>
    </row>
    <row r="17991" spans="6:6" x14ac:dyDescent="0.25">
      <c r="F17991" s="186"/>
    </row>
    <row r="18002" spans="6:6" x14ac:dyDescent="0.25">
      <c r="F18002" s="186"/>
    </row>
    <row r="18003" spans="6:6" x14ac:dyDescent="0.25">
      <c r="F18003" s="186"/>
    </row>
    <row r="18004" spans="6:6" x14ac:dyDescent="0.25">
      <c r="F18004" s="186"/>
    </row>
    <row r="18005" spans="6:6" x14ac:dyDescent="0.25">
      <c r="F18005" s="186"/>
    </row>
    <row r="18006" spans="6:6" x14ac:dyDescent="0.25">
      <c r="F18006" s="186"/>
    </row>
    <row r="18017" spans="6:6" x14ac:dyDescent="0.25">
      <c r="F18017" s="186"/>
    </row>
    <row r="18018" spans="6:6" x14ac:dyDescent="0.25">
      <c r="F18018" s="186"/>
    </row>
    <row r="18019" spans="6:6" x14ac:dyDescent="0.25">
      <c r="F18019" s="186"/>
    </row>
    <row r="18020" spans="6:6" x14ac:dyDescent="0.25">
      <c r="F18020" s="186"/>
    </row>
    <row r="18021" spans="6:6" x14ac:dyDescent="0.25">
      <c r="F18021" s="186"/>
    </row>
    <row r="18033" spans="6:6" x14ac:dyDescent="0.25">
      <c r="F18033" s="186"/>
    </row>
    <row r="18034" spans="6:6" x14ac:dyDescent="0.25">
      <c r="F18034" s="186"/>
    </row>
    <row r="18062" spans="6:6" x14ac:dyDescent="0.25">
      <c r="F18062" s="186"/>
    </row>
    <row r="18063" spans="6:6" x14ac:dyDescent="0.25">
      <c r="F18063" s="186"/>
    </row>
    <row r="18064" spans="6:6" x14ac:dyDescent="0.25">
      <c r="F18064" s="186"/>
    </row>
    <row r="18065" spans="6:6" x14ac:dyDescent="0.25">
      <c r="F18065" s="186"/>
    </row>
    <row r="18066" spans="6:6" x14ac:dyDescent="0.25">
      <c r="F18066" s="186"/>
    </row>
    <row r="18077" spans="6:6" x14ac:dyDescent="0.25">
      <c r="F18077" s="186"/>
    </row>
    <row r="18078" spans="6:6" x14ac:dyDescent="0.25">
      <c r="F18078" s="186"/>
    </row>
    <row r="18079" spans="6:6" x14ac:dyDescent="0.25">
      <c r="F18079" s="186"/>
    </row>
    <row r="18080" spans="6:6" x14ac:dyDescent="0.25">
      <c r="F18080" s="186"/>
    </row>
    <row r="18093" spans="6:6" x14ac:dyDescent="0.25">
      <c r="F18093" s="186"/>
    </row>
    <row r="18094" spans="6:6" x14ac:dyDescent="0.25">
      <c r="F18094" s="186"/>
    </row>
    <row r="18107" spans="6:6" x14ac:dyDescent="0.25">
      <c r="F18107" s="186"/>
    </row>
    <row r="18108" spans="6:6" x14ac:dyDescent="0.25">
      <c r="F18108" s="186"/>
    </row>
    <row r="18110" spans="6:6" x14ac:dyDescent="0.25">
      <c r="F18110" s="186"/>
    </row>
    <row r="18111" spans="6:6" x14ac:dyDescent="0.25">
      <c r="F18111" s="186"/>
    </row>
    <row r="18122" spans="6:6" x14ac:dyDescent="0.25">
      <c r="F18122" s="186"/>
    </row>
    <row r="18123" spans="6:6" x14ac:dyDescent="0.25">
      <c r="F18123" s="186"/>
    </row>
    <row r="18125" spans="6:6" x14ac:dyDescent="0.25">
      <c r="F18125" s="186"/>
    </row>
    <row r="18126" spans="6:6" x14ac:dyDescent="0.25">
      <c r="F18126" s="186"/>
    </row>
    <row r="18139" spans="6:6" x14ac:dyDescent="0.25">
      <c r="F18139" s="186"/>
    </row>
    <row r="18167" spans="6:6" x14ac:dyDescent="0.25">
      <c r="F18167" s="186"/>
    </row>
    <row r="18168" spans="6:6" x14ac:dyDescent="0.25">
      <c r="F18168" s="186"/>
    </row>
    <row r="18169" spans="6:6" x14ac:dyDescent="0.25">
      <c r="F18169" s="186"/>
    </row>
    <row r="18170" spans="6:6" x14ac:dyDescent="0.25">
      <c r="F18170" s="186"/>
    </row>
    <row r="18171" spans="6:6" x14ac:dyDescent="0.25">
      <c r="F18171" s="186"/>
    </row>
    <row r="18182" spans="6:6" x14ac:dyDescent="0.25">
      <c r="F18182" s="186"/>
    </row>
    <row r="18183" spans="6:6" x14ac:dyDescent="0.25">
      <c r="F18183" s="186"/>
    </row>
    <row r="18184" spans="6:6" x14ac:dyDescent="0.25">
      <c r="F18184" s="186"/>
    </row>
    <row r="18185" spans="6:6" x14ac:dyDescent="0.25">
      <c r="F18185" s="186"/>
    </row>
    <row r="18186" spans="6:6" x14ac:dyDescent="0.25">
      <c r="F18186" s="186"/>
    </row>
    <row r="18198" spans="6:6" x14ac:dyDescent="0.25">
      <c r="F18198" s="186"/>
    </row>
    <row r="18199" spans="6:6" x14ac:dyDescent="0.25">
      <c r="F18199" s="186"/>
    </row>
    <row r="18200" spans="6:6" x14ac:dyDescent="0.25">
      <c r="F18200" s="186"/>
    </row>
    <row r="18201" spans="6:6" x14ac:dyDescent="0.25">
      <c r="F18201" s="186"/>
    </row>
    <row r="18212" spans="6:6" x14ac:dyDescent="0.25">
      <c r="F18212" s="187"/>
    </row>
    <row r="18213" spans="6:6" x14ac:dyDescent="0.25">
      <c r="F18213" s="186"/>
    </row>
    <row r="18214" spans="6:6" x14ac:dyDescent="0.25">
      <c r="F18214" s="186"/>
    </row>
    <row r="18215" spans="6:6" x14ac:dyDescent="0.25">
      <c r="F18215" s="186"/>
    </row>
    <row r="18216" spans="6:6" x14ac:dyDescent="0.25">
      <c r="F18216" s="186"/>
    </row>
    <row r="18227" spans="6:6" x14ac:dyDescent="0.25">
      <c r="F18227" s="187"/>
    </row>
    <row r="18228" spans="6:6" x14ac:dyDescent="0.25">
      <c r="F18228" s="186"/>
    </row>
    <row r="18229" spans="6:6" x14ac:dyDescent="0.25">
      <c r="F18229" s="186"/>
    </row>
    <row r="18230" spans="6:6" x14ac:dyDescent="0.25">
      <c r="F18230" s="186"/>
    </row>
    <row r="18231" spans="6:6" x14ac:dyDescent="0.25">
      <c r="F18231" s="186"/>
    </row>
    <row r="18243" spans="6:6" x14ac:dyDescent="0.25">
      <c r="F18243" s="186"/>
    </row>
    <row r="18244" spans="6:6" x14ac:dyDescent="0.25">
      <c r="F18244" s="186"/>
    </row>
    <row r="18272" spans="6:6" x14ac:dyDescent="0.25">
      <c r="F18272" s="186"/>
    </row>
    <row r="18273" spans="6:6" x14ac:dyDescent="0.25">
      <c r="F18273" s="186"/>
    </row>
    <row r="18274" spans="6:6" x14ac:dyDescent="0.25">
      <c r="F18274" s="186"/>
    </row>
    <row r="18275" spans="6:6" x14ac:dyDescent="0.25">
      <c r="F18275" s="186"/>
    </row>
    <row r="18276" spans="6:6" x14ac:dyDescent="0.25">
      <c r="F18276" s="186"/>
    </row>
    <row r="18287" spans="6:6" x14ac:dyDescent="0.25">
      <c r="F18287" s="186"/>
    </row>
    <row r="18288" spans="6:6" x14ac:dyDescent="0.25">
      <c r="F18288" s="186"/>
    </row>
    <row r="18289" spans="6:6" x14ac:dyDescent="0.25">
      <c r="F18289" s="186"/>
    </row>
    <row r="18290" spans="6:6" x14ac:dyDescent="0.25">
      <c r="F18290" s="186"/>
    </row>
    <row r="18291" spans="6:6" x14ac:dyDescent="0.25">
      <c r="F18291" s="186"/>
    </row>
    <row r="18302" spans="6:6" x14ac:dyDescent="0.25">
      <c r="F18302" s="186"/>
    </row>
    <row r="18303" spans="6:6" x14ac:dyDescent="0.25">
      <c r="F18303" s="186"/>
    </row>
    <row r="18304" spans="6:6" x14ac:dyDescent="0.25">
      <c r="F18304" s="186"/>
    </row>
    <row r="18305" spans="6:6" x14ac:dyDescent="0.25">
      <c r="F18305" s="186"/>
    </row>
    <row r="18306" spans="6:6" x14ac:dyDescent="0.25">
      <c r="F18306" s="186"/>
    </row>
    <row r="18317" spans="6:6" x14ac:dyDescent="0.25">
      <c r="F18317" s="186"/>
    </row>
    <row r="18318" spans="6:6" x14ac:dyDescent="0.25">
      <c r="F18318" s="186"/>
    </row>
    <row r="18319" spans="6:6" x14ac:dyDescent="0.25">
      <c r="F18319" s="186"/>
    </row>
    <row r="18320" spans="6:6" x14ac:dyDescent="0.25">
      <c r="F18320" s="186"/>
    </row>
    <row r="18321" spans="6:6" x14ac:dyDescent="0.25">
      <c r="F18321" s="186"/>
    </row>
    <row r="18332" spans="6:6" x14ac:dyDescent="0.25">
      <c r="F18332" s="186"/>
    </row>
    <row r="18333" spans="6:6" x14ac:dyDescent="0.25">
      <c r="F18333" s="186"/>
    </row>
    <row r="18334" spans="6:6" x14ac:dyDescent="0.25">
      <c r="F18334" s="186"/>
    </row>
    <row r="18335" spans="6:6" x14ac:dyDescent="0.25">
      <c r="F18335" s="186"/>
    </row>
    <row r="18336" spans="6:6" x14ac:dyDescent="0.25">
      <c r="F18336" s="186"/>
    </row>
    <row r="18348" spans="6:6" x14ac:dyDescent="0.25">
      <c r="F18348" s="186"/>
    </row>
    <row r="18349" spans="6:6" x14ac:dyDescent="0.25">
      <c r="F18349" s="186"/>
    </row>
    <row r="18350" spans="6:6" x14ac:dyDescent="0.25">
      <c r="F18350" s="186"/>
    </row>
    <row r="18351" spans="6:6" x14ac:dyDescent="0.25">
      <c r="F18351" s="186"/>
    </row>
    <row r="18377" spans="6:6" x14ac:dyDescent="0.25">
      <c r="F18377" s="186"/>
    </row>
    <row r="18378" spans="6:6" x14ac:dyDescent="0.25">
      <c r="F18378" s="186"/>
    </row>
    <row r="18379" spans="6:6" x14ac:dyDescent="0.25">
      <c r="F18379" s="186"/>
    </row>
    <row r="18380" spans="6:6" x14ac:dyDescent="0.25">
      <c r="F18380" s="186"/>
    </row>
    <row r="18381" spans="6:6" x14ac:dyDescent="0.25">
      <c r="F18381" s="186"/>
    </row>
    <row r="18392" spans="6:6" x14ac:dyDescent="0.25">
      <c r="F18392" s="186"/>
    </row>
    <row r="18393" spans="6:6" x14ac:dyDescent="0.25">
      <c r="F18393" s="186"/>
    </row>
    <row r="18394" spans="6:6" x14ac:dyDescent="0.25">
      <c r="F18394" s="186"/>
    </row>
    <row r="18395" spans="6:6" x14ac:dyDescent="0.25">
      <c r="F18395" s="186"/>
    </row>
    <row r="18396" spans="6:6" x14ac:dyDescent="0.25">
      <c r="F18396" s="186"/>
    </row>
    <row r="18407" spans="6:6" x14ac:dyDescent="0.25">
      <c r="F18407" s="187"/>
    </row>
    <row r="18408" spans="6:6" x14ac:dyDescent="0.25">
      <c r="F18408" s="186"/>
    </row>
    <row r="18409" spans="6:6" x14ac:dyDescent="0.25">
      <c r="F18409" s="186"/>
    </row>
    <row r="18410" spans="6:6" x14ac:dyDescent="0.25">
      <c r="F18410" s="186"/>
    </row>
    <row r="18411" spans="6:6" x14ac:dyDescent="0.25">
      <c r="F18411" s="186"/>
    </row>
    <row r="18422" spans="6:6" x14ac:dyDescent="0.25">
      <c r="F18422" s="186"/>
    </row>
    <row r="18423" spans="6:6" x14ac:dyDescent="0.25">
      <c r="F18423" s="186"/>
    </row>
    <row r="18424" spans="6:6" x14ac:dyDescent="0.25">
      <c r="F18424" s="186"/>
    </row>
    <row r="18425" spans="6:6" x14ac:dyDescent="0.25">
      <c r="F18425" s="186"/>
    </row>
    <row r="18438" spans="6:6" x14ac:dyDescent="0.25">
      <c r="F18438" s="186"/>
    </row>
    <row r="18439" spans="6:6" x14ac:dyDescent="0.25">
      <c r="F18439" s="186"/>
    </row>
    <row r="18440" spans="6:6" x14ac:dyDescent="0.25">
      <c r="F18440" s="186"/>
    </row>
    <row r="18441" spans="6:6" x14ac:dyDescent="0.25">
      <c r="F18441" s="186"/>
    </row>
    <row r="18453" spans="6:6" x14ac:dyDescent="0.25">
      <c r="F18453" s="186"/>
    </row>
    <row r="18454" spans="6:6" x14ac:dyDescent="0.25">
      <c r="F18454" s="186"/>
    </row>
    <row r="18482" spans="6:6" x14ac:dyDescent="0.25">
      <c r="F18482" s="186"/>
    </row>
    <row r="18483" spans="6:6" x14ac:dyDescent="0.25">
      <c r="F18483" s="186"/>
    </row>
    <row r="18484" spans="6:6" x14ac:dyDescent="0.25">
      <c r="F18484" s="186"/>
    </row>
    <row r="18485" spans="6:6" x14ac:dyDescent="0.25">
      <c r="F18485" s="186"/>
    </row>
    <row r="18486" spans="6:6" x14ac:dyDescent="0.25">
      <c r="F18486" s="186"/>
    </row>
    <row r="18497" spans="6:6" x14ac:dyDescent="0.25">
      <c r="F18497" s="186"/>
    </row>
    <row r="18498" spans="6:6" x14ac:dyDescent="0.25">
      <c r="F18498" s="186"/>
    </row>
    <row r="18499" spans="6:6" x14ac:dyDescent="0.25">
      <c r="F18499" s="186"/>
    </row>
    <row r="18500" spans="6:6" x14ac:dyDescent="0.25">
      <c r="F18500" s="186"/>
    </row>
    <row r="18501" spans="6:6" x14ac:dyDescent="0.25">
      <c r="F18501" s="186"/>
    </row>
    <row r="18513" spans="6:6" x14ac:dyDescent="0.25">
      <c r="F18513" s="186"/>
    </row>
    <row r="18514" spans="6:6" x14ac:dyDescent="0.25">
      <c r="F18514" s="186"/>
    </row>
    <row r="18515" spans="6:6" x14ac:dyDescent="0.25">
      <c r="F18515" s="186"/>
    </row>
    <row r="18516" spans="6:6" x14ac:dyDescent="0.25">
      <c r="F18516" s="186"/>
    </row>
    <row r="18527" spans="6:6" x14ac:dyDescent="0.25">
      <c r="F18527" s="187"/>
    </row>
    <row r="18528" spans="6:6" x14ac:dyDescent="0.25">
      <c r="F18528" s="186"/>
    </row>
    <row r="18529" spans="6:6" x14ac:dyDescent="0.25">
      <c r="F18529" s="186"/>
    </row>
    <row r="18530" spans="6:6" x14ac:dyDescent="0.25">
      <c r="F18530" s="186"/>
    </row>
    <row r="18531" spans="6:6" x14ac:dyDescent="0.25">
      <c r="F18531" s="186"/>
    </row>
    <row r="18542" spans="6:6" x14ac:dyDescent="0.25">
      <c r="F18542" s="186"/>
    </row>
    <row r="18543" spans="6:6" x14ac:dyDescent="0.25">
      <c r="F18543" s="186"/>
    </row>
    <row r="18544" spans="6:6" x14ac:dyDescent="0.25">
      <c r="F18544" s="186"/>
    </row>
    <row r="18545" spans="6:6" x14ac:dyDescent="0.25">
      <c r="F18545" s="186"/>
    </row>
    <row r="18546" spans="6:6" x14ac:dyDescent="0.25">
      <c r="F18546" s="186"/>
    </row>
    <row r="18558" spans="6:6" x14ac:dyDescent="0.25">
      <c r="F18558" s="186"/>
    </row>
    <row r="18559" spans="6:6" x14ac:dyDescent="0.25">
      <c r="F18559" s="186"/>
    </row>
    <row r="18560" spans="6:6" x14ac:dyDescent="0.25">
      <c r="F18560" s="186"/>
    </row>
    <row r="18561" spans="6:6" x14ac:dyDescent="0.25">
      <c r="F18561" s="186"/>
    </row>
    <row r="18588" spans="6:6" x14ac:dyDescent="0.25">
      <c r="F18588" s="186"/>
    </row>
    <row r="18589" spans="6:6" x14ac:dyDescent="0.25">
      <c r="F18589" s="186"/>
    </row>
    <row r="18591" spans="6:6" x14ac:dyDescent="0.25">
      <c r="F18591" s="186"/>
    </row>
    <row r="18632" spans="6:6" x14ac:dyDescent="0.25">
      <c r="F18632" s="186"/>
    </row>
    <row r="18635" spans="6:6" x14ac:dyDescent="0.25">
      <c r="F18635" s="186"/>
    </row>
    <row r="18648" spans="6:6" x14ac:dyDescent="0.25">
      <c r="F18648" s="186"/>
    </row>
    <row r="18650" spans="6:6" x14ac:dyDescent="0.25">
      <c r="F18650" s="186"/>
    </row>
    <row r="18651" spans="6:6" x14ac:dyDescent="0.25">
      <c r="F18651" s="186"/>
    </row>
    <row r="18693" spans="6:6" x14ac:dyDescent="0.25">
      <c r="F18693" s="187"/>
    </row>
    <row r="18694" spans="6:6" x14ac:dyDescent="0.25">
      <c r="F18694" s="187"/>
    </row>
    <row r="18696" spans="6:6" x14ac:dyDescent="0.25">
      <c r="F18696" s="187"/>
    </row>
    <row r="18707" spans="6:6" x14ac:dyDescent="0.25">
      <c r="F18707" s="186"/>
    </row>
    <row r="18708" spans="6:6" x14ac:dyDescent="0.25">
      <c r="F18708" s="187"/>
    </row>
    <row r="18709" spans="6:6" x14ac:dyDescent="0.25">
      <c r="F18709" s="187"/>
    </row>
    <row r="18710" spans="6:6" x14ac:dyDescent="0.25">
      <c r="F18710" s="186"/>
    </row>
    <row r="18711" spans="6:6" x14ac:dyDescent="0.25">
      <c r="F18711" s="187"/>
    </row>
    <row r="18723" spans="6:6" x14ac:dyDescent="0.25">
      <c r="F18723" s="187"/>
    </row>
    <row r="18724" spans="6:6" x14ac:dyDescent="0.25">
      <c r="F18724" s="187"/>
    </row>
    <row r="18726" spans="6:6" x14ac:dyDescent="0.25">
      <c r="F18726" s="187"/>
    </row>
    <row r="18738" spans="6:6" x14ac:dyDescent="0.25">
      <c r="F18738" s="187"/>
    </row>
    <row r="18739" spans="6:6" x14ac:dyDescent="0.25">
      <c r="F18739" s="187"/>
    </row>
    <row r="18741" spans="6:6" x14ac:dyDescent="0.25">
      <c r="F18741" s="187"/>
    </row>
    <row r="18753" spans="6:6" x14ac:dyDescent="0.25">
      <c r="F18753" s="187"/>
    </row>
    <row r="18754" spans="6:6" x14ac:dyDescent="0.25">
      <c r="F18754" s="187"/>
    </row>
    <row r="18756" spans="6:6" x14ac:dyDescent="0.25">
      <c r="F18756" s="187"/>
    </row>
    <row r="18768" spans="6:6" x14ac:dyDescent="0.25">
      <c r="F18768" s="187"/>
    </row>
    <row r="18769" spans="6:6" x14ac:dyDescent="0.25">
      <c r="F18769" s="187"/>
    </row>
    <row r="18770" spans="6:6" x14ac:dyDescent="0.25">
      <c r="F18770" s="187"/>
    </row>
    <row r="18771" spans="6:6" x14ac:dyDescent="0.25">
      <c r="F18771" s="187"/>
    </row>
    <row r="18797" spans="6:6" x14ac:dyDescent="0.25">
      <c r="F18797" s="186"/>
    </row>
    <row r="18798" spans="6:6" x14ac:dyDescent="0.25">
      <c r="F18798" s="186"/>
    </row>
    <row r="18799" spans="6:6" x14ac:dyDescent="0.25">
      <c r="F18799" s="186"/>
    </row>
    <row r="18800" spans="6:6" x14ac:dyDescent="0.25">
      <c r="F18800" s="186"/>
    </row>
    <row r="18801" spans="6:6" x14ac:dyDescent="0.25">
      <c r="F18801" s="186"/>
    </row>
    <row r="18812" spans="6:6" x14ac:dyDescent="0.25">
      <c r="F18812" s="186"/>
    </row>
    <row r="18813" spans="6:6" x14ac:dyDescent="0.25">
      <c r="F18813" s="186"/>
    </row>
    <row r="18814" spans="6:6" x14ac:dyDescent="0.25">
      <c r="F18814" s="186"/>
    </row>
    <row r="18815" spans="6:6" x14ac:dyDescent="0.25">
      <c r="F18815" s="186"/>
    </row>
    <row r="18816" spans="6:6" x14ac:dyDescent="0.25">
      <c r="F18816" s="186"/>
    </row>
    <row r="18828" spans="6:6" x14ac:dyDescent="0.25">
      <c r="F18828" s="186"/>
    </row>
    <row r="18829" spans="6:6" x14ac:dyDescent="0.25">
      <c r="F18829" s="186"/>
    </row>
    <row r="18830" spans="6:6" x14ac:dyDescent="0.25">
      <c r="F18830" s="186"/>
    </row>
    <row r="18831" spans="6:6" x14ac:dyDescent="0.25">
      <c r="F18831" s="186"/>
    </row>
    <row r="18842" spans="6:6" x14ac:dyDescent="0.25">
      <c r="F18842" s="186"/>
    </row>
    <row r="18843" spans="6:6" x14ac:dyDescent="0.25">
      <c r="F18843" s="186"/>
    </row>
    <row r="18845" spans="6:6" x14ac:dyDescent="0.25">
      <c r="F18845" s="186"/>
    </row>
    <row r="18846" spans="6:6" x14ac:dyDescent="0.25">
      <c r="F18846" s="186"/>
    </row>
    <row r="18858" spans="6:6" x14ac:dyDescent="0.25">
      <c r="F18858" s="186"/>
    </row>
    <row r="18859" spans="6:6" x14ac:dyDescent="0.25">
      <c r="F18859" s="186"/>
    </row>
    <row r="18860" spans="6:6" x14ac:dyDescent="0.25">
      <c r="F18860" s="186"/>
    </row>
    <row r="18861" spans="6:6" x14ac:dyDescent="0.25">
      <c r="F18861" s="186"/>
    </row>
    <row r="18873" spans="6:6" x14ac:dyDescent="0.25">
      <c r="F18873" s="186"/>
    </row>
    <row r="18874" spans="6:6" x14ac:dyDescent="0.25">
      <c r="F18874" s="186"/>
    </row>
    <row r="18875" spans="6:6" x14ac:dyDescent="0.25">
      <c r="F18875" s="186"/>
    </row>
    <row r="18876" spans="6:6" x14ac:dyDescent="0.25">
      <c r="F18876" s="186"/>
    </row>
    <row r="18962" spans="6:6" x14ac:dyDescent="0.25">
      <c r="F18962" s="187"/>
    </row>
    <row r="19112" spans="6:6" x14ac:dyDescent="0.25">
      <c r="F19112" s="186"/>
    </row>
    <row r="19113" spans="6:6" x14ac:dyDescent="0.25">
      <c r="F19113" s="186"/>
    </row>
    <row r="19114" spans="6:6" x14ac:dyDescent="0.25">
      <c r="F19114" s="186"/>
    </row>
    <row r="19115" spans="6:6" x14ac:dyDescent="0.25">
      <c r="F19115" s="186"/>
    </row>
    <row r="19116" spans="6:6" x14ac:dyDescent="0.25">
      <c r="F19116" s="186"/>
    </row>
    <row r="19127" spans="6:6" x14ac:dyDescent="0.25">
      <c r="F19127" s="186"/>
    </row>
    <row r="19128" spans="6:6" x14ac:dyDescent="0.25">
      <c r="F19128" s="186"/>
    </row>
    <row r="19129" spans="6:6" x14ac:dyDescent="0.25">
      <c r="F19129" s="186"/>
    </row>
    <row r="19130" spans="6:6" x14ac:dyDescent="0.25">
      <c r="F19130" s="186"/>
    </row>
    <row r="19142" spans="6:6" x14ac:dyDescent="0.25">
      <c r="F19142" s="186"/>
    </row>
    <row r="19143" spans="6:6" x14ac:dyDescent="0.25">
      <c r="F19143" s="186"/>
    </row>
    <row r="19144" spans="6:6" x14ac:dyDescent="0.25">
      <c r="F19144" s="186"/>
    </row>
    <row r="19145" spans="6:6" x14ac:dyDescent="0.25">
      <c r="F19145" s="186"/>
    </row>
    <row r="19146" spans="6:6" x14ac:dyDescent="0.25">
      <c r="F19146" s="186"/>
    </row>
    <row r="19157" spans="6:6" x14ac:dyDescent="0.25">
      <c r="F19157" s="186"/>
    </row>
    <row r="19158" spans="6:6" x14ac:dyDescent="0.25">
      <c r="F19158" s="186"/>
    </row>
    <row r="19160" spans="6:6" x14ac:dyDescent="0.25">
      <c r="F19160" s="186"/>
    </row>
    <row r="19161" spans="6:6" x14ac:dyDescent="0.25">
      <c r="F19161" s="186"/>
    </row>
    <row r="19172" spans="6:6" x14ac:dyDescent="0.25">
      <c r="F19172" s="186"/>
    </row>
    <row r="19173" spans="6:6" x14ac:dyDescent="0.25">
      <c r="F19173" s="186"/>
    </row>
    <row r="19175" spans="6:6" x14ac:dyDescent="0.25">
      <c r="F19175" s="186"/>
    </row>
    <row r="19176" spans="6:6" x14ac:dyDescent="0.25">
      <c r="F19176" s="186"/>
    </row>
    <row r="19217" spans="6:6" x14ac:dyDescent="0.25">
      <c r="F19217" s="186"/>
    </row>
    <row r="19218" spans="6:6" x14ac:dyDescent="0.25">
      <c r="F19218" s="186"/>
    </row>
    <row r="19219" spans="6:6" x14ac:dyDescent="0.25">
      <c r="F19219" s="186"/>
    </row>
    <row r="19220" spans="6:6" x14ac:dyDescent="0.25">
      <c r="F19220" s="186"/>
    </row>
    <row r="19221" spans="6:6" x14ac:dyDescent="0.25">
      <c r="F19221" s="186"/>
    </row>
    <row r="19232" spans="6:6" x14ac:dyDescent="0.25">
      <c r="F19232" s="186"/>
    </row>
    <row r="19233" spans="6:6" x14ac:dyDescent="0.25">
      <c r="F19233" s="186"/>
    </row>
    <row r="19234" spans="6:6" x14ac:dyDescent="0.25">
      <c r="F19234" s="186"/>
    </row>
    <row r="19235" spans="6:6" x14ac:dyDescent="0.25">
      <c r="F19235" s="186"/>
    </row>
    <row r="19236" spans="6:6" x14ac:dyDescent="0.25">
      <c r="F19236" s="186"/>
    </row>
    <row r="19247" spans="6:6" x14ac:dyDescent="0.25">
      <c r="F19247" s="186"/>
    </row>
    <row r="19248" spans="6:6" x14ac:dyDescent="0.25">
      <c r="F19248" s="186"/>
    </row>
    <row r="19249" spans="6:6" x14ac:dyDescent="0.25">
      <c r="F19249" s="186"/>
    </row>
    <row r="19250" spans="6:6" x14ac:dyDescent="0.25">
      <c r="F19250" s="186"/>
    </row>
    <row r="19251" spans="6:6" x14ac:dyDescent="0.25">
      <c r="F19251" s="186"/>
    </row>
    <row r="19262" spans="6:6" x14ac:dyDescent="0.25">
      <c r="F19262" s="186"/>
    </row>
    <row r="19263" spans="6:6" x14ac:dyDescent="0.25">
      <c r="F19263" s="186"/>
    </row>
    <row r="19264" spans="6:6" x14ac:dyDescent="0.25">
      <c r="F19264" s="186"/>
    </row>
    <row r="19265" spans="6:6" x14ac:dyDescent="0.25">
      <c r="F19265" s="186"/>
    </row>
    <row r="19266" spans="6:6" x14ac:dyDescent="0.25">
      <c r="F19266" s="186"/>
    </row>
    <row r="19277" spans="6:6" x14ac:dyDescent="0.25">
      <c r="F19277" s="186"/>
    </row>
    <row r="19278" spans="6:6" x14ac:dyDescent="0.25">
      <c r="F19278" s="186"/>
    </row>
    <row r="19279" spans="6:6" x14ac:dyDescent="0.25">
      <c r="F19279" s="186"/>
    </row>
    <row r="19280" spans="6:6" x14ac:dyDescent="0.25">
      <c r="F19280" s="186"/>
    </row>
    <row r="19281" spans="6:6" x14ac:dyDescent="0.25">
      <c r="F19281" s="186"/>
    </row>
    <row r="19293" spans="6:6" x14ac:dyDescent="0.25">
      <c r="F19293" s="186"/>
    </row>
    <row r="19294" spans="6:6" x14ac:dyDescent="0.25">
      <c r="F19294" s="186"/>
    </row>
    <row r="19295" spans="6:6" x14ac:dyDescent="0.25">
      <c r="F19295" s="186"/>
    </row>
    <row r="19296" spans="6:6" x14ac:dyDescent="0.25">
      <c r="F19296" s="186"/>
    </row>
    <row r="19427" spans="6:6" x14ac:dyDescent="0.25">
      <c r="F19427" s="186"/>
    </row>
    <row r="19428" spans="6:6" x14ac:dyDescent="0.25">
      <c r="F19428" s="186"/>
    </row>
    <row r="19429" spans="6:6" x14ac:dyDescent="0.25">
      <c r="F19429" s="186"/>
    </row>
    <row r="19430" spans="6:6" x14ac:dyDescent="0.25">
      <c r="F19430" s="186"/>
    </row>
    <row r="19431" spans="6:6" x14ac:dyDescent="0.25">
      <c r="F19431" s="186"/>
    </row>
    <row r="19442" spans="6:6" x14ac:dyDescent="0.25">
      <c r="F19442" s="186"/>
    </row>
    <row r="19443" spans="6:6" x14ac:dyDescent="0.25">
      <c r="F19443" s="186"/>
    </row>
    <row r="19444" spans="6:6" x14ac:dyDescent="0.25">
      <c r="F19444" s="186"/>
    </row>
    <row r="19445" spans="6:6" x14ac:dyDescent="0.25">
      <c r="F19445" s="186"/>
    </row>
    <row r="19446" spans="6:6" x14ac:dyDescent="0.25">
      <c r="F19446" s="186"/>
    </row>
    <row r="19457" spans="6:6" x14ac:dyDescent="0.25">
      <c r="F19457" s="186"/>
    </row>
    <row r="19458" spans="6:6" x14ac:dyDescent="0.25">
      <c r="F19458" s="186"/>
    </row>
    <row r="19459" spans="6:6" x14ac:dyDescent="0.25">
      <c r="F19459" s="186"/>
    </row>
    <row r="19460" spans="6:6" x14ac:dyDescent="0.25">
      <c r="F19460" s="186"/>
    </row>
    <row r="19461" spans="6:6" x14ac:dyDescent="0.25">
      <c r="F19461" s="186"/>
    </row>
    <row r="19472" spans="6:6" x14ac:dyDescent="0.25">
      <c r="F19472" s="186"/>
    </row>
    <row r="19473" spans="6:6" x14ac:dyDescent="0.25">
      <c r="F19473" s="186"/>
    </row>
    <row r="19474" spans="6:6" x14ac:dyDescent="0.25">
      <c r="F19474" s="186"/>
    </row>
    <row r="19475" spans="6:6" x14ac:dyDescent="0.25">
      <c r="F19475" s="186"/>
    </row>
    <row r="19476" spans="6:6" x14ac:dyDescent="0.25">
      <c r="F19476" s="186"/>
    </row>
    <row r="19487" spans="6:6" x14ac:dyDescent="0.25">
      <c r="F19487" s="186"/>
    </row>
    <row r="19488" spans="6:6" x14ac:dyDescent="0.25">
      <c r="F19488" s="186"/>
    </row>
    <row r="19489" spans="6:6" x14ac:dyDescent="0.25">
      <c r="F19489" s="186"/>
    </row>
    <row r="19490" spans="6:6" x14ac:dyDescent="0.25">
      <c r="F19490" s="186"/>
    </row>
    <row r="19491" spans="6:6" x14ac:dyDescent="0.25">
      <c r="F19491" s="186"/>
    </row>
    <row r="19503" spans="6:6" x14ac:dyDescent="0.25">
      <c r="F19503" s="186"/>
    </row>
    <row r="19504" spans="6:6" x14ac:dyDescent="0.25">
      <c r="F19504" s="186"/>
    </row>
    <row r="19532" spans="6:6" x14ac:dyDescent="0.25">
      <c r="F19532" s="186"/>
    </row>
    <row r="19533" spans="6:6" x14ac:dyDescent="0.25">
      <c r="F19533" s="186"/>
    </row>
    <row r="19534" spans="6:6" x14ac:dyDescent="0.25">
      <c r="F19534" s="186"/>
    </row>
    <row r="19535" spans="6:6" x14ac:dyDescent="0.25">
      <c r="F19535" s="186"/>
    </row>
    <row r="19536" spans="6:6" x14ac:dyDescent="0.25">
      <c r="F19536" s="186"/>
    </row>
    <row r="19547" spans="6:6" x14ac:dyDescent="0.25">
      <c r="F19547" s="186"/>
    </row>
    <row r="19548" spans="6:6" x14ac:dyDescent="0.25">
      <c r="F19548" s="186"/>
    </row>
    <row r="19549" spans="6:6" x14ac:dyDescent="0.25">
      <c r="F19549" s="186"/>
    </row>
    <row r="19550" spans="6:6" x14ac:dyDescent="0.25">
      <c r="F19550" s="186"/>
    </row>
    <row r="19551" spans="6:6" x14ac:dyDescent="0.25">
      <c r="F19551" s="186"/>
    </row>
    <row r="19563" spans="6:6" x14ac:dyDescent="0.25">
      <c r="F19563" s="186"/>
    </row>
    <row r="19564" spans="6:6" x14ac:dyDescent="0.25">
      <c r="F19564" s="186"/>
    </row>
    <row r="19565" spans="6:6" x14ac:dyDescent="0.25">
      <c r="F19565" s="186"/>
    </row>
    <row r="19566" spans="6:6" x14ac:dyDescent="0.25">
      <c r="F19566" s="186"/>
    </row>
    <row r="19577" spans="6:6" x14ac:dyDescent="0.25">
      <c r="F19577" s="186"/>
    </row>
    <row r="19578" spans="6:6" x14ac:dyDescent="0.25">
      <c r="F19578" s="186"/>
    </row>
    <row r="19579" spans="6:6" x14ac:dyDescent="0.25">
      <c r="F19579" s="186"/>
    </row>
    <row r="19580" spans="6:6" x14ac:dyDescent="0.25">
      <c r="F19580" s="186"/>
    </row>
    <row r="19581" spans="6:6" x14ac:dyDescent="0.25">
      <c r="F19581" s="186"/>
    </row>
    <row r="19593" spans="6:6" x14ac:dyDescent="0.25">
      <c r="F19593" s="186"/>
    </row>
    <row r="19594" spans="6:6" x14ac:dyDescent="0.25">
      <c r="F19594" s="186"/>
    </row>
    <row r="19595" spans="6:6" x14ac:dyDescent="0.25">
      <c r="F19595" s="186"/>
    </row>
    <row r="19596" spans="6:6" x14ac:dyDescent="0.25">
      <c r="F19596" s="186"/>
    </row>
    <row r="19608" spans="6:6" x14ac:dyDescent="0.25">
      <c r="F19608" s="186"/>
    </row>
    <row r="19609" spans="6:6" x14ac:dyDescent="0.25">
      <c r="F19609" s="186"/>
    </row>
    <row r="19610" spans="6:6" x14ac:dyDescent="0.25">
      <c r="F19610" s="186"/>
    </row>
    <row r="19611" spans="6:6" x14ac:dyDescent="0.25">
      <c r="F19611" s="186"/>
    </row>
    <row r="19637" spans="6:6" x14ac:dyDescent="0.25">
      <c r="F19637" s="186"/>
    </row>
    <row r="19638" spans="6:6" x14ac:dyDescent="0.25">
      <c r="F19638" s="186"/>
    </row>
    <row r="19639" spans="6:6" x14ac:dyDescent="0.25">
      <c r="F19639" s="186"/>
    </row>
    <row r="19640" spans="6:6" x14ac:dyDescent="0.25">
      <c r="F19640" s="186"/>
    </row>
    <row r="19641" spans="6:6" x14ac:dyDescent="0.25">
      <c r="F19641" s="186"/>
    </row>
    <row r="19652" spans="6:6" x14ac:dyDescent="0.25">
      <c r="F19652" s="186"/>
    </row>
    <row r="19653" spans="6:6" x14ac:dyDescent="0.25">
      <c r="F19653" s="186"/>
    </row>
    <row r="19654" spans="6:6" x14ac:dyDescent="0.25">
      <c r="F19654" s="186"/>
    </row>
    <row r="19655" spans="6:6" x14ac:dyDescent="0.25">
      <c r="F19655" s="186"/>
    </row>
    <row r="19656" spans="6:6" x14ac:dyDescent="0.25">
      <c r="F19656" s="186"/>
    </row>
    <row r="19667" spans="6:6" x14ac:dyDescent="0.25">
      <c r="F19667" s="186"/>
    </row>
    <row r="19668" spans="6:6" x14ac:dyDescent="0.25">
      <c r="F19668" s="186"/>
    </row>
    <row r="19669" spans="6:6" x14ac:dyDescent="0.25">
      <c r="F19669" s="186"/>
    </row>
    <row r="19670" spans="6:6" x14ac:dyDescent="0.25">
      <c r="F19670" s="186"/>
    </row>
    <row r="19671" spans="6:6" x14ac:dyDescent="0.25">
      <c r="F19671" s="186"/>
    </row>
    <row r="19682" spans="6:6" x14ac:dyDescent="0.25">
      <c r="F19682" s="187"/>
    </row>
    <row r="19683" spans="6:6" x14ac:dyDescent="0.25">
      <c r="F19683" s="186"/>
    </row>
    <row r="19684" spans="6:6" x14ac:dyDescent="0.25">
      <c r="F19684" s="186"/>
    </row>
    <row r="19685" spans="6:6" x14ac:dyDescent="0.25">
      <c r="F19685" s="186"/>
    </row>
    <row r="19697" spans="6:6" x14ac:dyDescent="0.25">
      <c r="F19697" s="187"/>
    </row>
    <row r="19698" spans="6:6" x14ac:dyDescent="0.25">
      <c r="F19698" s="186"/>
    </row>
    <row r="19699" spans="6:6" x14ac:dyDescent="0.25">
      <c r="F19699" s="186"/>
    </row>
    <row r="19700" spans="6:6" x14ac:dyDescent="0.25">
      <c r="F19700" s="186"/>
    </row>
    <row r="19701" spans="6:6" x14ac:dyDescent="0.25">
      <c r="F19701" s="186"/>
    </row>
    <row r="19714" spans="6:6" x14ac:dyDescent="0.25">
      <c r="F19714" s="186"/>
    </row>
    <row r="19715" spans="6:6" x14ac:dyDescent="0.25">
      <c r="F19715" s="186"/>
    </row>
    <row r="19716" spans="6:6" x14ac:dyDescent="0.25">
      <c r="F19716" s="186"/>
    </row>
    <row r="19742" spans="6:6" x14ac:dyDescent="0.25">
      <c r="F19742" s="186"/>
    </row>
    <row r="19743" spans="6:6" x14ac:dyDescent="0.25">
      <c r="F19743" s="186"/>
    </row>
    <row r="19744" spans="6:6" x14ac:dyDescent="0.25">
      <c r="F19744" s="186"/>
    </row>
    <row r="19745" spans="6:6" x14ac:dyDescent="0.25">
      <c r="F19745" s="186"/>
    </row>
    <row r="19746" spans="6:6" x14ac:dyDescent="0.25">
      <c r="F19746" s="186"/>
    </row>
    <row r="19757" spans="6:6" x14ac:dyDescent="0.25">
      <c r="F19757" s="186"/>
    </row>
    <row r="19758" spans="6:6" x14ac:dyDescent="0.25">
      <c r="F19758" s="186"/>
    </row>
    <row r="19759" spans="6:6" x14ac:dyDescent="0.25">
      <c r="F19759" s="186"/>
    </row>
    <row r="19760" spans="6:6" x14ac:dyDescent="0.25">
      <c r="F19760" s="186"/>
    </row>
    <row r="19761" spans="6:6" x14ac:dyDescent="0.25">
      <c r="F19761" s="186"/>
    </row>
    <row r="19773" spans="6:6" x14ac:dyDescent="0.25">
      <c r="F19773" s="186"/>
    </row>
    <row r="19774" spans="6:6" x14ac:dyDescent="0.25">
      <c r="F19774" s="186"/>
    </row>
    <row r="19775" spans="6:6" x14ac:dyDescent="0.25">
      <c r="F19775" s="186"/>
    </row>
    <row r="19776" spans="6:6" x14ac:dyDescent="0.25">
      <c r="F19776" s="186"/>
    </row>
    <row r="19787" spans="6:6" x14ac:dyDescent="0.25">
      <c r="F19787" s="186"/>
    </row>
    <row r="19788" spans="6:6" x14ac:dyDescent="0.25">
      <c r="F19788" s="186"/>
    </row>
    <row r="19789" spans="6:6" x14ac:dyDescent="0.25">
      <c r="F19789" s="186"/>
    </row>
    <row r="19790" spans="6:6" x14ac:dyDescent="0.25">
      <c r="F19790" s="186"/>
    </row>
    <row r="19802" spans="6:6" x14ac:dyDescent="0.25">
      <c r="F19802" s="186"/>
    </row>
    <row r="19803" spans="6:6" x14ac:dyDescent="0.25">
      <c r="F19803" s="186"/>
    </row>
    <row r="19804" spans="6:6" x14ac:dyDescent="0.25">
      <c r="F19804" s="186"/>
    </row>
    <row r="19805" spans="6:6" x14ac:dyDescent="0.25">
      <c r="F19805" s="186"/>
    </row>
    <row r="19806" spans="6:6" x14ac:dyDescent="0.25">
      <c r="F19806" s="186"/>
    </row>
    <row r="19818" spans="6:6" x14ac:dyDescent="0.25">
      <c r="F19818" s="186"/>
    </row>
    <row r="19819" spans="6:6" x14ac:dyDescent="0.25">
      <c r="F19819" s="186"/>
    </row>
    <row r="19847" spans="6:6" x14ac:dyDescent="0.25">
      <c r="F19847" s="186"/>
    </row>
    <row r="19848" spans="6:6" x14ac:dyDescent="0.25">
      <c r="F19848" s="186"/>
    </row>
    <row r="19849" spans="6:6" x14ac:dyDescent="0.25">
      <c r="F19849" s="186"/>
    </row>
    <row r="19850" spans="6:6" x14ac:dyDescent="0.25">
      <c r="F19850" s="186"/>
    </row>
    <row r="19851" spans="6:6" x14ac:dyDescent="0.25">
      <c r="F19851" s="186"/>
    </row>
    <row r="19862" spans="6:6" x14ac:dyDescent="0.25">
      <c r="F19862" s="186"/>
    </row>
    <row r="19863" spans="6:6" x14ac:dyDescent="0.25">
      <c r="F19863" s="186"/>
    </row>
    <row r="19864" spans="6:6" x14ac:dyDescent="0.25">
      <c r="F19864" s="186"/>
    </row>
    <row r="19865" spans="6:6" x14ac:dyDescent="0.25">
      <c r="F19865" s="186"/>
    </row>
    <row r="19866" spans="6:6" x14ac:dyDescent="0.25">
      <c r="F19866" s="186"/>
    </row>
    <row r="19878" spans="6:6" x14ac:dyDescent="0.25">
      <c r="F19878" s="186"/>
    </row>
    <row r="19879" spans="6:6" x14ac:dyDescent="0.25">
      <c r="F19879" s="186"/>
    </row>
    <row r="19880" spans="6:6" x14ac:dyDescent="0.25">
      <c r="F19880" s="186"/>
    </row>
    <row r="19881" spans="6:6" x14ac:dyDescent="0.25">
      <c r="F19881" s="186"/>
    </row>
    <row r="19892" spans="6:6" x14ac:dyDescent="0.25">
      <c r="F19892" s="186"/>
    </row>
    <row r="19893" spans="6:6" x14ac:dyDescent="0.25">
      <c r="F19893" s="186"/>
    </row>
    <row r="19894" spans="6:6" x14ac:dyDescent="0.25">
      <c r="F19894" s="186"/>
    </row>
    <row r="19895" spans="6:6" x14ac:dyDescent="0.25">
      <c r="F19895" s="186"/>
    </row>
    <row r="19896" spans="6:6" x14ac:dyDescent="0.25">
      <c r="F19896" s="186"/>
    </row>
    <row r="19907" spans="6:6" x14ac:dyDescent="0.25">
      <c r="F19907" s="186"/>
    </row>
    <row r="19908" spans="6:6" x14ac:dyDescent="0.25">
      <c r="F19908" s="186"/>
    </row>
    <row r="19909" spans="6:6" x14ac:dyDescent="0.25">
      <c r="F19909" s="186"/>
    </row>
    <row r="19910" spans="6:6" x14ac:dyDescent="0.25">
      <c r="F19910" s="186"/>
    </row>
    <row r="19911" spans="6:6" x14ac:dyDescent="0.25">
      <c r="F19911" s="186"/>
    </row>
    <row r="19923" spans="6:6" x14ac:dyDescent="0.25">
      <c r="F19923" s="186"/>
    </row>
    <row r="19924" spans="6:6" x14ac:dyDescent="0.25">
      <c r="F19924" s="186"/>
    </row>
    <row r="19952" spans="6:6" x14ac:dyDescent="0.25">
      <c r="F19952" s="186"/>
    </row>
    <row r="19953" spans="6:6" x14ac:dyDescent="0.25">
      <c r="F19953" s="186"/>
    </row>
    <row r="19954" spans="6:6" x14ac:dyDescent="0.25">
      <c r="F19954" s="186"/>
    </row>
    <row r="19955" spans="6:6" x14ac:dyDescent="0.25">
      <c r="F19955" s="186"/>
    </row>
    <row r="19956" spans="6:6" x14ac:dyDescent="0.25">
      <c r="F19956" s="186"/>
    </row>
    <row r="19967" spans="6:6" x14ac:dyDescent="0.25">
      <c r="F19967" s="186"/>
    </row>
    <row r="19968" spans="6:6" x14ac:dyDescent="0.25">
      <c r="F19968" s="186"/>
    </row>
    <row r="19969" spans="6:6" x14ac:dyDescent="0.25">
      <c r="F19969" s="186"/>
    </row>
    <row r="19970" spans="6:6" x14ac:dyDescent="0.25">
      <c r="F19970" s="186"/>
    </row>
    <row r="19971" spans="6:6" x14ac:dyDescent="0.25">
      <c r="F19971" s="186"/>
    </row>
    <row r="19983" spans="6:6" x14ac:dyDescent="0.25">
      <c r="F19983" s="186"/>
    </row>
    <row r="19984" spans="6:6" x14ac:dyDescent="0.25">
      <c r="F19984" s="186"/>
    </row>
    <row r="19985" spans="6:6" x14ac:dyDescent="0.25">
      <c r="F19985" s="186"/>
    </row>
    <row r="19986" spans="6:6" x14ac:dyDescent="0.25">
      <c r="F19986" s="186"/>
    </row>
    <row r="19997" spans="6:6" x14ac:dyDescent="0.25">
      <c r="F19997" s="186"/>
    </row>
    <row r="19998" spans="6:6" x14ac:dyDescent="0.25">
      <c r="F19998" s="186"/>
    </row>
    <row r="19999" spans="6:6" x14ac:dyDescent="0.25">
      <c r="F19999" s="186"/>
    </row>
    <row r="20000" spans="6:6" x14ac:dyDescent="0.25">
      <c r="F20000" s="186"/>
    </row>
    <row r="20001" spans="6:6" x14ac:dyDescent="0.25">
      <c r="F20001" s="186"/>
    </row>
    <row r="20012" spans="6:6" x14ac:dyDescent="0.25">
      <c r="F20012" s="186"/>
    </row>
    <row r="20013" spans="6:6" x14ac:dyDescent="0.25">
      <c r="F20013" s="186"/>
    </row>
    <row r="20014" spans="6:6" x14ac:dyDescent="0.25">
      <c r="F20014" s="186"/>
    </row>
    <row r="20015" spans="6:6" x14ac:dyDescent="0.25">
      <c r="F20015" s="186"/>
    </row>
    <row r="20016" spans="6:6" x14ac:dyDescent="0.25">
      <c r="F20016" s="186"/>
    </row>
    <row r="20028" spans="6:6" x14ac:dyDescent="0.25">
      <c r="F20028" s="186"/>
    </row>
    <row r="20029" spans="6:6" x14ac:dyDescent="0.25">
      <c r="F20029" s="186"/>
    </row>
    <row r="20030" spans="6:6" x14ac:dyDescent="0.25">
      <c r="F20030" s="186"/>
    </row>
    <row r="20031" spans="6:6" x14ac:dyDescent="0.25">
      <c r="F20031" s="186"/>
    </row>
    <row r="20043" spans="6:6" x14ac:dyDescent="0.25">
      <c r="F20043" s="186"/>
    </row>
    <row r="20045" spans="6:6" x14ac:dyDescent="0.25">
      <c r="F20045" s="186"/>
    </row>
    <row r="20046" spans="6:6" x14ac:dyDescent="0.25">
      <c r="F20046" s="186"/>
    </row>
    <row r="20057" spans="6:6" x14ac:dyDescent="0.25">
      <c r="F20057" s="186"/>
    </row>
    <row r="20058" spans="6:6" x14ac:dyDescent="0.25">
      <c r="F20058" s="186"/>
    </row>
    <row r="20059" spans="6:6" x14ac:dyDescent="0.25">
      <c r="F20059" s="186"/>
    </row>
    <row r="20060" spans="6:6" x14ac:dyDescent="0.25">
      <c r="F20060" s="186"/>
    </row>
    <row r="20061" spans="6:6" x14ac:dyDescent="0.25">
      <c r="F20061" s="186"/>
    </row>
    <row r="20072" spans="6:6" x14ac:dyDescent="0.25">
      <c r="F20072" s="186"/>
    </row>
    <row r="20073" spans="6:6" x14ac:dyDescent="0.25">
      <c r="F20073" s="186"/>
    </row>
    <row r="20074" spans="6:6" x14ac:dyDescent="0.25">
      <c r="F20074" s="186"/>
    </row>
    <row r="20075" spans="6:6" x14ac:dyDescent="0.25">
      <c r="F20075" s="186"/>
    </row>
    <row r="20076" spans="6:6" x14ac:dyDescent="0.25">
      <c r="F20076" s="186"/>
    </row>
    <row r="20088" spans="6:6" x14ac:dyDescent="0.25">
      <c r="F20088" s="186"/>
    </row>
    <row r="20089" spans="6:6" x14ac:dyDescent="0.25">
      <c r="F20089" s="186"/>
    </row>
    <row r="20102" spans="6:6" x14ac:dyDescent="0.25">
      <c r="F20102" s="186"/>
    </row>
    <row r="20103" spans="6:6" x14ac:dyDescent="0.25">
      <c r="F20103" s="186"/>
    </row>
    <row r="20104" spans="6:6" x14ac:dyDescent="0.25">
      <c r="F20104" s="186"/>
    </row>
    <row r="20105" spans="6:6" x14ac:dyDescent="0.25">
      <c r="F20105" s="186"/>
    </row>
    <row r="20117" spans="6:6" x14ac:dyDescent="0.25">
      <c r="F20117" s="186"/>
    </row>
    <row r="20118" spans="6:6" x14ac:dyDescent="0.25">
      <c r="F20118" s="186"/>
    </row>
    <row r="20119" spans="6:6" x14ac:dyDescent="0.25">
      <c r="F20119" s="186"/>
    </row>
    <row r="20120" spans="6:6" x14ac:dyDescent="0.25">
      <c r="F20120" s="186"/>
    </row>
    <row r="20162" spans="6:6" x14ac:dyDescent="0.25">
      <c r="F20162" s="186"/>
    </row>
    <row r="20163" spans="6:6" x14ac:dyDescent="0.25">
      <c r="F20163" s="186"/>
    </row>
    <row r="20164" spans="6:6" x14ac:dyDescent="0.25">
      <c r="F20164" s="186"/>
    </row>
    <row r="20165" spans="6:6" x14ac:dyDescent="0.25">
      <c r="F20165" s="186"/>
    </row>
    <row r="20166" spans="6:6" x14ac:dyDescent="0.25">
      <c r="F20166" s="186"/>
    </row>
    <row r="20177" spans="6:6" x14ac:dyDescent="0.25">
      <c r="F20177" s="186"/>
    </row>
    <row r="20178" spans="6:6" x14ac:dyDescent="0.25">
      <c r="F20178" s="186"/>
    </row>
    <row r="20179" spans="6:6" x14ac:dyDescent="0.25">
      <c r="F20179" s="186"/>
    </row>
    <row r="20180" spans="6:6" x14ac:dyDescent="0.25">
      <c r="F20180" s="186"/>
    </row>
    <row r="20181" spans="6:6" x14ac:dyDescent="0.25">
      <c r="F20181" s="187"/>
    </row>
    <row r="20192" spans="6:6" x14ac:dyDescent="0.25">
      <c r="F20192" s="186"/>
    </row>
    <row r="20193" spans="6:6" x14ac:dyDescent="0.25">
      <c r="F20193" s="186"/>
    </row>
    <row r="20194" spans="6:6" x14ac:dyDescent="0.25">
      <c r="F20194" s="186"/>
    </row>
    <row r="20195" spans="6:6" x14ac:dyDescent="0.25">
      <c r="F20195" s="186"/>
    </row>
    <row r="20196" spans="6:6" x14ac:dyDescent="0.25">
      <c r="F20196" s="186"/>
    </row>
    <row r="20207" spans="6:6" x14ac:dyDescent="0.25">
      <c r="F20207" s="186"/>
    </row>
    <row r="20208" spans="6:6" x14ac:dyDescent="0.25">
      <c r="F20208" s="186"/>
    </row>
    <row r="20209" spans="6:6" x14ac:dyDescent="0.25">
      <c r="F20209" s="187"/>
    </row>
    <row r="20210" spans="6:6" x14ac:dyDescent="0.25">
      <c r="F20210" s="186"/>
    </row>
    <row r="20211" spans="6:6" x14ac:dyDescent="0.25">
      <c r="F20211" s="186"/>
    </row>
    <row r="20222" spans="6:6" x14ac:dyDescent="0.25">
      <c r="F20222" s="186"/>
    </row>
    <row r="20223" spans="6:6" x14ac:dyDescent="0.25">
      <c r="F20223" s="186"/>
    </row>
    <row r="20224" spans="6:6" x14ac:dyDescent="0.25">
      <c r="F20224" s="186"/>
    </row>
    <row r="20225" spans="6:6" x14ac:dyDescent="0.25">
      <c r="F20225" s="186"/>
    </row>
    <row r="20226" spans="6:6" x14ac:dyDescent="0.25">
      <c r="F20226" s="186"/>
    </row>
    <row r="20238" spans="6:6" x14ac:dyDescent="0.25">
      <c r="F20238" s="186"/>
    </row>
    <row r="20239" spans="6:6" x14ac:dyDescent="0.25">
      <c r="F20239" s="186"/>
    </row>
    <row r="20267" spans="6:6" x14ac:dyDescent="0.25">
      <c r="F20267" s="186"/>
    </row>
    <row r="20268" spans="6:6" x14ac:dyDescent="0.25">
      <c r="F20268" s="186"/>
    </row>
    <row r="20269" spans="6:6" x14ac:dyDescent="0.25">
      <c r="F20269" s="186"/>
    </row>
    <row r="20270" spans="6:6" x14ac:dyDescent="0.25">
      <c r="F20270" s="186"/>
    </row>
    <row r="20271" spans="6:6" x14ac:dyDescent="0.25">
      <c r="F20271" s="186"/>
    </row>
    <row r="20282" spans="6:6" x14ac:dyDescent="0.25">
      <c r="F20282" s="186"/>
    </row>
    <row r="20283" spans="6:6" x14ac:dyDescent="0.25">
      <c r="F20283" s="186"/>
    </row>
    <row r="20284" spans="6:6" x14ac:dyDescent="0.25">
      <c r="F20284" s="186"/>
    </row>
    <row r="20285" spans="6:6" x14ac:dyDescent="0.25">
      <c r="F20285" s="186"/>
    </row>
    <row r="20286" spans="6:6" x14ac:dyDescent="0.25">
      <c r="F20286" s="186"/>
    </row>
    <row r="20297" spans="6:6" x14ac:dyDescent="0.25">
      <c r="F20297" s="186"/>
    </row>
    <row r="20298" spans="6:6" x14ac:dyDescent="0.25">
      <c r="F20298" s="186"/>
    </row>
    <row r="20299" spans="6:6" x14ac:dyDescent="0.25">
      <c r="F20299" s="186"/>
    </row>
    <row r="20300" spans="6:6" x14ac:dyDescent="0.25">
      <c r="F20300" s="186"/>
    </row>
    <row r="20301" spans="6:6" x14ac:dyDescent="0.25">
      <c r="F20301" s="186"/>
    </row>
    <row r="20312" spans="6:6" x14ac:dyDescent="0.25">
      <c r="F20312" s="186"/>
    </row>
    <row r="20313" spans="6:6" x14ac:dyDescent="0.25">
      <c r="F20313" s="186"/>
    </row>
    <row r="20314" spans="6:6" x14ac:dyDescent="0.25">
      <c r="F20314" s="186"/>
    </row>
    <row r="20315" spans="6:6" x14ac:dyDescent="0.25">
      <c r="F20315" s="186"/>
    </row>
    <row r="20316" spans="6:6" x14ac:dyDescent="0.25">
      <c r="F20316" s="186"/>
    </row>
    <row r="20327" spans="6:6" x14ac:dyDescent="0.25">
      <c r="F20327" s="186"/>
    </row>
    <row r="20328" spans="6:6" x14ac:dyDescent="0.25">
      <c r="F20328" s="186"/>
    </row>
    <row r="20329" spans="6:6" x14ac:dyDescent="0.25">
      <c r="F20329" s="186"/>
    </row>
    <row r="20330" spans="6:6" x14ac:dyDescent="0.25">
      <c r="F20330" s="186"/>
    </row>
    <row r="20331" spans="6:6" x14ac:dyDescent="0.25">
      <c r="F20331" s="186"/>
    </row>
    <row r="20343" spans="6:6" x14ac:dyDescent="0.25">
      <c r="F20343" s="186"/>
    </row>
    <row r="20344" spans="6:6" x14ac:dyDescent="0.25">
      <c r="F20344" s="186"/>
    </row>
    <row r="20372" spans="6:6" x14ac:dyDescent="0.25">
      <c r="F20372" s="186"/>
    </row>
    <row r="20373" spans="6:6" x14ac:dyDescent="0.25">
      <c r="F20373" s="186"/>
    </row>
    <row r="20374" spans="6:6" x14ac:dyDescent="0.25">
      <c r="F20374" s="186"/>
    </row>
    <row r="20375" spans="6:6" x14ac:dyDescent="0.25">
      <c r="F20375" s="186"/>
    </row>
    <row r="20376" spans="6:6" x14ac:dyDescent="0.25">
      <c r="F20376" s="186"/>
    </row>
    <row r="20387" spans="6:6" x14ac:dyDescent="0.25">
      <c r="F20387" s="186"/>
    </row>
    <row r="20388" spans="6:6" x14ac:dyDescent="0.25">
      <c r="F20388" s="186"/>
    </row>
    <row r="20389" spans="6:6" x14ac:dyDescent="0.25">
      <c r="F20389" s="186"/>
    </row>
    <row r="20390" spans="6:6" x14ac:dyDescent="0.25">
      <c r="F20390" s="186"/>
    </row>
    <row r="20391" spans="6:6" x14ac:dyDescent="0.25">
      <c r="F20391" s="186"/>
    </row>
    <row r="20402" spans="6:6" x14ac:dyDescent="0.25">
      <c r="F20402" s="186"/>
    </row>
    <row r="20403" spans="6:6" x14ac:dyDescent="0.25">
      <c r="F20403" s="186"/>
    </row>
    <row r="20404" spans="6:6" x14ac:dyDescent="0.25">
      <c r="F20404" s="186"/>
    </row>
    <row r="20405" spans="6:6" x14ac:dyDescent="0.25">
      <c r="F20405" s="186"/>
    </row>
    <row r="20406" spans="6:6" x14ac:dyDescent="0.25">
      <c r="F20406" s="186"/>
    </row>
    <row r="20417" spans="6:6" x14ac:dyDescent="0.25">
      <c r="F20417" s="186"/>
    </row>
    <row r="20418" spans="6:6" x14ac:dyDescent="0.25">
      <c r="F20418" s="186"/>
    </row>
    <row r="20419" spans="6:6" x14ac:dyDescent="0.25">
      <c r="F20419" s="186"/>
    </row>
    <row r="20420" spans="6:6" x14ac:dyDescent="0.25">
      <c r="F20420" s="186"/>
    </row>
    <row r="20432" spans="6:6" x14ac:dyDescent="0.25">
      <c r="F20432" s="186"/>
    </row>
    <row r="20433" spans="6:6" x14ac:dyDescent="0.25">
      <c r="F20433" s="186"/>
    </row>
    <row r="20434" spans="6:6" x14ac:dyDescent="0.25">
      <c r="F20434" s="186"/>
    </row>
    <row r="20435" spans="6:6" x14ac:dyDescent="0.25">
      <c r="F20435" s="186"/>
    </row>
    <row r="20436" spans="6:6" x14ac:dyDescent="0.25">
      <c r="F20436" s="186"/>
    </row>
    <row r="20448" spans="6:6" x14ac:dyDescent="0.25">
      <c r="F20448" s="186"/>
    </row>
    <row r="20449" spans="6:6" x14ac:dyDescent="0.25">
      <c r="F20449" s="186"/>
    </row>
    <row r="20450" spans="6:6" x14ac:dyDescent="0.25">
      <c r="F20450" s="186"/>
    </row>
    <row r="20451" spans="6:6" x14ac:dyDescent="0.25">
      <c r="F20451" s="186"/>
    </row>
    <row r="20477" spans="6:6" x14ac:dyDescent="0.25">
      <c r="F20477" s="186"/>
    </row>
    <row r="20478" spans="6:6" x14ac:dyDescent="0.25">
      <c r="F20478" s="186"/>
    </row>
    <row r="20479" spans="6:6" x14ac:dyDescent="0.25">
      <c r="F20479" s="186"/>
    </row>
    <row r="20480" spans="6:6" x14ac:dyDescent="0.25">
      <c r="F20480" s="186"/>
    </row>
    <row r="20481" spans="6:6" x14ac:dyDescent="0.25">
      <c r="F20481" s="186"/>
    </row>
    <row r="20492" spans="6:6" x14ac:dyDescent="0.25">
      <c r="F20492" s="186"/>
    </row>
    <row r="20493" spans="6:6" x14ac:dyDescent="0.25">
      <c r="F20493" s="186"/>
    </row>
    <row r="20494" spans="6:6" x14ac:dyDescent="0.25">
      <c r="F20494" s="186"/>
    </row>
    <row r="20495" spans="6:6" x14ac:dyDescent="0.25">
      <c r="F20495" s="186"/>
    </row>
    <row r="20496" spans="6:6" x14ac:dyDescent="0.25">
      <c r="F20496" s="186"/>
    </row>
    <row r="20508" spans="6:6" x14ac:dyDescent="0.25">
      <c r="F20508" s="186"/>
    </row>
    <row r="20509" spans="6:6" x14ac:dyDescent="0.25">
      <c r="F20509" s="186"/>
    </row>
    <row r="20510" spans="6:6" x14ac:dyDescent="0.25">
      <c r="F20510" s="186"/>
    </row>
    <row r="20511" spans="6:6" x14ac:dyDescent="0.25">
      <c r="F20511" s="186"/>
    </row>
    <row r="20522" spans="6:6" x14ac:dyDescent="0.25">
      <c r="F20522" s="186"/>
    </row>
    <row r="20523" spans="6:6" x14ac:dyDescent="0.25">
      <c r="F20523" s="186"/>
    </row>
    <row r="20524" spans="6:6" x14ac:dyDescent="0.25">
      <c r="F20524" s="186"/>
    </row>
    <row r="20525" spans="6:6" x14ac:dyDescent="0.25">
      <c r="F20525" s="186"/>
    </row>
    <row r="20526" spans="6:6" x14ac:dyDescent="0.25">
      <c r="F20526" s="186"/>
    </row>
    <row r="20537" spans="6:6" x14ac:dyDescent="0.25">
      <c r="F20537" s="186"/>
    </row>
    <row r="20538" spans="6:6" x14ac:dyDescent="0.25">
      <c r="F20538" s="186"/>
    </row>
    <row r="20539" spans="6:6" x14ac:dyDescent="0.25">
      <c r="F20539" s="186"/>
    </row>
    <row r="20540" spans="6:6" x14ac:dyDescent="0.25">
      <c r="F20540" s="186"/>
    </row>
    <row r="20541" spans="6:6" x14ac:dyDescent="0.25">
      <c r="F20541" s="186"/>
    </row>
    <row r="20553" spans="6:6" x14ac:dyDescent="0.25">
      <c r="F20553" s="186"/>
    </row>
    <row r="20554" spans="6:6" x14ac:dyDescent="0.25">
      <c r="F20554" s="186"/>
    </row>
    <row r="20555" spans="6:6" x14ac:dyDescent="0.25">
      <c r="F20555" s="186"/>
    </row>
    <row r="20556" spans="6:6" x14ac:dyDescent="0.25">
      <c r="F20556" s="186"/>
    </row>
    <row r="20582" spans="6:6" x14ac:dyDescent="0.25">
      <c r="F20582" s="186"/>
    </row>
    <row r="20583" spans="6:6" x14ac:dyDescent="0.25">
      <c r="F20583" s="186"/>
    </row>
    <row r="20584" spans="6:6" x14ac:dyDescent="0.25">
      <c r="F20584" s="186"/>
    </row>
    <row r="20585" spans="6:6" x14ac:dyDescent="0.25">
      <c r="F20585" s="186"/>
    </row>
    <row r="20586" spans="6:6" x14ac:dyDescent="0.25">
      <c r="F20586" s="186"/>
    </row>
    <row r="20596" spans="6:6" x14ac:dyDescent="0.25">
      <c r="F20596" s="186"/>
    </row>
    <row r="20597" spans="6:6" x14ac:dyDescent="0.25">
      <c r="F20597" s="187"/>
    </row>
    <row r="20598" spans="6:6" x14ac:dyDescent="0.25">
      <c r="F20598" s="186"/>
    </row>
    <row r="20599" spans="6:6" x14ac:dyDescent="0.25">
      <c r="F20599" s="186"/>
    </row>
    <row r="20600" spans="6:6" x14ac:dyDescent="0.25">
      <c r="F20600" s="186"/>
    </row>
    <row r="20613" spans="6:6" x14ac:dyDescent="0.25">
      <c r="F20613" s="186"/>
    </row>
    <row r="20614" spans="6:6" x14ac:dyDescent="0.25">
      <c r="F20614" s="186"/>
    </row>
    <row r="20627" spans="6:6" x14ac:dyDescent="0.25">
      <c r="F20627" s="186"/>
    </row>
    <row r="20628" spans="6:6" x14ac:dyDescent="0.25">
      <c r="F20628" s="186"/>
    </row>
    <row r="20629" spans="6:6" x14ac:dyDescent="0.25">
      <c r="F20629" s="186"/>
    </row>
    <row r="20630" spans="6:6" x14ac:dyDescent="0.25">
      <c r="F20630" s="186"/>
    </row>
    <row r="20642" spans="6:6" x14ac:dyDescent="0.25">
      <c r="F20642" s="186"/>
    </row>
    <row r="20643" spans="6:6" x14ac:dyDescent="0.25">
      <c r="F20643" s="186"/>
    </row>
    <row r="20644" spans="6:6" x14ac:dyDescent="0.25">
      <c r="F20644" s="186"/>
    </row>
    <row r="20645" spans="6:6" x14ac:dyDescent="0.25">
      <c r="F20645" s="186"/>
    </row>
    <row r="20646" spans="6:6" x14ac:dyDescent="0.25">
      <c r="F20646" s="186"/>
    </row>
    <row r="20687" spans="6:6" x14ac:dyDescent="0.25">
      <c r="F20687" s="186"/>
    </row>
    <row r="20688" spans="6:6" x14ac:dyDescent="0.25">
      <c r="F20688" s="186"/>
    </row>
    <row r="20689" spans="6:6" x14ac:dyDescent="0.25">
      <c r="F20689" s="186"/>
    </row>
    <row r="20690" spans="6:6" x14ac:dyDescent="0.25">
      <c r="F20690" s="186"/>
    </row>
    <row r="20691" spans="6:6" x14ac:dyDescent="0.25">
      <c r="F20691" s="186"/>
    </row>
    <row r="20702" spans="6:6" x14ac:dyDescent="0.25">
      <c r="F20702" s="186"/>
    </row>
    <row r="20703" spans="6:6" x14ac:dyDescent="0.25">
      <c r="F20703" s="186"/>
    </row>
    <row r="20704" spans="6:6" x14ac:dyDescent="0.25">
      <c r="F20704" s="186"/>
    </row>
    <row r="20705" spans="6:6" x14ac:dyDescent="0.25">
      <c r="F20705" s="186"/>
    </row>
    <row r="20706" spans="6:6" x14ac:dyDescent="0.25">
      <c r="F20706" s="186"/>
    </row>
    <row r="20718" spans="6:6" x14ac:dyDescent="0.25">
      <c r="F20718" s="186"/>
    </row>
    <row r="20719" spans="6:6" x14ac:dyDescent="0.25">
      <c r="F20719" s="186"/>
    </row>
    <row r="20720" spans="6:6" x14ac:dyDescent="0.25">
      <c r="F20720" s="186"/>
    </row>
    <row r="20721" spans="6:6" x14ac:dyDescent="0.25">
      <c r="F20721" s="186"/>
    </row>
    <row r="20732" spans="6:6" x14ac:dyDescent="0.25">
      <c r="F20732" s="186"/>
    </row>
    <row r="20733" spans="6:6" x14ac:dyDescent="0.25">
      <c r="F20733" s="186"/>
    </row>
    <row r="20734" spans="6:6" x14ac:dyDescent="0.25">
      <c r="F20734" s="186"/>
    </row>
    <row r="20735" spans="6:6" x14ac:dyDescent="0.25">
      <c r="F20735" s="186"/>
    </row>
    <row r="20736" spans="6:6" x14ac:dyDescent="0.25">
      <c r="F20736" s="186"/>
    </row>
    <row r="20747" spans="6:6" x14ac:dyDescent="0.25">
      <c r="F20747" s="187"/>
    </row>
    <row r="20748" spans="6:6" x14ac:dyDescent="0.25">
      <c r="F20748" s="186"/>
    </row>
    <row r="20749" spans="6:6" x14ac:dyDescent="0.25">
      <c r="F20749" s="186"/>
    </row>
    <row r="20750" spans="6:6" x14ac:dyDescent="0.25">
      <c r="F20750" s="186"/>
    </row>
    <row r="20751" spans="6:6" x14ac:dyDescent="0.25">
      <c r="F20751" s="186"/>
    </row>
    <row r="20763" spans="6:6" x14ac:dyDescent="0.25">
      <c r="F20763" s="186"/>
    </row>
    <row r="20764" spans="6:6" x14ac:dyDescent="0.25">
      <c r="F20764" s="186"/>
    </row>
    <row r="20765" spans="6:6" x14ac:dyDescent="0.25">
      <c r="F20765" s="186"/>
    </row>
    <row r="20766" spans="6:6" x14ac:dyDescent="0.25">
      <c r="F20766" s="186"/>
    </row>
    <row r="20792" spans="6:6" x14ac:dyDescent="0.25">
      <c r="F20792" s="186"/>
    </row>
    <row r="20793" spans="6:6" x14ac:dyDescent="0.25">
      <c r="F20793" s="186"/>
    </row>
    <row r="20794" spans="6:6" x14ac:dyDescent="0.25">
      <c r="F20794" s="186"/>
    </row>
    <row r="20795" spans="6:6" x14ac:dyDescent="0.25">
      <c r="F20795" s="186"/>
    </row>
    <row r="20796" spans="6:6" x14ac:dyDescent="0.25">
      <c r="F20796" s="186"/>
    </row>
    <row r="20808" spans="6:6" x14ac:dyDescent="0.25">
      <c r="F20808" s="186"/>
    </row>
    <row r="20810" spans="6:6" x14ac:dyDescent="0.25">
      <c r="F20810" s="186"/>
    </row>
    <row r="20811" spans="6:6" x14ac:dyDescent="0.25">
      <c r="F20811" s="186"/>
    </row>
    <row r="20837" spans="6:6" x14ac:dyDescent="0.25">
      <c r="F20837" s="186"/>
    </row>
    <row r="20840" spans="6:6" x14ac:dyDescent="0.25">
      <c r="F20840" s="186"/>
    </row>
    <row r="20853" spans="6:6" x14ac:dyDescent="0.25">
      <c r="F20853" s="186"/>
    </row>
    <row r="20855" spans="6:6" x14ac:dyDescent="0.25">
      <c r="F20855" s="186"/>
    </row>
    <row r="20856" spans="6:6" x14ac:dyDescent="0.25">
      <c r="F20856" s="186"/>
    </row>
    <row r="20897" spans="6:6" x14ac:dyDescent="0.25">
      <c r="F20897" s="186"/>
    </row>
    <row r="20898" spans="6:6" x14ac:dyDescent="0.25">
      <c r="F20898" s="186"/>
    </row>
    <row r="20899" spans="6:6" x14ac:dyDescent="0.25">
      <c r="F20899" s="186"/>
    </row>
    <row r="20900" spans="6:6" x14ac:dyDescent="0.25">
      <c r="F20900" s="186"/>
    </row>
    <row r="20901" spans="6:6" x14ac:dyDescent="0.25">
      <c r="F20901" s="186"/>
    </row>
    <row r="20912" spans="6:6" x14ac:dyDescent="0.25">
      <c r="F20912" s="186"/>
    </row>
    <row r="20913" spans="6:6" x14ac:dyDescent="0.25">
      <c r="F20913" s="186"/>
    </row>
    <row r="20914" spans="6:6" x14ac:dyDescent="0.25">
      <c r="F20914" s="186"/>
    </row>
    <row r="20915" spans="6:6" x14ac:dyDescent="0.25">
      <c r="F20915" s="186"/>
    </row>
    <row r="20916" spans="6:6" x14ac:dyDescent="0.25">
      <c r="F20916" s="186"/>
    </row>
    <row r="20928" spans="6:6" x14ac:dyDescent="0.25">
      <c r="F20928" s="186"/>
    </row>
    <row r="20929" spans="6:6" x14ac:dyDescent="0.25">
      <c r="F20929" s="186"/>
    </row>
    <row r="20942" spans="6:6" x14ac:dyDescent="0.25">
      <c r="F20942" s="186"/>
    </row>
    <row r="20943" spans="6:6" x14ac:dyDescent="0.25">
      <c r="F20943" s="186"/>
    </row>
    <row r="20945" spans="6:6" x14ac:dyDescent="0.25">
      <c r="F20945" s="186"/>
    </row>
    <row r="20946" spans="6:6" x14ac:dyDescent="0.25">
      <c r="F20946" s="186"/>
    </row>
    <row r="20958" spans="6:6" x14ac:dyDescent="0.25">
      <c r="F20958" s="186"/>
    </row>
    <row r="20959" spans="6:6" x14ac:dyDescent="0.25">
      <c r="F20959" s="186"/>
    </row>
    <row r="20960" spans="6:6" x14ac:dyDescent="0.25">
      <c r="F20960" s="186"/>
    </row>
    <row r="20961" spans="6:6" x14ac:dyDescent="0.25">
      <c r="F20961" s="186"/>
    </row>
    <row r="21002" spans="6:6" x14ac:dyDescent="0.25">
      <c r="F21002" s="186"/>
    </row>
    <row r="21003" spans="6:6" x14ac:dyDescent="0.25">
      <c r="F21003" s="186"/>
    </row>
    <row r="21004" spans="6:6" x14ac:dyDescent="0.25">
      <c r="F21004" s="186"/>
    </row>
    <row r="21005" spans="6:6" x14ac:dyDescent="0.25">
      <c r="F21005" s="186"/>
    </row>
    <row r="21006" spans="6:6" x14ac:dyDescent="0.25">
      <c r="F21006" s="186"/>
    </row>
    <row r="21017" spans="6:6" x14ac:dyDescent="0.25">
      <c r="F21017" s="186"/>
    </row>
    <row r="21018" spans="6:6" x14ac:dyDescent="0.25">
      <c r="F21018" s="186"/>
    </row>
    <row r="21019" spans="6:6" x14ac:dyDescent="0.25">
      <c r="F21019" s="186"/>
    </row>
    <row r="21020" spans="6:6" x14ac:dyDescent="0.25">
      <c r="F21020" s="186"/>
    </row>
    <row r="21021" spans="6:6" x14ac:dyDescent="0.25">
      <c r="F21021" s="186"/>
    </row>
    <row r="21033" spans="6:6" x14ac:dyDescent="0.25">
      <c r="F21033" s="186"/>
    </row>
    <row r="21034" spans="6:6" x14ac:dyDescent="0.25">
      <c r="F21034" s="186"/>
    </row>
    <row r="21047" spans="6:6" x14ac:dyDescent="0.25">
      <c r="F21047" s="186"/>
    </row>
    <row r="21048" spans="6:6" x14ac:dyDescent="0.25">
      <c r="F21048" s="186"/>
    </row>
    <row r="21049" spans="6:6" x14ac:dyDescent="0.25">
      <c r="F21049" s="186"/>
    </row>
    <row r="21050" spans="6:6" x14ac:dyDescent="0.25">
      <c r="F21050" s="186"/>
    </row>
    <row r="21063" spans="6:6" x14ac:dyDescent="0.25">
      <c r="F21063" s="186"/>
    </row>
    <row r="21064" spans="6:6" x14ac:dyDescent="0.25">
      <c r="F21064" s="186"/>
    </row>
    <row r="21065" spans="6:6" x14ac:dyDescent="0.25">
      <c r="F21065" s="186"/>
    </row>
    <row r="21066" spans="6:6" x14ac:dyDescent="0.25">
      <c r="F21066" s="186"/>
    </row>
    <row r="21078" spans="6:6" x14ac:dyDescent="0.25">
      <c r="F21078" s="186"/>
    </row>
    <row r="21107" spans="6:6" x14ac:dyDescent="0.25">
      <c r="F21107" s="186"/>
    </row>
    <row r="21108" spans="6:6" x14ac:dyDescent="0.25">
      <c r="F21108" s="186"/>
    </row>
    <row r="21109" spans="6:6" x14ac:dyDescent="0.25">
      <c r="F21109" s="186"/>
    </row>
    <row r="21110" spans="6:6" x14ac:dyDescent="0.25">
      <c r="F21110" s="186"/>
    </row>
    <row r="21111" spans="6:6" x14ac:dyDescent="0.25">
      <c r="F21111" s="186"/>
    </row>
    <row r="21122" spans="6:6" x14ac:dyDescent="0.25">
      <c r="F21122" s="186"/>
    </row>
    <row r="21123" spans="6:6" x14ac:dyDescent="0.25">
      <c r="F21123" s="186"/>
    </row>
    <row r="21124" spans="6:6" x14ac:dyDescent="0.25">
      <c r="F21124" s="186"/>
    </row>
    <row r="21125" spans="6:6" x14ac:dyDescent="0.25">
      <c r="F21125" s="186"/>
    </row>
    <row r="21138" spans="6:6" x14ac:dyDescent="0.25">
      <c r="F21138" s="186"/>
    </row>
    <row r="21139" spans="6:6" x14ac:dyDescent="0.25">
      <c r="F21139" s="186"/>
    </row>
    <row r="21152" spans="6:6" x14ac:dyDescent="0.25">
      <c r="F21152" s="186"/>
    </row>
    <row r="21153" spans="6:6" x14ac:dyDescent="0.25">
      <c r="F21153" s="186"/>
    </row>
    <row r="21154" spans="6:6" x14ac:dyDescent="0.25">
      <c r="F21154" s="186"/>
    </row>
    <row r="21155" spans="6:6" x14ac:dyDescent="0.25">
      <c r="F21155" s="186"/>
    </row>
    <row r="21156" spans="6:6" x14ac:dyDescent="0.25">
      <c r="F21156" s="186"/>
    </row>
    <row r="21168" spans="6:6" x14ac:dyDescent="0.25">
      <c r="F21168" s="186"/>
    </row>
    <row r="21169" spans="6:6" x14ac:dyDescent="0.25">
      <c r="F21169" s="186"/>
    </row>
    <row r="21170" spans="6:6" x14ac:dyDescent="0.25">
      <c r="F21170" s="186"/>
    </row>
    <row r="21171" spans="6:6" x14ac:dyDescent="0.25">
      <c r="F21171" s="186"/>
    </row>
    <row r="21212" spans="6:6" x14ac:dyDescent="0.25">
      <c r="F21212" s="186"/>
    </row>
    <row r="21213" spans="6:6" x14ac:dyDescent="0.25">
      <c r="F21213" s="186"/>
    </row>
    <row r="21214" spans="6:6" x14ac:dyDescent="0.25">
      <c r="F21214" s="186"/>
    </row>
    <row r="21215" spans="6:6" x14ac:dyDescent="0.25">
      <c r="F21215" s="186"/>
    </row>
    <row r="21216" spans="6:6" x14ac:dyDescent="0.25">
      <c r="F21216" s="186"/>
    </row>
    <row r="21227" spans="6:6" x14ac:dyDescent="0.25">
      <c r="F21227" s="186"/>
    </row>
    <row r="21228" spans="6:6" x14ac:dyDescent="0.25">
      <c r="F21228" s="186"/>
    </row>
    <row r="21229" spans="6:6" x14ac:dyDescent="0.25">
      <c r="F21229" s="186"/>
    </row>
    <row r="21230" spans="6:6" x14ac:dyDescent="0.25">
      <c r="F21230" s="186"/>
    </row>
    <row r="21231" spans="6:6" x14ac:dyDescent="0.25">
      <c r="F21231" s="186"/>
    </row>
    <row r="21243" spans="6:6" x14ac:dyDescent="0.25">
      <c r="F21243" s="186"/>
    </row>
    <row r="21244" spans="6:6" x14ac:dyDescent="0.25">
      <c r="F21244" s="186"/>
    </row>
    <row r="21245" spans="6:6" x14ac:dyDescent="0.25">
      <c r="F21245" s="186"/>
    </row>
    <row r="21246" spans="6:6" x14ac:dyDescent="0.25">
      <c r="F21246" s="186"/>
    </row>
    <row r="21257" spans="6:6" x14ac:dyDescent="0.25">
      <c r="F21257" s="186"/>
    </row>
    <row r="21258" spans="6:6" x14ac:dyDescent="0.25">
      <c r="F21258" s="186"/>
    </row>
    <row r="21259" spans="6:6" x14ac:dyDescent="0.25">
      <c r="F21259" s="186"/>
    </row>
    <row r="21260" spans="6:6" x14ac:dyDescent="0.25">
      <c r="F21260" s="186"/>
    </row>
    <row r="21261" spans="6:6" x14ac:dyDescent="0.25">
      <c r="F21261" s="186"/>
    </row>
    <row r="21272" spans="6:6" x14ac:dyDescent="0.25">
      <c r="F21272" s="186"/>
    </row>
    <row r="21273" spans="6:6" x14ac:dyDescent="0.25">
      <c r="F21273" s="186"/>
    </row>
    <row r="21274" spans="6:6" x14ac:dyDescent="0.25">
      <c r="F21274" s="186"/>
    </row>
    <row r="21275" spans="6:6" x14ac:dyDescent="0.25">
      <c r="F21275" s="186"/>
    </row>
    <row r="21276" spans="6:6" x14ac:dyDescent="0.25">
      <c r="F21276" s="186"/>
    </row>
    <row r="21288" spans="6:6" x14ac:dyDescent="0.25">
      <c r="F21288" s="186"/>
    </row>
    <row r="21289" spans="6:6" x14ac:dyDescent="0.25">
      <c r="F21289" s="186"/>
    </row>
    <row r="21317" spans="6:6" x14ac:dyDescent="0.25">
      <c r="F21317" s="186"/>
    </row>
    <row r="21318" spans="6:6" x14ac:dyDescent="0.25">
      <c r="F21318" s="186"/>
    </row>
    <row r="21320" spans="6:6" x14ac:dyDescent="0.25">
      <c r="F21320" s="186"/>
    </row>
    <row r="21321" spans="6:6" x14ac:dyDescent="0.25">
      <c r="F21321" s="186"/>
    </row>
    <row r="21362" spans="6:6" x14ac:dyDescent="0.25">
      <c r="F21362" s="186"/>
    </row>
    <row r="21365" spans="6:6" x14ac:dyDescent="0.25">
      <c r="F21365" s="186"/>
    </row>
    <row r="21422" spans="6:6" x14ac:dyDescent="0.25">
      <c r="F21422" s="186"/>
    </row>
    <row r="21423" spans="6:6" x14ac:dyDescent="0.25">
      <c r="F21423" s="186"/>
    </row>
    <row r="21424" spans="6:6" x14ac:dyDescent="0.25">
      <c r="F21424" s="186"/>
    </row>
    <row r="21425" spans="6:6" x14ac:dyDescent="0.25">
      <c r="F21425" s="186"/>
    </row>
    <row r="21426" spans="6:6" x14ac:dyDescent="0.25">
      <c r="F21426" s="186"/>
    </row>
    <row r="21437" spans="6:6" x14ac:dyDescent="0.25">
      <c r="F21437" s="186"/>
    </row>
    <row r="21438" spans="6:6" x14ac:dyDescent="0.25">
      <c r="F21438" s="186"/>
    </row>
    <row r="21439" spans="6:6" x14ac:dyDescent="0.25">
      <c r="F21439" s="186"/>
    </row>
    <row r="21440" spans="6:6" x14ac:dyDescent="0.25">
      <c r="F21440" s="186"/>
    </row>
    <row r="21441" spans="6:6" x14ac:dyDescent="0.25">
      <c r="F21441" s="186"/>
    </row>
    <row r="21453" spans="6:6" x14ac:dyDescent="0.25">
      <c r="F21453" s="186"/>
    </row>
    <row r="21454" spans="6:6" x14ac:dyDescent="0.25">
      <c r="F21454" s="186"/>
    </row>
    <row r="21455" spans="6:6" x14ac:dyDescent="0.25">
      <c r="F21455" s="186"/>
    </row>
    <row r="21456" spans="6:6" x14ac:dyDescent="0.25">
      <c r="F21456" s="186"/>
    </row>
    <row r="21467" spans="6:6" x14ac:dyDescent="0.25">
      <c r="F21467" s="187"/>
    </row>
    <row r="21468" spans="6:6" x14ac:dyDescent="0.25">
      <c r="F21468" s="186"/>
    </row>
    <row r="21469" spans="6:6" x14ac:dyDescent="0.25">
      <c r="F21469" s="186"/>
    </row>
    <row r="21470" spans="6:6" x14ac:dyDescent="0.25">
      <c r="F21470" s="186"/>
    </row>
    <row r="21471" spans="6:6" x14ac:dyDescent="0.25">
      <c r="F21471" s="186"/>
    </row>
    <row r="21482" spans="6:6" x14ac:dyDescent="0.25">
      <c r="F21482" s="186"/>
    </row>
    <row r="21483" spans="6:6" x14ac:dyDescent="0.25">
      <c r="F21483" s="186"/>
    </row>
    <row r="21484" spans="6:6" x14ac:dyDescent="0.25">
      <c r="F21484" s="186"/>
    </row>
    <row r="21485" spans="6:6" x14ac:dyDescent="0.25">
      <c r="F21485" s="186"/>
    </row>
    <row r="21486" spans="6:6" x14ac:dyDescent="0.25">
      <c r="F21486" s="186"/>
    </row>
    <row r="21498" spans="6:6" x14ac:dyDescent="0.25">
      <c r="F21498" s="186"/>
    </row>
    <row r="21499" spans="6:6" x14ac:dyDescent="0.25">
      <c r="F21499" s="186"/>
    </row>
    <row r="21514" spans="6:6" x14ac:dyDescent="0.25">
      <c r="F21514" s="186"/>
    </row>
    <row r="21515" spans="6:6" x14ac:dyDescent="0.25">
      <c r="F21515" s="186"/>
    </row>
    <row r="21516" spans="6:6" x14ac:dyDescent="0.25">
      <c r="F21516" s="186"/>
    </row>
    <row r="21527" spans="6:6" x14ac:dyDescent="0.25">
      <c r="F21527" s="186"/>
    </row>
    <row r="21528" spans="6:6" x14ac:dyDescent="0.25">
      <c r="F21528" s="186"/>
    </row>
    <row r="21529" spans="6:6" x14ac:dyDescent="0.25">
      <c r="F21529" s="186"/>
    </row>
    <row r="21530" spans="6:6" x14ac:dyDescent="0.25">
      <c r="F21530" s="186"/>
    </row>
    <row r="21531" spans="6:6" x14ac:dyDescent="0.25">
      <c r="F21531" s="186"/>
    </row>
    <row r="21542" spans="6:6" x14ac:dyDescent="0.25">
      <c r="F21542" s="186"/>
    </row>
    <row r="21543" spans="6:6" x14ac:dyDescent="0.25">
      <c r="F21543" s="186"/>
    </row>
    <row r="21544" spans="6:6" x14ac:dyDescent="0.25">
      <c r="F21544" s="186"/>
    </row>
    <row r="21545" spans="6:6" x14ac:dyDescent="0.25">
      <c r="F21545" s="186"/>
    </row>
    <row r="21557" spans="6:6" x14ac:dyDescent="0.25">
      <c r="F21557" s="186"/>
    </row>
    <row r="21558" spans="6:6" x14ac:dyDescent="0.25">
      <c r="F21558" s="186"/>
    </row>
    <row r="21559" spans="6:6" x14ac:dyDescent="0.25">
      <c r="F21559" s="186"/>
    </row>
    <row r="21560" spans="6:6" x14ac:dyDescent="0.25">
      <c r="F21560" s="186"/>
    </row>
    <row r="21561" spans="6:6" x14ac:dyDescent="0.25">
      <c r="F21561" s="186"/>
    </row>
    <row r="21572" spans="6:6" x14ac:dyDescent="0.25">
      <c r="F21572" s="186"/>
    </row>
    <row r="21573" spans="6:6" x14ac:dyDescent="0.25">
      <c r="F21573" s="186"/>
    </row>
    <row r="21574" spans="6:6" x14ac:dyDescent="0.25">
      <c r="F21574" s="186"/>
    </row>
    <row r="21575" spans="6:6" x14ac:dyDescent="0.25">
      <c r="F21575" s="186"/>
    </row>
    <row r="21587" spans="6:6" x14ac:dyDescent="0.25">
      <c r="F21587" s="186"/>
    </row>
    <row r="21588" spans="6:6" x14ac:dyDescent="0.25">
      <c r="F21588" s="186"/>
    </row>
    <row r="21589" spans="6:6" x14ac:dyDescent="0.25">
      <c r="F21589" s="186"/>
    </row>
    <row r="21590" spans="6:6" x14ac:dyDescent="0.25">
      <c r="F21590" s="186"/>
    </row>
    <row r="21591" spans="6:6" x14ac:dyDescent="0.25">
      <c r="F21591" s="186"/>
    </row>
    <row r="21603" spans="6:6" x14ac:dyDescent="0.25">
      <c r="F21603" s="186"/>
    </row>
    <row r="21604" spans="6:6" x14ac:dyDescent="0.25">
      <c r="F21604" s="186"/>
    </row>
    <row r="21632" spans="6:6" x14ac:dyDescent="0.25">
      <c r="F21632" s="186"/>
    </row>
    <row r="21633" spans="6:6" x14ac:dyDescent="0.25">
      <c r="F21633" s="186"/>
    </row>
    <row r="21634" spans="6:6" x14ac:dyDescent="0.25">
      <c r="F21634" s="186"/>
    </row>
    <row r="21635" spans="6:6" x14ac:dyDescent="0.25">
      <c r="F21635" s="186"/>
    </row>
    <row r="21636" spans="6:6" x14ac:dyDescent="0.25">
      <c r="F21636" s="186"/>
    </row>
    <row r="21647" spans="6:6" x14ac:dyDescent="0.25">
      <c r="F21647" s="186"/>
    </row>
    <row r="21648" spans="6:6" x14ac:dyDescent="0.25">
      <c r="F21648" s="186"/>
    </row>
    <row r="21649" spans="6:6" x14ac:dyDescent="0.25">
      <c r="F21649" s="186"/>
    </row>
    <row r="21650" spans="6:6" x14ac:dyDescent="0.25">
      <c r="F21650" s="186"/>
    </row>
    <row r="21651" spans="6:6" x14ac:dyDescent="0.25">
      <c r="F21651" s="186"/>
    </row>
    <row r="21662" spans="6:6" x14ac:dyDescent="0.25">
      <c r="F21662" s="187"/>
    </row>
    <row r="21663" spans="6:6" x14ac:dyDescent="0.25">
      <c r="F21663" s="186"/>
    </row>
    <row r="21664" spans="6:6" x14ac:dyDescent="0.25">
      <c r="F21664" s="186"/>
    </row>
    <row r="21665" spans="6:6" x14ac:dyDescent="0.25">
      <c r="F21665" s="186"/>
    </row>
    <row r="21666" spans="6:6" x14ac:dyDescent="0.25">
      <c r="F21666" s="186"/>
    </row>
    <row r="21677" spans="6:6" x14ac:dyDescent="0.25">
      <c r="F21677" s="186"/>
    </row>
    <row r="21678" spans="6:6" x14ac:dyDescent="0.25">
      <c r="F21678" s="186"/>
    </row>
    <row r="21679" spans="6:6" x14ac:dyDescent="0.25">
      <c r="F21679" s="186"/>
    </row>
    <row r="21680" spans="6:6" x14ac:dyDescent="0.25">
      <c r="F21680" s="186"/>
    </row>
    <row r="21692" spans="6:6" x14ac:dyDescent="0.25">
      <c r="F21692" s="186"/>
    </row>
    <row r="21693" spans="6:6" x14ac:dyDescent="0.25">
      <c r="F21693" s="186"/>
    </row>
    <row r="21694" spans="6:6" x14ac:dyDescent="0.25">
      <c r="F21694" s="186"/>
    </row>
    <row r="21695" spans="6:6" x14ac:dyDescent="0.25">
      <c r="F21695" s="186"/>
    </row>
    <row r="21696" spans="6:6" x14ac:dyDescent="0.25">
      <c r="F21696" s="186"/>
    </row>
    <row r="21708" spans="6:6" x14ac:dyDescent="0.25">
      <c r="F21708" s="186"/>
    </row>
    <row r="21709" spans="6:6" x14ac:dyDescent="0.25">
      <c r="F21709" s="186"/>
    </row>
    <row r="21710" spans="6:6" x14ac:dyDescent="0.25">
      <c r="F21710" s="186"/>
    </row>
    <row r="21711" spans="6:6" x14ac:dyDescent="0.25">
      <c r="F21711" s="186"/>
    </row>
    <row r="21737" spans="6:6" x14ac:dyDescent="0.25">
      <c r="F21737" s="186"/>
    </row>
    <row r="21738" spans="6:6" x14ac:dyDescent="0.25">
      <c r="F21738" s="186"/>
    </row>
    <row r="21739" spans="6:6" x14ac:dyDescent="0.25">
      <c r="F21739" s="186"/>
    </row>
    <row r="21740" spans="6:6" x14ac:dyDescent="0.25">
      <c r="F21740" s="186"/>
    </row>
    <row r="21741" spans="6:6" x14ac:dyDescent="0.25">
      <c r="F21741" s="186"/>
    </row>
    <row r="21752" spans="6:6" x14ac:dyDescent="0.25">
      <c r="F21752" s="186"/>
    </row>
    <row r="21753" spans="6:6" x14ac:dyDescent="0.25">
      <c r="F21753" s="186"/>
    </row>
    <row r="21754" spans="6:6" x14ac:dyDescent="0.25">
      <c r="F21754" s="186"/>
    </row>
    <row r="21755" spans="6:6" x14ac:dyDescent="0.25">
      <c r="F21755" s="186"/>
    </row>
    <row r="21756" spans="6:6" x14ac:dyDescent="0.25">
      <c r="F21756" s="186"/>
    </row>
    <row r="21767" spans="6:6" x14ac:dyDescent="0.25">
      <c r="F21767" s="186"/>
    </row>
    <row r="21768" spans="6:6" x14ac:dyDescent="0.25">
      <c r="F21768" s="186"/>
    </row>
    <row r="21769" spans="6:6" x14ac:dyDescent="0.25">
      <c r="F21769" s="186"/>
    </row>
    <row r="21770" spans="6:6" x14ac:dyDescent="0.25">
      <c r="F21770" s="186"/>
    </row>
    <row r="21771" spans="6:6" x14ac:dyDescent="0.25">
      <c r="F21771" s="186"/>
    </row>
    <row r="21782" spans="6:6" x14ac:dyDescent="0.25">
      <c r="F21782" s="186"/>
    </row>
    <row r="21783" spans="6:6" x14ac:dyDescent="0.25">
      <c r="F21783" s="186"/>
    </row>
    <row r="21784" spans="6:6" x14ac:dyDescent="0.25">
      <c r="F21784" s="186"/>
    </row>
    <row r="21785" spans="6:6" x14ac:dyDescent="0.25">
      <c r="F21785" s="186"/>
    </row>
    <row r="21786" spans="6:6" x14ac:dyDescent="0.25">
      <c r="F21786" s="186"/>
    </row>
    <row r="21798" spans="6:6" x14ac:dyDescent="0.25">
      <c r="F21798" s="186"/>
    </row>
    <row r="21799" spans="6:6" x14ac:dyDescent="0.25">
      <c r="F21799" s="186"/>
    </row>
    <row r="21800" spans="6:6" x14ac:dyDescent="0.25">
      <c r="F21800" s="186"/>
    </row>
    <row r="21801" spans="6:6" x14ac:dyDescent="0.25">
      <c r="F21801" s="186"/>
    </row>
    <row r="21813" spans="6:6" x14ac:dyDescent="0.25">
      <c r="F21813" s="186"/>
    </row>
    <row r="21814" spans="6:6" x14ac:dyDescent="0.25">
      <c r="F21814" s="186"/>
    </row>
    <row r="21815" spans="6:6" x14ac:dyDescent="0.25">
      <c r="F21815" s="186"/>
    </row>
    <row r="21816" spans="6:6" x14ac:dyDescent="0.25">
      <c r="F21816" s="186"/>
    </row>
    <row r="21842" spans="6:6" x14ac:dyDescent="0.25">
      <c r="F21842" s="186"/>
    </row>
    <row r="21843" spans="6:6" x14ac:dyDescent="0.25">
      <c r="F21843" s="186"/>
    </row>
    <row r="21844" spans="6:6" x14ac:dyDescent="0.25">
      <c r="F21844" s="186"/>
    </row>
    <row r="21845" spans="6:6" x14ac:dyDescent="0.25">
      <c r="F21845" s="186"/>
    </row>
    <row r="21846" spans="6:6" x14ac:dyDescent="0.25">
      <c r="F21846" s="186"/>
    </row>
    <row r="21857" spans="6:6" x14ac:dyDescent="0.25">
      <c r="F21857" s="186"/>
    </row>
    <row r="21858" spans="6:6" x14ac:dyDescent="0.25">
      <c r="F21858" s="186"/>
    </row>
    <row r="21859" spans="6:6" x14ac:dyDescent="0.25">
      <c r="F21859" s="186"/>
    </row>
    <row r="21860" spans="6:6" x14ac:dyDescent="0.25">
      <c r="F21860" s="186"/>
    </row>
    <row r="21872" spans="6:6" x14ac:dyDescent="0.25">
      <c r="F21872" s="186"/>
    </row>
    <row r="21873" spans="6:6" x14ac:dyDescent="0.25">
      <c r="F21873" s="186"/>
    </row>
    <row r="21874" spans="6:6" x14ac:dyDescent="0.25">
      <c r="F21874" s="186"/>
    </row>
    <row r="21875" spans="6:6" x14ac:dyDescent="0.25">
      <c r="F21875" s="186"/>
    </row>
    <row r="21876" spans="6:6" x14ac:dyDescent="0.25">
      <c r="F21876" s="186"/>
    </row>
    <row r="21887" spans="6:6" x14ac:dyDescent="0.25">
      <c r="F21887" s="186"/>
    </row>
    <row r="21888" spans="6:6" x14ac:dyDescent="0.25">
      <c r="F21888" s="186"/>
    </row>
    <row r="21889" spans="6:6" x14ac:dyDescent="0.25">
      <c r="F21889" s="186"/>
    </row>
    <row r="21890" spans="6:6" x14ac:dyDescent="0.25">
      <c r="F21890" s="186"/>
    </row>
    <row r="21891" spans="6:6" x14ac:dyDescent="0.25">
      <c r="F21891" s="186"/>
    </row>
    <row r="21902" spans="6:6" x14ac:dyDescent="0.25">
      <c r="F21902" s="186"/>
    </row>
    <row r="21903" spans="6:6" x14ac:dyDescent="0.25">
      <c r="F21903" s="186"/>
    </row>
    <row r="21904" spans="6:6" x14ac:dyDescent="0.25">
      <c r="F21904" s="186"/>
    </row>
    <row r="21905" spans="6:6" x14ac:dyDescent="0.25">
      <c r="F21905" s="186"/>
    </row>
    <row r="21906" spans="6:6" x14ac:dyDescent="0.25">
      <c r="F21906" s="186"/>
    </row>
    <row r="21918" spans="6:6" x14ac:dyDescent="0.25">
      <c r="F21918" s="186"/>
    </row>
    <row r="21919" spans="6:6" x14ac:dyDescent="0.25">
      <c r="F21919" s="186"/>
    </row>
    <row r="21947" spans="6:6" x14ac:dyDescent="0.25">
      <c r="F21947" s="186"/>
    </row>
    <row r="21948" spans="6:6" x14ac:dyDescent="0.25">
      <c r="F21948" s="186"/>
    </row>
    <row r="21949" spans="6:6" x14ac:dyDescent="0.25">
      <c r="F21949" s="186"/>
    </row>
    <row r="21950" spans="6:6" x14ac:dyDescent="0.25">
      <c r="F21950" s="186"/>
    </row>
    <row r="21951" spans="6:6" x14ac:dyDescent="0.25">
      <c r="F21951" s="186"/>
    </row>
    <row r="21962" spans="6:6" x14ac:dyDescent="0.25">
      <c r="F21962" s="186"/>
    </row>
    <row r="21963" spans="6:6" x14ac:dyDescent="0.25">
      <c r="F21963" s="186"/>
    </row>
    <row r="21964" spans="6:6" x14ac:dyDescent="0.25">
      <c r="F21964" s="186"/>
    </row>
    <row r="21965" spans="6:6" x14ac:dyDescent="0.25">
      <c r="F21965" s="186"/>
    </row>
    <row r="21978" spans="6:6" x14ac:dyDescent="0.25">
      <c r="F21978" s="186"/>
    </row>
    <row r="21979" spans="6:6" x14ac:dyDescent="0.25">
      <c r="F21979" s="186"/>
    </row>
    <row r="21992" spans="6:6" x14ac:dyDescent="0.25">
      <c r="F21992" s="186"/>
    </row>
    <row r="21993" spans="6:6" x14ac:dyDescent="0.25">
      <c r="F21993" s="186"/>
    </row>
    <row r="21994" spans="6:6" x14ac:dyDescent="0.25">
      <c r="F21994" s="186"/>
    </row>
    <row r="21995" spans="6:6" x14ac:dyDescent="0.25">
      <c r="F21995" s="186"/>
    </row>
    <row r="22007" spans="6:6" x14ac:dyDescent="0.25">
      <c r="F22007" s="186"/>
    </row>
    <row r="22008" spans="6:6" x14ac:dyDescent="0.25">
      <c r="F22008" s="186"/>
    </row>
    <row r="22010" spans="6:6" x14ac:dyDescent="0.25">
      <c r="F22010" s="186"/>
    </row>
    <row r="22011" spans="6:6" x14ac:dyDescent="0.25">
      <c r="F22011" s="186"/>
    </row>
    <row r="22024" spans="6:6" x14ac:dyDescent="0.25">
      <c r="F22024" s="186"/>
    </row>
    <row r="22052" spans="6:6" x14ac:dyDescent="0.25">
      <c r="F22052" s="186"/>
    </row>
    <row r="22053" spans="6:6" x14ac:dyDescent="0.25">
      <c r="F22053" s="186"/>
    </row>
    <row r="22054" spans="6:6" x14ac:dyDescent="0.25">
      <c r="F22054" s="186"/>
    </row>
    <row r="22055" spans="6:6" x14ac:dyDescent="0.25">
      <c r="F22055" s="186"/>
    </row>
    <row r="22056" spans="6:6" x14ac:dyDescent="0.25">
      <c r="F22056" s="186"/>
    </row>
    <row r="22067" spans="6:6" x14ac:dyDescent="0.25">
      <c r="F22067" s="186"/>
    </row>
    <row r="22068" spans="6:6" x14ac:dyDescent="0.25">
      <c r="F22068" s="186"/>
    </row>
    <row r="22069" spans="6:6" x14ac:dyDescent="0.25">
      <c r="F22069" s="186"/>
    </row>
    <row r="22070" spans="6:6" x14ac:dyDescent="0.25">
      <c r="F22070" s="186"/>
    </row>
    <row r="22071" spans="6:6" x14ac:dyDescent="0.25">
      <c r="F22071" s="186"/>
    </row>
    <row r="22083" spans="6:6" x14ac:dyDescent="0.25">
      <c r="F22083" s="186"/>
    </row>
    <row r="22084" spans="6:6" x14ac:dyDescent="0.25">
      <c r="F22084" s="186"/>
    </row>
    <row r="22085" spans="6:6" x14ac:dyDescent="0.25">
      <c r="F22085" s="186"/>
    </row>
    <row r="22086" spans="6:6" x14ac:dyDescent="0.25">
      <c r="F22086" s="186"/>
    </row>
    <row r="22097" spans="6:6" x14ac:dyDescent="0.25">
      <c r="F22097" s="187"/>
    </row>
    <row r="22098" spans="6:6" x14ac:dyDescent="0.25">
      <c r="F22098" s="186"/>
    </row>
    <row r="22099" spans="6:6" x14ac:dyDescent="0.25">
      <c r="F22099" s="186"/>
    </row>
    <row r="22100" spans="6:6" x14ac:dyDescent="0.25">
      <c r="F22100" s="186"/>
    </row>
    <row r="22101" spans="6:6" x14ac:dyDescent="0.25">
      <c r="F22101" s="186"/>
    </row>
    <row r="22112" spans="6:6" x14ac:dyDescent="0.25">
      <c r="F22112" s="187"/>
    </row>
    <row r="22113" spans="6:6" x14ac:dyDescent="0.25">
      <c r="F22113" s="186"/>
    </row>
    <row r="22114" spans="6:6" x14ac:dyDescent="0.25">
      <c r="F22114" s="186"/>
    </row>
    <row r="22115" spans="6:6" x14ac:dyDescent="0.25">
      <c r="F22115" s="186"/>
    </row>
    <row r="22116" spans="6:6" x14ac:dyDescent="0.25">
      <c r="F22116" s="186"/>
    </row>
    <row r="22128" spans="6:6" x14ac:dyDescent="0.25">
      <c r="F22128" s="186"/>
    </row>
    <row r="22129" spans="6:6" x14ac:dyDescent="0.25">
      <c r="F22129" s="186"/>
    </row>
    <row r="22157" spans="6:6" x14ac:dyDescent="0.25">
      <c r="F22157" s="186"/>
    </row>
    <row r="22158" spans="6:6" x14ac:dyDescent="0.25">
      <c r="F22158" s="186"/>
    </row>
    <row r="22159" spans="6:6" x14ac:dyDescent="0.25">
      <c r="F22159" s="186"/>
    </row>
    <row r="22160" spans="6:6" x14ac:dyDescent="0.25">
      <c r="F22160" s="186"/>
    </row>
    <row r="22161" spans="6:6" x14ac:dyDescent="0.25">
      <c r="F22161" s="186"/>
    </row>
    <row r="22172" spans="6:6" x14ac:dyDescent="0.25">
      <c r="F22172" s="186"/>
    </row>
    <row r="22173" spans="6:6" x14ac:dyDescent="0.25">
      <c r="F22173" s="186"/>
    </row>
    <row r="22174" spans="6:6" x14ac:dyDescent="0.25">
      <c r="F22174" s="186"/>
    </row>
    <row r="22175" spans="6:6" x14ac:dyDescent="0.25">
      <c r="F22175" s="186"/>
    </row>
    <row r="22176" spans="6:6" x14ac:dyDescent="0.25">
      <c r="F22176" s="186"/>
    </row>
    <row r="22187" spans="6:6" x14ac:dyDescent="0.25">
      <c r="F22187" s="186"/>
    </row>
    <row r="22188" spans="6:6" x14ac:dyDescent="0.25">
      <c r="F22188" s="186"/>
    </row>
    <row r="22189" spans="6:6" x14ac:dyDescent="0.25">
      <c r="F22189" s="186"/>
    </row>
    <row r="22190" spans="6:6" x14ac:dyDescent="0.25">
      <c r="F22190" s="186"/>
    </row>
    <row r="22191" spans="6:6" x14ac:dyDescent="0.25">
      <c r="F22191" s="186"/>
    </row>
    <row r="22202" spans="6:6" x14ac:dyDescent="0.25">
      <c r="F22202" s="186"/>
    </row>
    <row r="22203" spans="6:6" x14ac:dyDescent="0.25">
      <c r="F22203" s="186"/>
    </row>
    <row r="22204" spans="6:6" x14ac:dyDescent="0.25">
      <c r="F22204" s="186"/>
    </row>
    <row r="22205" spans="6:6" x14ac:dyDescent="0.25">
      <c r="F22205" s="186"/>
    </row>
    <row r="22206" spans="6:6" x14ac:dyDescent="0.25">
      <c r="F22206" s="186"/>
    </row>
    <row r="22217" spans="6:6" x14ac:dyDescent="0.25">
      <c r="F22217" s="186"/>
    </row>
    <row r="22218" spans="6:6" x14ac:dyDescent="0.25">
      <c r="F22218" s="186"/>
    </row>
    <row r="22219" spans="6:6" x14ac:dyDescent="0.25">
      <c r="F22219" s="186"/>
    </row>
    <row r="22220" spans="6:6" x14ac:dyDescent="0.25">
      <c r="F22220" s="186"/>
    </row>
    <row r="22221" spans="6:6" x14ac:dyDescent="0.25">
      <c r="F22221" s="186"/>
    </row>
    <row r="22233" spans="6:6" x14ac:dyDescent="0.25">
      <c r="F22233" s="186"/>
    </row>
    <row r="22234" spans="6:6" x14ac:dyDescent="0.25">
      <c r="F22234" s="186"/>
    </row>
    <row r="22235" spans="6:6" x14ac:dyDescent="0.25">
      <c r="F22235" s="186"/>
    </row>
    <row r="22236" spans="6:6" x14ac:dyDescent="0.25">
      <c r="F22236" s="186"/>
    </row>
    <row r="22262" spans="6:6" x14ac:dyDescent="0.25">
      <c r="F22262" s="186"/>
    </row>
    <row r="22263" spans="6:6" x14ac:dyDescent="0.25">
      <c r="F22263" s="186"/>
    </row>
    <row r="22264" spans="6:6" x14ac:dyDescent="0.25">
      <c r="F22264" s="186"/>
    </row>
    <row r="22265" spans="6:6" x14ac:dyDescent="0.25">
      <c r="F22265" s="186"/>
    </row>
    <row r="22266" spans="6:6" x14ac:dyDescent="0.25">
      <c r="F22266" s="186"/>
    </row>
    <row r="22277" spans="6:6" x14ac:dyDescent="0.25">
      <c r="F22277" s="186"/>
    </row>
    <row r="22278" spans="6:6" x14ac:dyDescent="0.25">
      <c r="F22278" s="186"/>
    </row>
    <row r="22279" spans="6:6" x14ac:dyDescent="0.25">
      <c r="F22279" s="186"/>
    </row>
    <row r="22280" spans="6:6" x14ac:dyDescent="0.25">
      <c r="F22280" s="186"/>
    </row>
    <row r="22281" spans="6:6" x14ac:dyDescent="0.25">
      <c r="F22281" s="186"/>
    </row>
    <row r="22292" spans="6:6" x14ac:dyDescent="0.25">
      <c r="F22292" s="187"/>
    </row>
    <row r="22293" spans="6:6" x14ac:dyDescent="0.25">
      <c r="F22293" s="186"/>
    </row>
    <row r="22294" spans="6:6" x14ac:dyDescent="0.25">
      <c r="F22294" s="186"/>
    </row>
    <row r="22295" spans="6:6" x14ac:dyDescent="0.25">
      <c r="F22295" s="186"/>
    </row>
    <row r="22296" spans="6:6" x14ac:dyDescent="0.25">
      <c r="F22296" s="186"/>
    </row>
    <row r="22307" spans="6:6" x14ac:dyDescent="0.25">
      <c r="F22307" s="186"/>
    </row>
    <row r="22308" spans="6:6" x14ac:dyDescent="0.25">
      <c r="F22308" s="186"/>
    </row>
    <row r="22309" spans="6:6" x14ac:dyDescent="0.25">
      <c r="F22309" s="186"/>
    </row>
    <row r="22310" spans="6:6" x14ac:dyDescent="0.25">
      <c r="F22310" s="186"/>
    </row>
    <row r="22311" spans="6:6" x14ac:dyDescent="0.25">
      <c r="F22311" s="186"/>
    </row>
    <row r="22323" spans="6:6" x14ac:dyDescent="0.25">
      <c r="F22323" s="186"/>
    </row>
    <row r="22324" spans="6:6" x14ac:dyDescent="0.25">
      <c r="F22324" s="186"/>
    </row>
    <row r="22325" spans="6:6" x14ac:dyDescent="0.25">
      <c r="F22325" s="186"/>
    </row>
    <row r="22326" spans="6:6" x14ac:dyDescent="0.25">
      <c r="F22326" s="186"/>
    </row>
    <row r="22338" spans="6:6" x14ac:dyDescent="0.25">
      <c r="F22338" s="186"/>
    </row>
    <row r="22339" spans="6:6" x14ac:dyDescent="0.25">
      <c r="F22339" s="186"/>
    </row>
    <row r="22340" spans="6:6" x14ac:dyDescent="0.25">
      <c r="F22340" s="186"/>
    </row>
    <row r="22341" spans="6:6" x14ac:dyDescent="0.25">
      <c r="F22341" s="186"/>
    </row>
    <row r="22367" spans="6:6" x14ac:dyDescent="0.25">
      <c r="F22367" s="186"/>
    </row>
    <row r="22368" spans="6:6" x14ac:dyDescent="0.25">
      <c r="F22368" s="186"/>
    </row>
    <row r="22369" spans="6:6" x14ac:dyDescent="0.25">
      <c r="F22369" s="186"/>
    </row>
    <row r="22370" spans="6:6" x14ac:dyDescent="0.25">
      <c r="F22370" s="186"/>
    </row>
    <row r="22371" spans="6:6" x14ac:dyDescent="0.25">
      <c r="F22371" s="186"/>
    </row>
    <row r="22382" spans="6:6" x14ac:dyDescent="0.25">
      <c r="F22382" s="186"/>
    </row>
    <row r="22383" spans="6:6" x14ac:dyDescent="0.25">
      <c r="F22383" s="186"/>
    </row>
    <row r="22384" spans="6:6" x14ac:dyDescent="0.25">
      <c r="F22384" s="186"/>
    </row>
    <row r="22385" spans="6:6" x14ac:dyDescent="0.25">
      <c r="F22385" s="186"/>
    </row>
    <row r="22386" spans="6:6" x14ac:dyDescent="0.25">
      <c r="F22386" s="186"/>
    </row>
    <row r="22398" spans="6:6" x14ac:dyDescent="0.25">
      <c r="F22398" s="186"/>
    </row>
    <row r="22399" spans="6:6" x14ac:dyDescent="0.25">
      <c r="F22399" s="186"/>
    </row>
    <row r="22400" spans="6:6" x14ac:dyDescent="0.25">
      <c r="F22400" s="186"/>
    </row>
    <row r="22401" spans="6:6" x14ac:dyDescent="0.25">
      <c r="F22401" s="186"/>
    </row>
    <row r="22412" spans="6:6" x14ac:dyDescent="0.25">
      <c r="F22412" s="187"/>
    </row>
    <row r="22413" spans="6:6" x14ac:dyDescent="0.25">
      <c r="F22413" s="186"/>
    </row>
    <row r="22414" spans="6:6" x14ac:dyDescent="0.25">
      <c r="F22414" s="186"/>
    </row>
    <row r="22415" spans="6:6" x14ac:dyDescent="0.25">
      <c r="F22415" s="186"/>
    </row>
    <row r="22416" spans="6:6" x14ac:dyDescent="0.25">
      <c r="F22416" s="186"/>
    </row>
    <row r="22427" spans="6:6" x14ac:dyDescent="0.25">
      <c r="F22427" s="186"/>
    </row>
    <row r="22428" spans="6:6" x14ac:dyDescent="0.25">
      <c r="F22428" s="186"/>
    </row>
    <row r="22429" spans="6:6" x14ac:dyDescent="0.25">
      <c r="F22429" s="186"/>
    </row>
    <row r="22430" spans="6:6" x14ac:dyDescent="0.25">
      <c r="F22430" s="186"/>
    </row>
    <row r="22431" spans="6:6" x14ac:dyDescent="0.25">
      <c r="F22431" s="186"/>
    </row>
    <row r="22443" spans="6:6" x14ac:dyDescent="0.25">
      <c r="F22443" s="186"/>
    </row>
    <row r="22444" spans="6:6" x14ac:dyDescent="0.25">
      <c r="F22444" s="186"/>
    </row>
    <row r="22445" spans="6:6" x14ac:dyDescent="0.25">
      <c r="F22445" s="186"/>
    </row>
    <row r="22446" spans="6:6" x14ac:dyDescent="0.25">
      <c r="F22446" s="186"/>
    </row>
    <row r="22473" spans="6:6" x14ac:dyDescent="0.25">
      <c r="F22473" s="186"/>
    </row>
    <row r="22474" spans="6:6" x14ac:dyDescent="0.25">
      <c r="F22474" s="186"/>
    </row>
    <row r="22476" spans="6:6" x14ac:dyDescent="0.25">
      <c r="F22476" s="186"/>
    </row>
    <row r="22517" spans="6:6" x14ac:dyDescent="0.25">
      <c r="F22517" s="186"/>
    </row>
    <row r="22520" spans="6:6" x14ac:dyDescent="0.25">
      <c r="F22520" s="186"/>
    </row>
    <row r="22533" spans="6:6" x14ac:dyDescent="0.25">
      <c r="F22533" s="186"/>
    </row>
    <row r="22535" spans="6:6" x14ac:dyDescent="0.25">
      <c r="F22535" s="186"/>
    </row>
    <row r="22536" spans="6:6" x14ac:dyDescent="0.25">
      <c r="F22536" s="186"/>
    </row>
    <row r="22578" spans="6:6" x14ac:dyDescent="0.25">
      <c r="F22578" s="187"/>
    </row>
    <row r="22579" spans="6:6" x14ac:dyDescent="0.25">
      <c r="F22579" s="187"/>
    </row>
    <row r="22581" spans="6:6" x14ac:dyDescent="0.25">
      <c r="F22581" s="187"/>
    </row>
    <row r="22592" spans="6:6" x14ac:dyDescent="0.25">
      <c r="F22592" s="186"/>
    </row>
    <row r="22593" spans="6:6" x14ac:dyDescent="0.25">
      <c r="F22593" s="187"/>
    </row>
    <row r="22594" spans="6:6" x14ac:dyDescent="0.25">
      <c r="F22594" s="187"/>
    </row>
    <row r="22595" spans="6:6" x14ac:dyDescent="0.25">
      <c r="F22595" s="186"/>
    </row>
    <row r="22596" spans="6:6" x14ac:dyDescent="0.25">
      <c r="F22596" s="187"/>
    </row>
    <row r="22608" spans="6:6" x14ac:dyDescent="0.25">
      <c r="F22608" s="187"/>
    </row>
    <row r="22609" spans="6:6" x14ac:dyDescent="0.25">
      <c r="F22609" s="187"/>
    </row>
    <row r="22611" spans="6:6" x14ac:dyDescent="0.25">
      <c r="F22611" s="187"/>
    </row>
    <row r="22623" spans="6:6" x14ac:dyDescent="0.25">
      <c r="F22623" s="187"/>
    </row>
    <row r="22624" spans="6:6" x14ac:dyDescent="0.25">
      <c r="F22624" s="187"/>
    </row>
    <row r="22626" spans="6:6" x14ac:dyDescent="0.25">
      <c r="F22626" s="187"/>
    </row>
    <row r="22638" spans="6:6" x14ac:dyDescent="0.25">
      <c r="F22638" s="187"/>
    </row>
    <row r="22639" spans="6:6" x14ac:dyDescent="0.25">
      <c r="F22639" s="187"/>
    </row>
    <row r="22641" spans="6:6" x14ac:dyDescent="0.25">
      <c r="F22641" s="187"/>
    </row>
    <row r="22653" spans="6:6" x14ac:dyDescent="0.25">
      <c r="F22653" s="187"/>
    </row>
    <row r="22654" spans="6:6" x14ac:dyDescent="0.25">
      <c r="F22654" s="187"/>
    </row>
    <row r="22655" spans="6:6" x14ac:dyDescent="0.25">
      <c r="F22655" s="187"/>
    </row>
    <row r="22656" spans="6:6" x14ac:dyDescent="0.25">
      <c r="F22656" s="187"/>
    </row>
    <row r="22682" spans="6:6" x14ac:dyDescent="0.25">
      <c r="F22682" s="186"/>
    </row>
    <row r="22683" spans="6:6" x14ac:dyDescent="0.25">
      <c r="F22683" s="186"/>
    </row>
    <row r="22684" spans="6:6" x14ac:dyDescent="0.25">
      <c r="F22684" s="186"/>
    </row>
    <row r="22685" spans="6:6" x14ac:dyDescent="0.25">
      <c r="F22685" s="186"/>
    </row>
    <row r="22686" spans="6:6" x14ac:dyDescent="0.25">
      <c r="F22686" s="186"/>
    </row>
    <row r="22697" spans="6:6" x14ac:dyDescent="0.25">
      <c r="F22697" s="186"/>
    </row>
    <row r="22698" spans="6:6" x14ac:dyDescent="0.25">
      <c r="F22698" s="186"/>
    </row>
    <row r="22699" spans="6:6" x14ac:dyDescent="0.25">
      <c r="F22699" s="186"/>
    </row>
    <row r="22700" spans="6:6" x14ac:dyDescent="0.25">
      <c r="F22700" s="186"/>
    </row>
    <row r="22701" spans="6:6" x14ac:dyDescent="0.25">
      <c r="F22701" s="186"/>
    </row>
    <row r="22713" spans="6:6" x14ac:dyDescent="0.25">
      <c r="F22713" s="186"/>
    </row>
    <row r="22714" spans="6:6" x14ac:dyDescent="0.25">
      <c r="F22714" s="186"/>
    </row>
    <row r="22715" spans="6:6" x14ac:dyDescent="0.25">
      <c r="F22715" s="186"/>
    </row>
    <row r="22716" spans="6:6" x14ac:dyDescent="0.25">
      <c r="F22716" s="186"/>
    </row>
    <row r="22727" spans="6:6" x14ac:dyDescent="0.25">
      <c r="F22727" s="186"/>
    </row>
    <row r="22728" spans="6:6" x14ac:dyDescent="0.25">
      <c r="F22728" s="186"/>
    </row>
    <row r="22729" spans="6:6" x14ac:dyDescent="0.25">
      <c r="F22729" s="186"/>
    </row>
    <row r="22730" spans="6:6" x14ac:dyDescent="0.25">
      <c r="F22730" s="186"/>
    </row>
    <row r="22731" spans="6:6" x14ac:dyDescent="0.25">
      <c r="F22731" s="186"/>
    </row>
    <row r="22743" spans="6:6" x14ac:dyDescent="0.25">
      <c r="F22743" s="186"/>
    </row>
    <row r="22744" spans="6:6" x14ac:dyDescent="0.25">
      <c r="F22744" s="186"/>
    </row>
    <row r="22745" spans="6:6" x14ac:dyDescent="0.25">
      <c r="F22745" s="186"/>
    </row>
    <row r="22746" spans="6:6" x14ac:dyDescent="0.25">
      <c r="F22746" s="186"/>
    </row>
    <row r="22758" spans="6:6" x14ac:dyDescent="0.25">
      <c r="F22758" s="186"/>
    </row>
    <row r="22759" spans="6:6" x14ac:dyDescent="0.25">
      <c r="F22759" s="186"/>
    </row>
    <row r="22760" spans="6:6" x14ac:dyDescent="0.25">
      <c r="F22760" s="186"/>
    </row>
    <row r="22761" spans="6:6" x14ac:dyDescent="0.25">
      <c r="F22761" s="186"/>
    </row>
    <row r="22847" spans="6:6" x14ac:dyDescent="0.25">
      <c r="F22847" s="187"/>
    </row>
    <row r="22997" spans="6:6" x14ac:dyDescent="0.25">
      <c r="F22997" s="186"/>
    </row>
    <row r="22998" spans="6:6" x14ac:dyDescent="0.25">
      <c r="F22998" s="186"/>
    </row>
    <row r="22999" spans="6:6" x14ac:dyDescent="0.25">
      <c r="F22999" s="186"/>
    </row>
    <row r="23000" spans="6:6" x14ac:dyDescent="0.25">
      <c r="F23000" s="186"/>
    </row>
    <row r="23001" spans="6:6" x14ac:dyDescent="0.25">
      <c r="F23001" s="186"/>
    </row>
    <row r="23012" spans="6:6" x14ac:dyDescent="0.25">
      <c r="F23012" s="186"/>
    </row>
    <row r="23013" spans="6:6" x14ac:dyDescent="0.25">
      <c r="F23013" s="186"/>
    </row>
    <row r="23014" spans="6:6" x14ac:dyDescent="0.25">
      <c r="F23014" s="186"/>
    </row>
    <row r="23015" spans="6:6" x14ac:dyDescent="0.25">
      <c r="F23015" s="186"/>
    </row>
    <row r="23027" spans="6:6" x14ac:dyDescent="0.25">
      <c r="F23027" s="186"/>
    </row>
    <row r="23028" spans="6:6" x14ac:dyDescent="0.25">
      <c r="F23028" s="186"/>
    </row>
    <row r="23029" spans="6:6" x14ac:dyDescent="0.25">
      <c r="F23029" s="186"/>
    </row>
    <row r="23030" spans="6:6" x14ac:dyDescent="0.25">
      <c r="F23030" s="186"/>
    </row>
    <row r="23031" spans="6:6" x14ac:dyDescent="0.25">
      <c r="F23031" s="186"/>
    </row>
    <row r="23042" spans="6:6" x14ac:dyDescent="0.25">
      <c r="F23042" s="186"/>
    </row>
    <row r="23043" spans="6:6" x14ac:dyDescent="0.25">
      <c r="F23043" s="186"/>
    </row>
    <row r="23045" spans="6:6" x14ac:dyDescent="0.25">
      <c r="F23045" s="186"/>
    </row>
    <row r="23057" spans="6:6" x14ac:dyDescent="0.25">
      <c r="F23057" s="186"/>
    </row>
    <row r="23058" spans="6:6" x14ac:dyDescent="0.25">
      <c r="F23058" s="186"/>
    </row>
    <row r="23060" spans="6:6" x14ac:dyDescent="0.25">
      <c r="F23060" s="186"/>
    </row>
    <row r="23061" spans="6:6" x14ac:dyDescent="0.25">
      <c r="F23061" s="186"/>
    </row>
    <row r="23102" spans="6:6" x14ac:dyDescent="0.25">
      <c r="F23102" s="186"/>
    </row>
    <row r="23103" spans="6:6" x14ac:dyDescent="0.25">
      <c r="F23103" s="186"/>
    </row>
    <row r="23104" spans="6:6" x14ac:dyDescent="0.25">
      <c r="F23104" s="186"/>
    </row>
    <row r="23105" spans="6:6" x14ac:dyDescent="0.25">
      <c r="F23105" s="186"/>
    </row>
    <row r="23106" spans="6:6" x14ac:dyDescent="0.25">
      <c r="F23106" s="186"/>
    </row>
    <row r="23117" spans="6:6" x14ac:dyDescent="0.25">
      <c r="F23117" s="186"/>
    </row>
    <row r="23118" spans="6:6" x14ac:dyDescent="0.25">
      <c r="F23118" s="186"/>
    </row>
    <row r="23119" spans="6:6" x14ac:dyDescent="0.25">
      <c r="F23119" s="186"/>
    </row>
    <row r="23120" spans="6:6" x14ac:dyDescent="0.25">
      <c r="F23120" s="186"/>
    </row>
    <row r="23121" spans="6:6" x14ac:dyDescent="0.25">
      <c r="F23121" s="186"/>
    </row>
    <row r="23132" spans="6:6" x14ac:dyDescent="0.25">
      <c r="F23132" s="186"/>
    </row>
    <row r="23133" spans="6:6" x14ac:dyDescent="0.25">
      <c r="F23133" s="186"/>
    </row>
    <row r="23134" spans="6:6" x14ac:dyDescent="0.25">
      <c r="F23134" s="186"/>
    </row>
    <row r="23135" spans="6:6" x14ac:dyDescent="0.25">
      <c r="F23135" s="186"/>
    </row>
    <row r="23136" spans="6:6" x14ac:dyDescent="0.25">
      <c r="F23136" s="186"/>
    </row>
    <row r="23147" spans="6:6" x14ac:dyDescent="0.25">
      <c r="F23147" s="186"/>
    </row>
    <row r="23148" spans="6:6" x14ac:dyDescent="0.25">
      <c r="F23148" s="186"/>
    </row>
    <row r="23149" spans="6:6" x14ac:dyDescent="0.25">
      <c r="F23149" s="186"/>
    </row>
    <row r="23150" spans="6:6" x14ac:dyDescent="0.25">
      <c r="F23150" s="186"/>
    </row>
    <row r="23151" spans="6:6" x14ac:dyDescent="0.25">
      <c r="F23151" s="186"/>
    </row>
    <row r="23162" spans="6:6" x14ac:dyDescent="0.25">
      <c r="F23162" s="186"/>
    </row>
    <row r="23163" spans="6:6" x14ac:dyDescent="0.25">
      <c r="F23163" s="186"/>
    </row>
    <row r="23164" spans="6:6" x14ac:dyDescent="0.25">
      <c r="F23164" s="186"/>
    </row>
    <row r="23165" spans="6:6" x14ac:dyDescent="0.25">
      <c r="F23165" s="186"/>
    </row>
    <row r="23166" spans="6:6" x14ac:dyDescent="0.25">
      <c r="F23166" s="186"/>
    </row>
    <row r="23178" spans="6:6" x14ac:dyDescent="0.25">
      <c r="F23178" s="186"/>
    </row>
    <row r="23179" spans="6:6" x14ac:dyDescent="0.25">
      <c r="F23179" s="186"/>
    </row>
    <row r="23180" spans="6:6" x14ac:dyDescent="0.25">
      <c r="F23180" s="186"/>
    </row>
    <row r="23181" spans="6:6" x14ac:dyDescent="0.25">
      <c r="F23181" s="186"/>
    </row>
    <row r="23312" spans="6:6" x14ac:dyDescent="0.25">
      <c r="F23312" s="186"/>
    </row>
    <row r="23313" spans="6:6" x14ac:dyDescent="0.25">
      <c r="F23313" s="186"/>
    </row>
    <row r="23314" spans="6:6" x14ac:dyDescent="0.25">
      <c r="F23314" s="186"/>
    </row>
    <row r="23315" spans="6:6" x14ac:dyDescent="0.25">
      <c r="F23315" s="186"/>
    </row>
    <row r="23316" spans="6:6" x14ac:dyDescent="0.25">
      <c r="F23316" s="186"/>
    </row>
    <row r="23327" spans="6:6" x14ac:dyDescent="0.25">
      <c r="F23327" s="186"/>
    </row>
    <row r="23328" spans="6:6" x14ac:dyDescent="0.25">
      <c r="F23328" s="186"/>
    </row>
    <row r="23329" spans="6:6" x14ac:dyDescent="0.25">
      <c r="F23329" s="186"/>
    </row>
    <row r="23330" spans="6:6" x14ac:dyDescent="0.25">
      <c r="F23330" s="186"/>
    </row>
    <row r="23331" spans="6:6" x14ac:dyDescent="0.25">
      <c r="F23331" s="186"/>
    </row>
    <row r="23342" spans="6:6" x14ac:dyDescent="0.25">
      <c r="F23342" s="186"/>
    </row>
    <row r="23343" spans="6:6" x14ac:dyDescent="0.25">
      <c r="F23343" s="186"/>
    </row>
    <row r="23344" spans="6:6" x14ac:dyDescent="0.25">
      <c r="F23344" s="186"/>
    </row>
    <row r="23345" spans="6:6" x14ac:dyDescent="0.25">
      <c r="F23345" s="186"/>
    </row>
    <row r="23346" spans="6:6" x14ac:dyDescent="0.25">
      <c r="F23346" s="186"/>
    </row>
    <row r="23357" spans="6:6" x14ac:dyDescent="0.25">
      <c r="F23357" s="186"/>
    </row>
    <row r="23358" spans="6:6" x14ac:dyDescent="0.25">
      <c r="F23358" s="186"/>
    </row>
    <row r="23359" spans="6:6" x14ac:dyDescent="0.25">
      <c r="F23359" s="186"/>
    </row>
    <row r="23360" spans="6:6" x14ac:dyDescent="0.25">
      <c r="F23360" s="186"/>
    </row>
    <row r="23361" spans="6:6" x14ac:dyDescent="0.25">
      <c r="F23361" s="186"/>
    </row>
    <row r="23372" spans="6:6" x14ac:dyDescent="0.25">
      <c r="F23372" s="186"/>
    </row>
    <row r="23373" spans="6:6" x14ac:dyDescent="0.25">
      <c r="F23373" s="186"/>
    </row>
    <row r="23374" spans="6:6" x14ac:dyDescent="0.25">
      <c r="F23374" s="186"/>
    </row>
    <row r="23375" spans="6:6" x14ac:dyDescent="0.25">
      <c r="F23375" s="186"/>
    </row>
    <row r="23376" spans="6:6" x14ac:dyDescent="0.25">
      <c r="F23376" s="186"/>
    </row>
    <row r="23388" spans="6:6" x14ac:dyDescent="0.25">
      <c r="F23388" s="186"/>
    </row>
    <row r="23389" spans="6:6" x14ac:dyDescent="0.25">
      <c r="F23389" s="186"/>
    </row>
    <row r="23417" spans="6:6" x14ac:dyDescent="0.25">
      <c r="F23417" s="186"/>
    </row>
    <row r="23418" spans="6:6" x14ac:dyDescent="0.25">
      <c r="F23418" s="186"/>
    </row>
    <row r="23419" spans="6:6" x14ac:dyDescent="0.25">
      <c r="F23419" s="186"/>
    </row>
    <row r="23420" spans="6:6" x14ac:dyDescent="0.25">
      <c r="F23420" s="186"/>
    </row>
    <row r="23421" spans="6:6" x14ac:dyDescent="0.25">
      <c r="F23421" s="186"/>
    </row>
    <row r="23432" spans="6:6" x14ac:dyDescent="0.25">
      <c r="F23432" s="186"/>
    </row>
    <row r="23433" spans="6:6" x14ac:dyDescent="0.25">
      <c r="F23433" s="186"/>
    </row>
    <row r="23434" spans="6:6" x14ac:dyDescent="0.25">
      <c r="F23434" s="186"/>
    </row>
    <row r="23435" spans="6:6" x14ac:dyDescent="0.25">
      <c r="F23435" s="186"/>
    </row>
    <row r="23436" spans="6:6" x14ac:dyDescent="0.25">
      <c r="F23436" s="186"/>
    </row>
    <row r="23448" spans="6:6" x14ac:dyDescent="0.25">
      <c r="F23448" s="186"/>
    </row>
    <row r="23449" spans="6:6" x14ac:dyDescent="0.25">
      <c r="F23449" s="186"/>
    </row>
    <row r="23450" spans="6:6" x14ac:dyDescent="0.25">
      <c r="F23450" s="186"/>
    </row>
    <row r="23451" spans="6:6" x14ac:dyDescent="0.25">
      <c r="F23451" s="186"/>
    </row>
    <row r="23462" spans="6:6" x14ac:dyDescent="0.25">
      <c r="F23462" s="186"/>
    </row>
    <row r="23463" spans="6:6" x14ac:dyDescent="0.25">
      <c r="F23463" s="186"/>
    </row>
    <row r="23464" spans="6:6" x14ac:dyDescent="0.25">
      <c r="F23464" s="186"/>
    </row>
    <row r="23465" spans="6:6" x14ac:dyDescent="0.25">
      <c r="F23465" s="186"/>
    </row>
    <row r="23466" spans="6:6" x14ac:dyDescent="0.25">
      <c r="F23466" s="186"/>
    </row>
    <row r="23478" spans="6:6" x14ac:dyDescent="0.25">
      <c r="F23478" s="186"/>
    </row>
    <row r="23479" spans="6:6" x14ac:dyDescent="0.25">
      <c r="F23479" s="186"/>
    </row>
    <row r="23480" spans="6:6" x14ac:dyDescent="0.25">
      <c r="F23480" s="186"/>
    </row>
    <row r="23481" spans="6:6" x14ac:dyDescent="0.25">
      <c r="F23481" s="186"/>
    </row>
    <row r="23493" spans="6:6" x14ac:dyDescent="0.25">
      <c r="F23493" s="186"/>
    </row>
    <row r="23494" spans="6:6" x14ac:dyDescent="0.25">
      <c r="F23494" s="186"/>
    </row>
    <row r="23522" spans="6:6" x14ac:dyDescent="0.25">
      <c r="F23522" s="186"/>
    </row>
    <row r="23523" spans="6:6" x14ac:dyDescent="0.25">
      <c r="F23523" s="186"/>
    </row>
    <row r="23524" spans="6:6" x14ac:dyDescent="0.25">
      <c r="F23524" s="186"/>
    </row>
    <row r="23525" spans="6:6" x14ac:dyDescent="0.25">
      <c r="F23525" s="186"/>
    </row>
    <row r="23526" spans="6:6" x14ac:dyDescent="0.25">
      <c r="F23526" s="186"/>
    </row>
    <row r="23537" spans="6:6" x14ac:dyDescent="0.25">
      <c r="F23537" s="186"/>
    </row>
    <row r="23538" spans="6:6" x14ac:dyDescent="0.25">
      <c r="F23538" s="186"/>
    </row>
    <row r="23539" spans="6:6" x14ac:dyDescent="0.25">
      <c r="F23539" s="186"/>
    </row>
    <row r="23540" spans="6:6" x14ac:dyDescent="0.25">
      <c r="F23540" s="186"/>
    </row>
    <row r="23541" spans="6:6" x14ac:dyDescent="0.25">
      <c r="F23541" s="186"/>
    </row>
    <row r="23552" spans="6:6" x14ac:dyDescent="0.25">
      <c r="F23552" s="186"/>
    </row>
    <row r="23553" spans="6:6" x14ac:dyDescent="0.25">
      <c r="F23553" s="186"/>
    </row>
    <row r="23554" spans="6:6" x14ac:dyDescent="0.25">
      <c r="F23554" s="186"/>
    </row>
    <row r="23555" spans="6:6" x14ac:dyDescent="0.25">
      <c r="F23555" s="186"/>
    </row>
    <row r="23556" spans="6:6" x14ac:dyDescent="0.25">
      <c r="F23556" s="186"/>
    </row>
    <row r="23567" spans="6:6" x14ac:dyDescent="0.25">
      <c r="F23567" s="187"/>
    </row>
    <row r="23568" spans="6:6" x14ac:dyDescent="0.25">
      <c r="F23568" s="186"/>
    </row>
    <row r="23569" spans="6:6" x14ac:dyDescent="0.25">
      <c r="F23569" s="186"/>
    </row>
    <row r="23570" spans="6:6" x14ac:dyDescent="0.25">
      <c r="F23570" s="186"/>
    </row>
    <row r="23582" spans="6:6" x14ac:dyDescent="0.25">
      <c r="F23582" s="187"/>
    </row>
    <row r="23583" spans="6:6" x14ac:dyDescent="0.25">
      <c r="F23583" s="186"/>
    </row>
    <row r="23584" spans="6:6" x14ac:dyDescent="0.25">
      <c r="F23584" s="186"/>
    </row>
    <row r="23585" spans="6:6" x14ac:dyDescent="0.25">
      <c r="F23585" s="186"/>
    </row>
    <row r="23586" spans="6:6" x14ac:dyDescent="0.25">
      <c r="F23586" s="186"/>
    </row>
    <row r="23599" spans="6:6" x14ac:dyDescent="0.25">
      <c r="F23599" s="186"/>
    </row>
    <row r="23627" spans="6:6" x14ac:dyDescent="0.25">
      <c r="F23627" s="186"/>
    </row>
    <row r="23628" spans="6:6" x14ac:dyDescent="0.25">
      <c r="F23628" s="186"/>
    </row>
    <row r="23629" spans="6:6" x14ac:dyDescent="0.25">
      <c r="F23629" s="186"/>
    </row>
    <row r="23630" spans="6:6" x14ac:dyDescent="0.25">
      <c r="F23630" s="186"/>
    </row>
    <row r="23631" spans="6:6" x14ac:dyDescent="0.25">
      <c r="F23631" s="186"/>
    </row>
    <row r="23642" spans="6:6" x14ac:dyDescent="0.25">
      <c r="F23642" s="186"/>
    </row>
    <row r="23643" spans="6:6" x14ac:dyDescent="0.25">
      <c r="F23643" s="186"/>
    </row>
    <row r="23644" spans="6:6" x14ac:dyDescent="0.25">
      <c r="F23644" s="186"/>
    </row>
    <row r="23645" spans="6:6" x14ac:dyDescent="0.25">
      <c r="F23645" s="186"/>
    </row>
    <row r="23646" spans="6:6" x14ac:dyDescent="0.25">
      <c r="F23646" s="186"/>
    </row>
    <row r="23658" spans="6:6" x14ac:dyDescent="0.25">
      <c r="F23658" s="186"/>
    </row>
    <row r="23659" spans="6:6" x14ac:dyDescent="0.25">
      <c r="F23659" s="186"/>
    </row>
    <row r="23660" spans="6:6" x14ac:dyDescent="0.25">
      <c r="F23660" s="186"/>
    </row>
    <row r="23661" spans="6:6" x14ac:dyDescent="0.25">
      <c r="F23661" s="186"/>
    </row>
    <row r="23672" spans="6:6" x14ac:dyDescent="0.25">
      <c r="F23672" s="186"/>
    </row>
    <row r="23673" spans="6:6" x14ac:dyDescent="0.25">
      <c r="F23673" s="186"/>
    </row>
    <row r="23674" spans="6:6" x14ac:dyDescent="0.25">
      <c r="F23674" s="186"/>
    </row>
    <row r="23675" spans="6:6" x14ac:dyDescent="0.25">
      <c r="F23675" s="186"/>
    </row>
    <row r="23687" spans="6:6" x14ac:dyDescent="0.25">
      <c r="F23687" s="186"/>
    </row>
    <row r="23688" spans="6:6" x14ac:dyDescent="0.25">
      <c r="F23688" s="186"/>
    </row>
    <row r="23689" spans="6:6" x14ac:dyDescent="0.25">
      <c r="F23689" s="186"/>
    </row>
    <row r="23690" spans="6:6" x14ac:dyDescent="0.25">
      <c r="F23690" s="186"/>
    </row>
    <row r="23691" spans="6:6" x14ac:dyDescent="0.25">
      <c r="F23691" s="186"/>
    </row>
    <row r="23703" spans="6:6" x14ac:dyDescent="0.25">
      <c r="F23703" s="186"/>
    </row>
    <row r="23704" spans="6:6" x14ac:dyDescent="0.25">
      <c r="F23704" s="186"/>
    </row>
    <row r="23732" spans="6:6" x14ac:dyDescent="0.25">
      <c r="F23732" s="186"/>
    </row>
    <row r="23733" spans="6:6" x14ac:dyDescent="0.25">
      <c r="F23733" s="186"/>
    </row>
    <row r="23734" spans="6:6" x14ac:dyDescent="0.25">
      <c r="F23734" s="186"/>
    </row>
    <row r="23735" spans="6:6" x14ac:dyDescent="0.25">
      <c r="F23735" s="186"/>
    </row>
    <row r="23736" spans="6:6" x14ac:dyDescent="0.25">
      <c r="F23736" s="186"/>
    </row>
    <row r="23747" spans="6:6" x14ac:dyDescent="0.25">
      <c r="F23747" s="186"/>
    </row>
    <row r="23748" spans="6:6" x14ac:dyDescent="0.25">
      <c r="F23748" s="186"/>
    </row>
    <row r="23749" spans="6:6" x14ac:dyDescent="0.25">
      <c r="F23749" s="186"/>
    </row>
    <row r="23750" spans="6:6" x14ac:dyDescent="0.25">
      <c r="F23750" s="186"/>
    </row>
    <row r="23751" spans="6:6" x14ac:dyDescent="0.25">
      <c r="F23751" s="186"/>
    </row>
    <row r="23763" spans="6:6" x14ac:dyDescent="0.25">
      <c r="F23763" s="186"/>
    </row>
    <row r="23764" spans="6:6" x14ac:dyDescent="0.25">
      <c r="F23764" s="186"/>
    </row>
    <row r="23765" spans="6:6" x14ac:dyDescent="0.25">
      <c r="F23765" s="186"/>
    </row>
    <row r="23766" spans="6:6" x14ac:dyDescent="0.25">
      <c r="F23766" s="186"/>
    </row>
    <row r="23777" spans="6:6" x14ac:dyDescent="0.25">
      <c r="F23777" s="186"/>
    </row>
    <row r="23778" spans="6:6" x14ac:dyDescent="0.25">
      <c r="F23778" s="186"/>
    </row>
    <row r="23779" spans="6:6" x14ac:dyDescent="0.25">
      <c r="F23779" s="186"/>
    </row>
    <row r="23780" spans="6:6" x14ac:dyDescent="0.25">
      <c r="F23780" s="186"/>
    </row>
    <row r="23781" spans="6:6" x14ac:dyDescent="0.25">
      <c r="F23781" s="186"/>
    </row>
    <row r="23792" spans="6:6" x14ac:dyDescent="0.25">
      <c r="F23792" s="186"/>
    </row>
    <row r="23793" spans="6:6" x14ac:dyDescent="0.25">
      <c r="F23793" s="186"/>
    </row>
    <row r="23794" spans="6:6" x14ac:dyDescent="0.25">
      <c r="F23794" s="186"/>
    </row>
    <row r="23795" spans="6:6" x14ac:dyDescent="0.25">
      <c r="F23795" s="186"/>
    </row>
    <row r="23796" spans="6:6" x14ac:dyDescent="0.25">
      <c r="F23796" s="186"/>
    </row>
    <row r="23808" spans="6:6" x14ac:dyDescent="0.25">
      <c r="F23808" s="186"/>
    </row>
    <row r="23809" spans="6:6" x14ac:dyDescent="0.25">
      <c r="F23809" s="186"/>
    </row>
    <row r="23837" spans="6:6" x14ac:dyDescent="0.25">
      <c r="F23837" s="186"/>
    </row>
    <row r="23838" spans="6:6" x14ac:dyDescent="0.25">
      <c r="F23838" s="186"/>
    </row>
    <row r="23839" spans="6:6" x14ac:dyDescent="0.25">
      <c r="F23839" s="186"/>
    </row>
    <row r="23840" spans="6:6" x14ac:dyDescent="0.25">
      <c r="F23840" s="186"/>
    </row>
    <row r="23841" spans="6:6" x14ac:dyDescent="0.25">
      <c r="F23841" s="186"/>
    </row>
    <row r="23852" spans="6:6" x14ac:dyDescent="0.25">
      <c r="F23852" s="186"/>
    </row>
    <row r="23853" spans="6:6" x14ac:dyDescent="0.25">
      <c r="F23853" s="186"/>
    </row>
    <row r="23854" spans="6:6" x14ac:dyDescent="0.25">
      <c r="F23854" s="186"/>
    </row>
    <row r="23855" spans="6:6" x14ac:dyDescent="0.25">
      <c r="F23855" s="186"/>
    </row>
    <row r="23856" spans="6:6" x14ac:dyDescent="0.25">
      <c r="F23856" s="186"/>
    </row>
    <row r="23868" spans="6:6" x14ac:dyDescent="0.25">
      <c r="F23868" s="186"/>
    </row>
    <row r="23869" spans="6:6" x14ac:dyDescent="0.25">
      <c r="F23869" s="186"/>
    </row>
    <row r="23870" spans="6:6" x14ac:dyDescent="0.25">
      <c r="F23870" s="186"/>
    </row>
    <row r="23871" spans="6:6" x14ac:dyDescent="0.25">
      <c r="F23871" s="186"/>
    </row>
    <row r="23882" spans="6:6" x14ac:dyDescent="0.25">
      <c r="F23882" s="186"/>
    </row>
    <row r="23883" spans="6:6" x14ac:dyDescent="0.25">
      <c r="F23883" s="186"/>
    </row>
    <row r="23884" spans="6:6" x14ac:dyDescent="0.25">
      <c r="F23884" s="186"/>
    </row>
    <row r="23885" spans="6:6" x14ac:dyDescent="0.25">
      <c r="F23885" s="186"/>
    </row>
    <row r="23886" spans="6:6" x14ac:dyDescent="0.25">
      <c r="F23886" s="186"/>
    </row>
    <row r="23897" spans="6:6" x14ac:dyDescent="0.25">
      <c r="F23897" s="186"/>
    </row>
    <row r="23898" spans="6:6" x14ac:dyDescent="0.25">
      <c r="F23898" s="186"/>
    </row>
    <row r="23899" spans="6:6" x14ac:dyDescent="0.25">
      <c r="F23899" s="186"/>
    </row>
    <row r="23900" spans="6:6" x14ac:dyDescent="0.25">
      <c r="F23900" s="186"/>
    </row>
    <row r="23901" spans="6:6" x14ac:dyDescent="0.25">
      <c r="F23901" s="186"/>
    </row>
    <row r="23913" spans="6:6" x14ac:dyDescent="0.25">
      <c r="F23913" s="186"/>
    </row>
    <row r="23914" spans="6:6" x14ac:dyDescent="0.25">
      <c r="F23914" s="186"/>
    </row>
    <row r="23928" spans="6:6" x14ac:dyDescent="0.25">
      <c r="F23928" s="186"/>
    </row>
    <row r="23930" spans="6:6" x14ac:dyDescent="0.25">
      <c r="F23930" s="186"/>
    </row>
    <row r="23931" spans="6:6" x14ac:dyDescent="0.25">
      <c r="F23931" s="186"/>
    </row>
    <row r="23942" spans="6:6" x14ac:dyDescent="0.25">
      <c r="F23942" s="186"/>
    </row>
    <row r="23943" spans="6:6" x14ac:dyDescent="0.25">
      <c r="F23943" s="186"/>
    </row>
    <row r="23944" spans="6:6" x14ac:dyDescent="0.25">
      <c r="F23944" s="186"/>
    </row>
    <row r="23945" spans="6:6" x14ac:dyDescent="0.25">
      <c r="F23945" s="186"/>
    </row>
    <row r="23957" spans="6:6" x14ac:dyDescent="0.25">
      <c r="F23957" s="186"/>
    </row>
    <row r="23958" spans="6:6" x14ac:dyDescent="0.25">
      <c r="F23958" s="186"/>
    </row>
    <row r="23959" spans="6:6" x14ac:dyDescent="0.25">
      <c r="F23959" s="186"/>
    </row>
    <row r="23960" spans="6:6" x14ac:dyDescent="0.25">
      <c r="F23960" s="186"/>
    </row>
    <row r="23961" spans="6:6" x14ac:dyDescent="0.25">
      <c r="F23961" s="186"/>
    </row>
    <row r="23973" spans="6:6" x14ac:dyDescent="0.25">
      <c r="F23973" s="186"/>
    </row>
    <row r="23974" spans="6:6" x14ac:dyDescent="0.25">
      <c r="F23974" s="186"/>
    </row>
    <row r="23987" spans="6:6" x14ac:dyDescent="0.25">
      <c r="F23987" s="186"/>
    </row>
    <row r="23988" spans="6:6" x14ac:dyDescent="0.25">
      <c r="F23988" s="186"/>
    </row>
    <row r="23989" spans="6:6" x14ac:dyDescent="0.25">
      <c r="F23989" s="186"/>
    </row>
    <row r="23990" spans="6:6" x14ac:dyDescent="0.25">
      <c r="F23990" s="186"/>
    </row>
    <row r="24002" spans="6:6" x14ac:dyDescent="0.25">
      <c r="F24002" s="186"/>
    </row>
    <row r="24003" spans="6:6" x14ac:dyDescent="0.25">
      <c r="F24003" s="186"/>
    </row>
    <row r="24004" spans="6:6" x14ac:dyDescent="0.25">
      <c r="F24004" s="186"/>
    </row>
    <row r="24005" spans="6:6" x14ac:dyDescent="0.25">
      <c r="F24005" s="186"/>
    </row>
    <row r="24047" spans="6:6" x14ac:dyDescent="0.25">
      <c r="F24047" s="186"/>
    </row>
    <row r="24048" spans="6:6" x14ac:dyDescent="0.25">
      <c r="F24048" s="186"/>
    </row>
    <row r="24049" spans="6:6" x14ac:dyDescent="0.25">
      <c r="F24049" s="186"/>
    </row>
    <row r="24050" spans="6:6" x14ac:dyDescent="0.25">
      <c r="F24050" s="186"/>
    </row>
    <row r="24051" spans="6:6" x14ac:dyDescent="0.25">
      <c r="F24051" s="186"/>
    </row>
    <row r="24062" spans="6:6" x14ac:dyDescent="0.25">
      <c r="F24062" s="186"/>
    </row>
    <row r="24063" spans="6:6" x14ac:dyDescent="0.25">
      <c r="F24063" s="186"/>
    </row>
    <row r="24064" spans="6:6" x14ac:dyDescent="0.25">
      <c r="F24064" s="186"/>
    </row>
    <row r="24065" spans="6:6" x14ac:dyDescent="0.25">
      <c r="F24065" s="186"/>
    </row>
    <row r="24066" spans="6:6" x14ac:dyDescent="0.25">
      <c r="F24066" s="186"/>
    </row>
    <row r="24077" spans="6:6" x14ac:dyDescent="0.25">
      <c r="F24077" s="186"/>
    </row>
    <row r="24078" spans="6:6" x14ac:dyDescent="0.25">
      <c r="F24078" s="186"/>
    </row>
    <row r="24079" spans="6:6" x14ac:dyDescent="0.25">
      <c r="F24079" s="187"/>
    </row>
    <row r="24080" spans="6:6" x14ac:dyDescent="0.25">
      <c r="F24080" s="186"/>
    </row>
    <row r="24081" spans="6:6" x14ac:dyDescent="0.25">
      <c r="F24081" s="186"/>
    </row>
    <row r="24092" spans="6:6" x14ac:dyDescent="0.25">
      <c r="F24092" s="186"/>
    </row>
    <row r="24093" spans="6:6" x14ac:dyDescent="0.25">
      <c r="F24093" s="186"/>
    </row>
    <row r="24094" spans="6:6" x14ac:dyDescent="0.25">
      <c r="F24094" s="186"/>
    </row>
    <row r="24095" spans="6:6" x14ac:dyDescent="0.25">
      <c r="F24095" s="186"/>
    </row>
    <row r="24096" spans="6:6" x14ac:dyDescent="0.25">
      <c r="F24096" s="186"/>
    </row>
    <row r="24107" spans="6:6" x14ac:dyDescent="0.25">
      <c r="F24107" s="186"/>
    </row>
    <row r="24108" spans="6:6" x14ac:dyDescent="0.25">
      <c r="F24108" s="186"/>
    </row>
    <row r="24109" spans="6:6" x14ac:dyDescent="0.25">
      <c r="F24109" s="186"/>
    </row>
    <row r="24110" spans="6:6" x14ac:dyDescent="0.25">
      <c r="F24110" s="186"/>
    </row>
    <row r="24111" spans="6:6" x14ac:dyDescent="0.25">
      <c r="F24111" s="186"/>
    </row>
    <row r="24123" spans="6:6" x14ac:dyDescent="0.25">
      <c r="F24123" s="186"/>
    </row>
    <row r="24124" spans="6:6" x14ac:dyDescent="0.25">
      <c r="F24124" s="186"/>
    </row>
    <row r="24152" spans="6:6" x14ac:dyDescent="0.25">
      <c r="F24152" s="186"/>
    </row>
    <row r="24153" spans="6:6" x14ac:dyDescent="0.25">
      <c r="F24153" s="186"/>
    </row>
    <row r="24154" spans="6:6" x14ac:dyDescent="0.25">
      <c r="F24154" s="186"/>
    </row>
    <row r="24155" spans="6:6" x14ac:dyDescent="0.25">
      <c r="F24155" s="186"/>
    </row>
    <row r="24156" spans="6:6" x14ac:dyDescent="0.25">
      <c r="F24156" s="186"/>
    </row>
    <row r="24167" spans="6:6" x14ac:dyDescent="0.25">
      <c r="F24167" s="186"/>
    </row>
    <row r="24168" spans="6:6" x14ac:dyDescent="0.25">
      <c r="F24168" s="186"/>
    </row>
    <row r="24169" spans="6:6" x14ac:dyDescent="0.25">
      <c r="F24169" s="186"/>
    </row>
    <row r="24170" spans="6:6" x14ac:dyDescent="0.25">
      <c r="F24170" s="186"/>
    </row>
    <row r="24171" spans="6:6" x14ac:dyDescent="0.25">
      <c r="F24171" s="186"/>
    </row>
    <row r="24182" spans="6:6" x14ac:dyDescent="0.25">
      <c r="F24182" s="186"/>
    </row>
    <row r="24183" spans="6:6" x14ac:dyDescent="0.25">
      <c r="F24183" s="186"/>
    </row>
    <row r="24184" spans="6:6" x14ac:dyDescent="0.25">
      <c r="F24184" s="186"/>
    </row>
    <row r="24185" spans="6:6" x14ac:dyDescent="0.25">
      <c r="F24185" s="186"/>
    </row>
    <row r="24186" spans="6:6" x14ac:dyDescent="0.25">
      <c r="F24186" s="186"/>
    </row>
    <row r="24197" spans="6:6" x14ac:dyDescent="0.25">
      <c r="F24197" s="186"/>
    </row>
    <row r="24198" spans="6:6" x14ac:dyDescent="0.25">
      <c r="F24198" s="186"/>
    </row>
    <row r="24199" spans="6:6" x14ac:dyDescent="0.25">
      <c r="F24199" s="186"/>
    </row>
    <row r="24200" spans="6:6" x14ac:dyDescent="0.25">
      <c r="F24200" s="186"/>
    </row>
    <row r="24201" spans="6:6" x14ac:dyDescent="0.25">
      <c r="F24201" s="186"/>
    </row>
    <row r="24212" spans="6:6" x14ac:dyDescent="0.25">
      <c r="F24212" s="186"/>
    </row>
    <row r="24213" spans="6:6" x14ac:dyDescent="0.25">
      <c r="F24213" s="186"/>
    </row>
    <row r="24214" spans="6:6" x14ac:dyDescent="0.25">
      <c r="F24214" s="186"/>
    </row>
    <row r="24215" spans="6:6" x14ac:dyDescent="0.25">
      <c r="F24215" s="186"/>
    </row>
    <row r="24216" spans="6:6" x14ac:dyDescent="0.25">
      <c r="F24216" s="186"/>
    </row>
    <row r="24228" spans="6:6" x14ac:dyDescent="0.25">
      <c r="F24228" s="186"/>
    </row>
    <row r="24229" spans="6:6" x14ac:dyDescent="0.25">
      <c r="F24229" s="186"/>
    </row>
    <row r="24257" spans="6:6" x14ac:dyDescent="0.25">
      <c r="F24257" s="186"/>
    </row>
    <row r="24258" spans="6:6" x14ac:dyDescent="0.25">
      <c r="F24258" s="186"/>
    </row>
    <row r="24259" spans="6:6" x14ac:dyDescent="0.25">
      <c r="F24259" s="186"/>
    </row>
    <row r="24260" spans="6:6" x14ac:dyDescent="0.25">
      <c r="F24260" s="186"/>
    </row>
    <row r="24261" spans="6:6" x14ac:dyDescent="0.25">
      <c r="F24261" s="186"/>
    </row>
    <row r="24272" spans="6:6" x14ac:dyDescent="0.25">
      <c r="F24272" s="186"/>
    </row>
    <row r="24273" spans="6:6" x14ac:dyDescent="0.25">
      <c r="F24273" s="186"/>
    </row>
    <row r="24274" spans="6:6" x14ac:dyDescent="0.25">
      <c r="F24274" s="186"/>
    </row>
    <row r="24275" spans="6:6" x14ac:dyDescent="0.25">
      <c r="F24275" s="186"/>
    </row>
    <row r="24276" spans="6:6" x14ac:dyDescent="0.25">
      <c r="F24276" s="186"/>
    </row>
    <row r="24287" spans="6:6" x14ac:dyDescent="0.25">
      <c r="F24287" s="186"/>
    </row>
    <row r="24288" spans="6:6" x14ac:dyDescent="0.25">
      <c r="F24288" s="186"/>
    </row>
    <row r="24289" spans="6:6" x14ac:dyDescent="0.25">
      <c r="F24289" s="186"/>
    </row>
    <row r="24290" spans="6:6" x14ac:dyDescent="0.25">
      <c r="F24290" s="186"/>
    </row>
    <row r="24291" spans="6:6" x14ac:dyDescent="0.25">
      <c r="F24291" s="186"/>
    </row>
    <row r="24302" spans="6:6" x14ac:dyDescent="0.25">
      <c r="F24302" s="186"/>
    </row>
    <row r="24303" spans="6:6" x14ac:dyDescent="0.25">
      <c r="F24303" s="186"/>
    </row>
    <row r="24304" spans="6:6" x14ac:dyDescent="0.25">
      <c r="F24304" s="186"/>
    </row>
    <row r="24305" spans="6:6" x14ac:dyDescent="0.25">
      <c r="F24305" s="186"/>
    </row>
    <row r="24317" spans="6:6" x14ac:dyDescent="0.25">
      <c r="F24317" s="186"/>
    </row>
    <row r="24318" spans="6:6" x14ac:dyDescent="0.25">
      <c r="F24318" s="186"/>
    </row>
    <row r="24319" spans="6:6" x14ac:dyDescent="0.25">
      <c r="F24319" s="186"/>
    </row>
    <row r="24320" spans="6:6" x14ac:dyDescent="0.25">
      <c r="F24320" s="186"/>
    </row>
    <row r="24321" spans="6:6" x14ac:dyDescent="0.25">
      <c r="F24321" s="186"/>
    </row>
    <row r="24333" spans="6:6" x14ac:dyDescent="0.25">
      <c r="F24333" s="186"/>
    </row>
    <row r="24334" spans="6:6" x14ac:dyDescent="0.25">
      <c r="F24334" s="186"/>
    </row>
    <row r="24335" spans="6:6" x14ac:dyDescent="0.25">
      <c r="F24335" s="186"/>
    </row>
    <row r="24336" spans="6:6" x14ac:dyDescent="0.25">
      <c r="F24336" s="186"/>
    </row>
    <row r="24362" spans="6:6" x14ac:dyDescent="0.25">
      <c r="F24362" s="186"/>
    </row>
    <row r="24363" spans="6:6" x14ac:dyDescent="0.25">
      <c r="F24363" s="186"/>
    </row>
    <row r="24364" spans="6:6" x14ac:dyDescent="0.25">
      <c r="F24364" s="186"/>
    </row>
    <row r="24365" spans="6:6" x14ac:dyDescent="0.25">
      <c r="F24365" s="186"/>
    </row>
    <row r="24366" spans="6:6" x14ac:dyDescent="0.25">
      <c r="F24366" s="186"/>
    </row>
    <row r="24377" spans="6:6" x14ac:dyDescent="0.25">
      <c r="F24377" s="186"/>
    </row>
    <row r="24378" spans="6:6" x14ac:dyDescent="0.25">
      <c r="F24378" s="186"/>
    </row>
    <row r="24379" spans="6:6" x14ac:dyDescent="0.25">
      <c r="F24379" s="186"/>
    </row>
    <row r="24380" spans="6:6" x14ac:dyDescent="0.25">
      <c r="F24380" s="186"/>
    </row>
    <row r="24381" spans="6:6" x14ac:dyDescent="0.25">
      <c r="F24381" s="186"/>
    </row>
    <row r="24393" spans="6:6" x14ac:dyDescent="0.25">
      <c r="F24393" s="186"/>
    </row>
    <row r="24394" spans="6:6" x14ac:dyDescent="0.25">
      <c r="F24394" s="186"/>
    </row>
    <row r="24395" spans="6:6" x14ac:dyDescent="0.25">
      <c r="F24395" s="186"/>
    </row>
    <row r="24396" spans="6:6" x14ac:dyDescent="0.25">
      <c r="F24396" s="186"/>
    </row>
    <row r="24407" spans="6:6" x14ac:dyDescent="0.25">
      <c r="F24407" s="186"/>
    </row>
    <row r="24408" spans="6:6" x14ac:dyDescent="0.25">
      <c r="F24408" s="186"/>
    </row>
    <row r="24409" spans="6:6" x14ac:dyDescent="0.25">
      <c r="F24409" s="186"/>
    </row>
    <row r="24410" spans="6:6" x14ac:dyDescent="0.25">
      <c r="F24410" s="186"/>
    </row>
    <row r="24411" spans="6:6" x14ac:dyDescent="0.25">
      <c r="F24411" s="186"/>
    </row>
    <row r="24422" spans="6:6" x14ac:dyDescent="0.25">
      <c r="F24422" s="186"/>
    </row>
    <row r="24423" spans="6:6" x14ac:dyDescent="0.25">
      <c r="F24423" s="186"/>
    </row>
    <row r="24424" spans="6:6" x14ac:dyDescent="0.25">
      <c r="F24424" s="186"/>
    </row>
    <row r="24425" spans="6:6" x14ac:dyDescent="0.25">
      <c r="F24425" s="186"/>
    </row>
    <row r="24426" spans="6:6" x14ac:dyDescent="0.25">
      <c r="F24426" s="186"/>
    </row>
    <row r="24438" spans="6:6" x14ac:dyDescent="0.25">
      <c r="F24438" s="186"/>
    </row>
    <row r="24439" spans="6:6" x14ac:dyDescent="0.25">
      <c r="F24439" s="186"/>
    </row>
    <row r="24440" spans="6:6" x14ac:dyDescent="0.25">
      <c r="F24440" s="186"/>
    </row>
    <row r="24441" spans="6:6" x14ac:dyDescent="0.25">
      <c r="F24441" s="186"/>
    </row>
    <row r="24467" spans="6:6" x14ac:dyDescent="0.25">
      <c r="F24467" s="186"/>
    </row>
    <row r="24468" spans="6:6" x14ac:dyDescent="0.25">
      <c r="F24468" s="186"/>
    </row>
    <row r="24469" spans="6:6" x14ac:dyDescent="0.25">
      <c r="F24469" s="186"/>
    </row>
    <row r="24470" spans="6:6" x14ac:dyDescent="0.25">
      <c r="F24470" s="186"/>
    </row>
    <row r="24471" spans="6:6" x14ac:dyDescent="0.25">
      <c r="F24471" s="186"/>
    </row>
    <row r="24481" spans="6:6" x14ac:dyDescent="0.25">
      <c r="F24481" s="186"/>
    </row>
    <row r="24482" spans="6:6" x14ac:dyDescent="0.25">
      <c r="F24482" s="187"/>
    </row>
    <row r="24483" spans="6:6" x14ac:dyDescent="0.25">
      <c r="F24483" s="186"/>
    </row>
    <row r="24484" spans="6:6" x14ac:dyDescent="0.25">
      <c r="F24484" s="186"/>
    </row>
    <row r="24485" spans="6:6" x14ac:dyDescent="0.25">
      <c r="F24485" s="186"/>
    </row>
    <row r="24498" spans="6:6" x14ac:dyDescent="0.25">
      <c r="F24498" s="186"/>
    </row>
    <row r="24499" spans="6:6" x14ac:dyDescent="0.25">
      <c r="F24499" s="186"/>
    </row>
    <row r="24500" spans="6:6" x14ac:dyDescent="0.25">
      <c r="F24500" s="186"/>
    </row>
    <row r="24501" spans="6:6" x14ac:dyDescent="0.25">
      <c r="F24501" s="186"/>
    </row>
    <row r="24512" spans="6:6" x14ac:dyDescent="0.25">
      <c r="F24512" s="186"/>
    </row>
    <row r="24513" spans="6:6" x14ac:dyDescent="0.25">
      <c r="F24513" s="186"/>
    </row>
    <row r="24514" spans="6:6" x14ac:dyDescent="0.25">
      <c r="F24514" s="186"/>
    </row>
    <row r="24515" spans="6:6" x14ac:dyDescent="0.25">
      <c r="F24515" s="186"/>
    </row>
    <row r="24527" spans="6:6" x14ac:dyDescent="0.25">
      <c r="F24527" s="187"/>
    </row>
    <row r="24528" spans="6:6" x14ac:dyDescent="0.25">
      <c r="F24528" s="186"/>
    </row>
    <row r="24529" spans="6:6" x14ac:dyDescent="0.25">
      <c r="F24529" s="186"/>
    </row>
    <row r="24530" spans="6:6" x14ac:dyDescent="0.25">
      <c r="F24530" s="186"/>
    </row>
    <row r="24531" spans="6:6" x14ac:dyDescent="0.25">
      <c r="F24531" s="186"/>
    </row>
    <row r="24572" spans="6:6" x14ac:dyDescent="0.25">
      <c r="F24572" s="186"/>
    </row>
    <row r="24573" spans="6:6" x14ac:dyDescent="0.25">
      <c r="F24573" s="186"/>
    </row>
    <row r="24574" spans="6:6" x14ac:dyDescent="0.25">
      <c r="F24574" s="186"/>
    </row>
    <row r="24575" spans="6:6" x14ac:dyDescent="0.25">
      <c r="F24575" s="186"/>
    </row>
    <row r="24576" spans="6:6" x14ac:dyDescent="0.25">
      <c r="F24576" s="186"/>
    </row>
    <row r="24587" spans="6:6" x14ac:dyDescent="0.25">
      <c r="F24587" s="186"/>
    </row>
    <row r="24588" spans="6:6" x14ac:dyDescent="0.25">
      <c r="F24588" s="186"/>
    </row>
    <row r="24589" spans="6:6" x14ac:dyDescent="0.25">
      <c r="F24589" s="186"/>
    </row>
    <row r="24590" spans="6:6" x14ac:dyDescent="0.25">
      <c r="F24590" s="186"/>
    </row>
    <row r="24591" spans="6:6" x14ac:dyDescent="0.25">
      <c r="F24591" s="186"/>
    </row>
    <row r="24603" spans="6:6" x14ac:dyDescent="0.25">
      <c r="F24603" s="186"/>
    </row>
    <row r="24604" spans="6:6" x14ac:dyDescent="0.25">
      <c r="F24604" s="186"/>
    </row>
    <row r="24605" spans="6:6" x14ac:dyDescent="0.25">
      <c r="F24605" s="186"/>
    </row>
    <row r="24606" spans="6:6" x14ac:dyDescent="0.25">
      <c r="F24606" s="186"/>
    </row>
    <row r="24617" spans="6:6" x14ac:dyDescent="0.25">
      <c r="F24617" s="186"/>
    </row>
    <row r="24618" spans="6:6" x14ac:dyDescent="0.25">
      <c r="F24618" s="186"/>
    </row>
    <row r="24619" spans="6:6" x14ac:dyDescent="0.25">
      <c r="F24619" s="186"/>
    </row>
    <row r="24620" spans="6:6" x14ac:dyDescent="0.25">
      <c r="F24620" s="186"/>
    </row>
    <row r="24621" spans="6:6" x14ac:dyDescent="0.25">
      <c r="F24621" s="186"/>
    </row>
    <row r="24632" spans="6:6" x14ac:dyDescent="0.25">
      <c r="F24632" s="187"/>
    </row>
    <row r="24633" spans="6:6" x14ac:dyDescent="0.25">
      <c r="F24633" s="186"/>
    </row>
    <row r="24634" spans="6:6" x14ac:dyDescent="0.25">
      <c r="F24634" s="186"/>
    </row>
    <row r="24635" spans="6:6" x14ac:dyDescent="0.25">
      <c r="F24635" s="186"/>
    </row>
    <row r="24636" spans="6:6" x14ac:dyDescent="0.25">
      <c r="F24636" s="186"/>
    </row>
    <row r="24648" spans="6:6" x14ac:dyDescent="0.25">
      <c r="F24648" s="186"/>
    </row>
    <row r="24649" spans="6:6" x14ac:dyDescent="0.25">
      <c r="F24649" s="186"/>
    </row>
    <row r="24650" spans="6:6" x14ac:dyDescent="0.25">
      <c r="F24650" s="186"/>
    </row>
    <row r="24651" spans="6:6" x14ac:dyDescent="0.25">
      <c r="F24651" s="186"/>
    </row>
    <row r="24677" spans="6:6" x14ac:dyDescent="0.25">
      <c r="F24677" s="186"/>
    </row>
    <row r="24678" spans="6:6" x14ac:dyDescent="0.25">
      <c r="F24678" s="186"/>
    </row>
    <row r="24679" spans="6:6" x14ac:dyDescent="0.25">
      <c r="F24679" s="186"/>
    </row>
    <row r="24680" spans="6:6" x14ac:dyDescent="0.25">
      <c r="F24680" s="186"/>
    </row>
    <row r="24681" spans="6:6" x14ac:dyDescent="0.25">
      <c r="F24681" s="186"/>
    </row>
    <row r="24693" spans="6:6" x14ac:dyDescent="0.25">
      <c r="F24693" s="186"/>
    </row>
    <row r="24695" spans="6:6" x14ac:dyDescent="0.25">
      <c r="F24695" s="186"/>
    </row>
    <row r="24722" spans="6:6" x14ac:dyDescent="0.25">
      <c r="F24722" s="186"/>
    </row>
    <row r="24725" spans="6:6" x14ac:dyDescent="0.25">
      <c r="F24725" s="186"/>
    </row>
    <row r="24738" spans="6:6" x14ac:dyDescent="0.25">
      <c r="F24738" s="186"/>
    </row>
    <row r="24740" spans="6:6" x14ac:dyDescent="0.25">
      <c r="F24740" s="186"/>
    </row>
    <row r="24741" spans="6:6" x14ac:dyDescent="0.25">
      <c r="F24741" s="186"/>
    </row>
    <row r="24782" spans="6:6" x14ac:dyDescent="0.25">
      <c r="F24782" s="186"/>
    </row>
    <row r="24783" spans="6:6" x14ac:dyDescent="0.25">
      <c r="F24783" s="186"/>
    </row>
    <row r="24784" spans="6:6" x14ac:dyDescent="0.25">
      <c r="F24784" s="186"/>
    </row>
    <row r="24785" spans="6:6" x14ac:dyDescent="0.25">
      <c r="F24785" s="186"/>
    </row>
    <row r="24786" spans="6:6" x14ac:dyDescent="0.25">
      <c r="F24786" s="186"/>
    </row>
    <row r="24797" spans="6:6" x14ac:dyDescent="0.25">
      <c r="F24797" s="186"/>
    </row>
    <row r="24798" spans="6:6" x14ac:dyDescent="0.25">
      <c r="F24798" s="186"/>
    </row>
    <row r="24799" spans="6:6" x14ac:dyDescent="0.25">
      <c r="F24799" s="186"/>
    </row>
    <row r="24800" spans="6:6" x14ac:dyDescent="0.25">
      <c r="F24800" s="186"/>
    </row>
    <row r="24801" spans="6:6" x14ac:dyDescent="0.25">
      <c r="F24801" s="186"/>
    </row>
    <row r="24813" spans="6:6" x14ac:dyDescent="0.25">
      <c r="F24813" s="186"/>
    </row>
    <row r="24814" spans="6:6" x14ac:dyDescent="0.25">
      <c r="F24814" s="186"/>
    </row>
    <row r="24827" spans="6:6" x14ac:dyDescent="0.25">
      <c r="F24827" s="186"/>
    </row>
    <row r="24828" spans="6:6" x14ac:dyDescent="0.25">
      <c r="F24828" s="186"/>
    </row>
    <row r="24830" spans="6:6" x14ac:dyDescent="0.25">
      <c r="F24830" s="186"/>
    </row>
    <row r="24831" spans="6:6" x14ac:dyDescent="0.25">
      <c r="F24831" s="186"/>
    </row>
    <row r="24842" spans="6:6" x14ac:dyDescent="0.25">
      <c r="F24842" s="186"/>
    </row>
    <row r="24843" spans="6:6" x14ac:dyDescent="0.25">
      <c r="F24843" s="186"/>
    </row>
    <row r="24844" spans="6:6" x14ac:dyDescent="0.25">
      <c r="F24844" s="186"/>
    </row>
    <row r="24845" spans="6:6" x14ac:dyDescent="0.25">
      <c r="F24845" s="186"/>
    </row>
    <row r="24846" spans="6:6" x14ac:dyDescent="0.25">
      <c r="F24846" s="186"/>
    </row>
    <row r="24887" spans="6:6" x14ac:dyDescent="0.25">
      <c r="F24887" s="186"/>
    </row>
    <row r="24888" spans="6:6" x14ac:dyDescent="0.25">
      <c r="F24888" s="186"/>
    </row>
    <row r="24889" spans="6:6" x14ac:dyDescent="0.25">
      <c r="F24889" s="186"/>
    </row>
    <row r="24890" spans="6:6" x14ac:dyDescent="0.25">
      <c r="F24890" s="186"/>
    </row>
    <row r="24891" spans="6:6" x14ac:dyDescent="0.25">
      <c r="F24891" s="186"/>
    </row>
    <row r="24902" spans="6:6" x14ac:dyDescent="0.25">
      <c r="F24902" s="186"/>
    </row>
    <row r="24903" spans="6:6" x14ac:dyDescent="0.25">
      <c r="F24903" s="186"/>
    </row>
    <row r="24904" spans="6:6" x14ac:dyDescent="0.25">
      <c r="F24904" s="186"/>
    </row>
    <row r="24905" spans="6:6" x14ac:dyDescent="0.25">
      <c r="F24905" s="186"/>
    </row>
    <row r="24918" spans="6:6" x14ac:dyDescent="0.25">
      <c r="F24918" s="186"/>
    </row>
    <row r="24919" spans="6:6" x14ac:dyDescent="0.25">
      <c r="F24919" s="186"/>
    </row>
    <row r="24932" spans="6:6" x14ac:dyDescent="0.25">
      <c r="F24932" s="186"/>
    </row>
    <row r="24933" spans="6:6" x14ac:dyDescent="0.25">
      <c r="F24933" s="186"/>
    </row>
    <row r="24934" spans="6:6" x14ac:dyDescent="0.25">
      <c r="F24934" s="186"/>
    </row>
    <row r="24935" spans="6:6" x14ac:dyDescent="0.25">
      <c r="F24935" s="186"/>
    </row>
    <row r="24936" spans="6:6" x14ac:dyDescent="0.25">
      <c r="F24936" s="186"/>
    </row>
    <row r="24948" spans="6:6" x14ac:dyDescent="0.25">
      <c r="F24948" s="186"/>
    </row>
    <row r="24949" spans="6:6" x14ac:dyDescent="0.25">
      <c r="F24949" s="186"/>
    </row>
    <row r="24950" spans="6:6" x14ac:dyDescent="0.25">
      <c r="F24950" s="186"/>
    </row>
    <row r="24951" spans="6:6" x14ac:dyDescent="0.25">
      <c r="F24951" s="186"/>
    </row>
    <row r="24963" spans="6:6" x14ac:dyDescent="0.25">
      <c r="F24963" s="186"/>
    </row>
    <row r="24992" spans="6:6" x14ac:dyDescent="0.25">
      <c r="F24992" s="186"/>
    </row>
    <row r="24993" spans="6:6" x14ac:dyDescent="0.25">
      <c r="F24993" s="186"/>
    </row>
    <row r="24994" spans="6:6" x14ac:dyDescent="0.25">
      <c r="F24994" s="186"/>
    </row>
    <row r="24995" spans="6:6" x14ac:dyDescent="0.25">
      <c r="F24995" s="186"/>
    </row>
    <row r="24996" spans="6:6" x14ac:dyDescent="0.25">
      <c r="F24996" s="186"/>
    </row>
    <row r="25007" spans="6:6" x14ac:dyDescent="0.25">
      <c r="F25007" s="186"/>
    </row>
    <row r="25008" spans="6:6" x14ac:dyDescent="0.25">
      <c r="F25008" s="186"/>
    </row>
    <row r="25009" spans="6:6" x14ac:dyDescent="0.25">
      <c r="F25009" s="186"/>
    </row>
    <row r="25010" spans="6:6" x14ac:dyDescent="0.25">
      <c r="F25010" s="186"/>
    </row>
    <row r="25011" spans="6:6" x14ac:dyDescent="0.25">
      <c r="F25011" s="186"/>
    </row>
    <row r="25023" spans="6:6" x14ac:dyDescent="0.25">
      <c r="F25023" s="186"/>
    </row>
    <row r="25024" spans="6:6" x14ac:dyDescent="0.25">
      <c r="F25024" s="186"/>
    </row>
    <row r="25037" spans="6:6" x14ac:dyDescent="0.25">
      <c r="F25037" s="186"/>
    </row>
    <row r="25038" spans="6:6" x14ac:dyDescent="0.25">
      <c r="F25038" s="186"/>
    </row>
    <row r="25039" spans="6:6" x14ac:dyDescent="0.25">
      <c r="F25039" s="186"/>
    </row>
    <row r="25040" spans="6:6" x14ac:dyDescent="0.25">
      <c r="F25040" s="186"/>
    </row>
    <row r="25041" spans="6:6" x14ac:dyDescent="0.25">
      <c r="F25041" s="186"/>
    </row>
    <row r="25053" spans="6:6" x14ac:dyDescent="0.25">
      <c r="F25053" s="186"/>
    </row>
    <row r="25054" spans="6:6" x14ac:dyDescent="0.25">
      <c r="F25054" s="186"/>
    </row>
    <row r="25055" spans="6:6" x14ac:dyDescent="0.25">
      <c r="F25055" s="186"/>
    </row>
    <row r="25056" spans="6:6" x14ac:dyDescent="0.25">
      <c r="F25056" s="186"/>
    </row>
    <row r="25097" spans="6:6" x14ac:dyDescent="0.25">
      <c r="F25097" s="186"/>
    </row>
    <row r="25098" spans="6:6" x14ac:dyDescent="0.25">
      <c r="F25098" s="186"/>
    </row>
    <row r="25099" spans="6:6" x14ac:dyDescent="0.25">
      <c r="F25099" s="186"/>
    </row>
    <row r="25100" spans="6:6" x14ac:dyDescent="0.25">
      <c r="F25100" s="186"/>
    </row>
    <row r="25101" spans="6:6" x14ac:dyDescent="0.25">
      <c r="F25101" s="186"/>
    </row>
    <row r="25112" spans="6:6" x14ac:dyDescent="0.25">
      <c r="F25112" s="186"/>
    </row>
    <row r="25113" spans="6:6" x14ac:dyDescent="0.25">
      <c r="F25113" s="186"/>
    </row>
    <row r="25114" spans="6:6" x14ac:dyDescent="0.25">
      <c r="F25114" s="186"/>
    </row>
    <row r="25115" spans="6:6" x14ac:dyDescent="0.25">
      <c r="F25115" s="186"/>
    </row>
    <row r="25116" spans="6:6" x14ac:dyDescent="0.25">
      <c r="F25116" s="186"/>
    </row>
    <row r="25128" spans="6:6" x14ac:dyDescent="0.25">
      <c r="F25128" s="186"/>
    </row>
    <row r="25129" spans="6:6" x14ac:dyDescent="0.25">
      <c r="F25129" s="186"/>
    </row>
    <row r="25130" spans="6:6" x14ac:dyDescent="0.25">
      <c r="F25130" s="186"/>
    </row>
    <row r="25131" spans="6:6" x14ac:dyDescent="0.25">
      <c r="F25131" s="186"/>
    </row>
    <row r="25142" spans="6:6" x14ac:dyDescent="0.25">
      <c r="F25142" s="186"/>
    </row>
    <row r="25143" spans="6:6" x14ac:dyDescent="0.25">
      <c r="F25143" s="186"/>
    </row>
    <row r="25144" spans="6:6" x14ac:dyDescent="0.25">
      <c r="F25144" s="186"/>
    </row>
    <row r="25145" spans="6:6" x14ac:dyDescent="0.25">
      <c r="F25145" s="186"/>
    </row>
    <row r="25146" spans="6:6" x14ac:dyDescent="0.25">
      <c r="F25146" s="186"/>
    </row>
    <row r="25157" spans="6:6" x14ac:dyDescent="0.25">
      <c r="F25157" s="186"/>
    </row>
    <row r="25158" spans="6:6" x14ac:dyDescent="0.25">
      <c r="F25158" s="186"/>
    </row>
    <row r="25159" spans="6:6" x14ac:dyDescent="0.25">
      <c r="F25159" s="186"/>
    </row>
    <row r="25160" spans="6:6" x14ac:dyDescent="0.25">
      <c r="F25160" s="186"/>
    </row>
    <row r="25161" spans="6:6" x14ac:dyDescent="0.25">
      <c r="F25161" s="186"/>
    </row>
    <row r="25173" spans="6:6" x14ac:dyDescent="0.25">
      <c r="F25173" s="186"/>
    </row>
    <row r="25174" spans="6:6" x14ac:dyDescent="0.25">
      <c r="F25174" s="186"/>
    </row>
    <row r="25202" spans="6:6" x14ac:dyDescent="0.25">
      <c r="F25202" s="186"/>
    </row>
    <row r="25203" spans="6:6" x14ac:dyDescent="0.25">
      <c r="F25203" s="186"/>
    </row>
    <row r="25205" spans="6:6" x14ac:dyDescent="0.25">
      <c r="F25205" s="186"/>
    </row>
    <row r="25206" spans="6:6" x14ac:dyDescent="0.25">
      <c r="F25206" s="186"/>
    </row>
    <row r="25247" spans="6:6" x14ac:dyDescent="0.25">
      <c r="F25247" s="186"/>
    </row>
    <row r="25250" spans="6:6" x14ac:dyDescent="0.25">
      <c r="F25250" s="186"/>
    </row>
    <row r="25307" spans="6:6" x14ac:dyDescent="0.25">
      <c r="F25307" s="186"/>
    </row>
    <row r="25308" spans="6:6" x14ac:dyDescent="0.25">
      <c r="F25308" s="186"/>
    </row>
    <row r="25309" spans="6:6" x14ac:dyDescent="0.25">
      <c r="F25309" s="186"/>
    </row>
    <row r="25310" spans="6:6" x14ac:dyDescent="0.25">
      <c r="F25310" s="186"/>
    </row>
    <row r="25311" spans="6:6" x14ac:dyDescent="0.25">
      <c r="F25311" s="186"/>
    </row>
    <row r="25322" spans="6:6" x14ac:dyDescent="0.25">
      <c r="F25322" s="186"/>
    </row>
    <row r="25323" spans="6:6" x14ac:dyDescent="0.25">
      <c r="F25323" s="186"/>
    </row>
    <row r="25324" spans="6:6" x14ac:dyDescent="0.25">
      <c r="F25324" s="186"/>
    </row>
    <row r="25325" spans="6:6" x14ac:dyDescent="0.25">
      <c r="F25325" s="186"/>
    </row>
    <row r="25326" spans="6:6" x14ac:dyDescent="0.25">
      <c r="F25326" s="186"/>
    </row>
    <row r="25338" spans="6:6" x14ac:dyDescent="0.25">
      <c r="F25338" s="186"/>
    </row>
    <row r="25339" spans="6:6" x14ac:dyDescent="0.25">
      <c r="F25339" s="186"/>
    </row>
    <row r="25340" spans="6:6" x14ac:dyDescent="0.25">
      <c r="F25340" s="186"/>
    </row>
    <row r="25341" spans="6:6" x14ac:dyDescent="0.25">
      <c r="F25341" s="186"/>
    </row>
    <row r="25352" spans="6:6" x14ac:dyDescent="0.25">
      <c r="F25352" s="187"/>
    </row>
    <row r="25353" spans="6:6" x14ac:dyDescent="0.25">
      <c r="F25353" s="186"/>
    </row>
    <row r="25354" spans="6:6" x14ac:dyDescent="0.25">
      <c r="F25354" s="186"/>
    </row>
    <row r="25355" spans="6:6" x14ac:dyDescent="0.25">
      <c r="F25355" s="186"/>
    </row>
    <row r="25356" spans="6:6" x14ac:dyDescent="0.25">
      <c r="F25356" s="186"/>
    </row>
    <row r="25367" spans="6:6" x14ac:dyDescent="0.25">
      <c r="F25367" s="186"/>
    </row>
    <row r="25368" spans="6:6" x14ac:dyDescent="0.25">
      <c r="F25368" s="186"/>
    </row>
    <row r="25369" spans="6:6" x14ac:dyDescent="0.25">
      <c r="F25369" s="186"/>
    </row>
    <row r="25370" spans="6:6" x14ac:dyDescent="0.25">
      <c r="F25370" s="186"/>
    </row>
    <row r="25371" spans="6:6" x14ac:dyDescent="0.25">
      <c r="F25371" s="186"/>
    </row>
    <row r="25383" spans="6:6" x14ac:dyDescent="0.25">
      <c r="F25383" s="186"/>
    </row>
    <row r="25384" spans="6:6" x14ac:dyDescent="0.25">
      <c r="F25384" s="186"/>
    </row>
    <row r="25399" spans="6:6" x14ac:dyDescent="0.25">
      <c r="F25399" s="186"/>
    </row>
    <row r="25400" spans="6:6" x14ac:dyDescent="0.25">
      <c r="F25400" s="186"/>
    </row>
    <row r="25401" spans="6:6" x14ac:dyDescent="0.25">
      <c r="F25401" s="186"/>
    </row>
    <row r="25412" spans="6:6" x14ac:dyDescent="0.25">
      <c r="F25412" s="186"/>
    </row>
    <row r="25413" spans="6:6" x14ac:dyDescent="0.25">
      <c r="F25413" s="186"/>
    </row>
    <row r="25414" spans="6:6" x14ac:dyDescent="0.25">
      <c r="F25414" s="186"/>
    </row>
    <row r="25415" spans="6:6" x14ac:dyDescent="0.25">
      <c r="F25415" s="186"/>
    </row>
    <row r="25416" spans="6:6" x14ac:dyDescent="0.25">
      <c r="F25416" s="186"/>
    </row>
    <row r="25427" spans="6:6" x14ac:dyDescent="0.25">
      <c r="F25427" s="186"/>
    </row>
    <row r="25428" spans="6:6" x14ac:dyDescent="0.25">
      <c r="F25428" s="186"/>
    </row>
    <row r="25429" spans="6:6" x14ac:dyDescent="0.25">
      <c r="F25429" s="186"/>
    </row>
    <row r="25430" spans="6:6" x14ac:dyDescent="0.25">
      <c r="F25430" s="186"/>
    </row>
    <row r="25431" spans="6:6" x14ac:dyDescent="0.25">
      <c r="F25431" s="186"/>
    </row>
    <row r="25442" spans="6:6" x14ac:dyDescent="0.25">
      <c r="F25442" s="186"/>
    </row>
    <row r="25443" spans="6:6" x14ac:dyDescent="0.25">
      <c r="F25443" s="186"/>
    </row>
    <row r="25444" spans="6:6" x14ac:dyDescent="0.25">
      <c r="F25444" s="186"/>
    </row>
    <row r="25445" spans="6:6" x14ac:dyDescent="0.25">
      <c r="F25445" s="186"/>
    </row>
    <row r="25446" spans="6:6" x14ac:dyDescent="0.25">
      <c r="F25446" s="186"/>
    </row>
    <row r="25457" spans="6:6" x14ac:dyDescent="0.25">
      <c r="F25457" s="186"/>
    </row>
    <row r="25458" spans="6:6" x14ac:dyDescent="0.25">
      <c r="F25458" s="186"/>
    </row>
    <row r="25459" spans="6:6" x14ac:dyDescent="0.25">
      <c r="F25459" s="186"/>
    </row>
    <row r="25460" spans="6:6" x14ac:dyDescent="0.25">
      <c r="F25460" s="186"/>
    </row>
    <row r="25472" spans="6:6" x14ac:dyDescent="0.25">
      <c r="F25472" s="186"/>
    </row>
    <row r="25473" spans="6:6" x14ac:dyDescent="0.25">
      <c r="F25473" s="186"/>
    </row>
    <row r="25474" spans="6:6" x14ac:dyDescent="0.25">
      <c r="F25474" s="186"/>
    </row>
    <row r="25475" spans="6:6" x14ac:dyDescent="0.25">
      <c r="F25475" s="186"/>
    </row>
    <row r="25476" spans="6:6" x14ac:dyDescent="0.25">
      <c r="F25476" s="186"/>
    </row>
    <row r="25488" spans="6:6" x14ac:dyDescent="0.25">
      <c r="F25488" s="186"/>
    </row>
    <row r="25489" spans="6:6" x14ac:dyDescent="0.25">
      <c r="F25489" s="186"/>
    </row>
    <row r="25517" spans="6:6" x14ac:dyDescent="0.25">
      <c r="F25517" s="186"/>
    </row>
    <row r="25518" spans="6:6" x14ac:dyDescent="0.25">
      <c r="F25518" s="186"/>
    </row>
    <row r="25519" spans="6:6" x14ac:dyDescent="0.25">
      <c r="F25519" s="186"/>
    </row>
    <row r="25520" spans="6:6" x14ac:dyDescent="0.25">
      <c r="F25520" s="186"/>
    </row>
    <row r="25521" spans="6:6" x14ac:dyDescent="0.25">
      <c r="F25521" s="186"/>
    </row>
    <row r="25532" spans="6:6" x14ac:dyDescent="0.25">
      <c r="F25532" s="186"/>
    </row>
    <row r="25533" spans="6:6" x14ac:dyDescent="0.25">
      <c r="F25533" s="186"/>
    </row>
    <row r="25534" spans="6:6" x14ac:dyDescent="0.25">
      <c r="F25534" s="186"/>
    </row>
    <row r="25535" spans="6:6" x14ac:dyDescent="0.25">
      <c r="F25535" s="186"/>
    </row>
    <row r="25536" spans="6:6" x14ac:dyDescent="0.25">
      <c r="F25536" s="186"/>
    </row>
    <row r="25547" spans="6:6" x14ac:dyDescent="0.25">
      <c r="F25547" s="187"/>
    </row>
    <row r="25548" spans="6:6" x14ac:dyDescent="0.25">
      <c r="F25548" s="186"/>
    </row>
    <row r="25549" spans="6:6" x14ac:dyDescent="0.25">
      <c r="F25549" s="186"/>
    </row>
    <row r="25550" spans="6:6" x14ac:dyDescent="0.25">
      <c r="F25550" s="186"/>
    </row>
    <row r="25551" spans="6:6" x14ac:dyDescent="0.25">
      <c r="F25551" s="186"/>
    </row>
    <row r="25562" spans="6:6" x14ac:dyDescent="0.25">
      <c r="F25562" s="186"/>
    </row>
    <row r="25563" spans="6:6" x14ac:dyDescent="0.25">
      <c r="F25563" s="186"/>
    </row>
    <row r="25564" spans="6:6" x14ac:dyDescent="0.25">
      <c r="F25564" s="186"/>
    </row>
    <row r="25565" spans="6:6" x14ac:dyDescent="0.25">
      <c r="F25565" s="186"/>
    </row>
    <row r="25577" spans="6:6" x14ac:dyDescent="0.25">
      <c r="F25577" s="186"/>
    </row>
    <row r="25578" spans="6:6" x14ac:dyDescent="0.25">
      <c r="F25578" s="186"/>
    </row>
    <row r="25579" spans="6:6" x14ac:dyDescent="0.25">
      <c r="F25579" s="186"/>
    </row>
    <row r="25580" spans="6:6" x14ac:dyDescent="0.25">
      <c r="F25580" s="186"/>
    </row>
    <row r="25581" spans="6:6" x14ac:dyDescent="0.25">
      <c r="F25581" s="186"/>
    </row>
    <row r="25593" spans="6:6" x14ac:dyDescent="0.25">
      <c r="F25593" s="186"/>
    </row>
    <row r="25594" spans="6:6" x14ac:dyDescent="0.25">
      <c r="F25594" s="186"/>
    </row>
    <row r="25595" spans="6:6" x14ac:dyDescent="0.25">
      <c r="F25595" s="186"/>
    </row>
    <row r="25596" spans="6:6" x14ac:dyDescent="0.25">
      <c r="F25596" s="186"/>
    </row>
    <row r="25622" spans="6:6" x14ac:dyDescent="0.25">
      <c r="F25622" s="186"/>
    </row>
    <row r="25623" spans="6:6" x14ac:dyDescent="0.25">
      <c r="F25623" s="186"/>
    </row>
    <row r="25624" spans="6:6" x14ac:dyDescent="0.25">
      <c r="F25624" s="186"/>
    </row>
    <row r="25625" spans="6:6" x14ac:dyDescent="0.25">
      <c r="F25625" s="186"/>
    </row>
    <row r="25626" spans="6:6" x14ac:dyDescent="0.25">
      <c r="F25626" s="186"/>
    </row>
    <row r="25637" spans="6:6" x14ac:dyDescent="0.25">
      <c r="F25637" s="186"/>
    </row>
    <row r="25638" spans="6:6" x14ac:dyDescent="0.25">
      <c r="F25638" s="186"/>
    </row>
    <row r="25639" spans="6:6" x14ac:dyDescent="0.25">
      <c r="F25639" s="186"/>
    </row>
    <row r="25640" spans="6:6" x14ac:dyDescent="0.25">
      <c r="F25640" s="186"/>
    </row>
    <row r="25641" spans="6:6" x14ac:dyDescent="0.25">
      <c r="F25641" s="186"/>
    </row>
    <row r="25652" spans="6:6" x14ac:dyDescent="0.25">
      <c r="F25652" s="186"/>
    </row>
    <row r="25653" spans="6:6" x14ac:dyDescent="0.25">
      <c r="F25653" s="186"/>
    </row>
    <row r="25654" spans="6:6" x14ac:dyDescent="0.25">
      <c r="F25654" s="186"/>
    </row>
    <row r="25655" spans="6:6" x14ac:dyDescent="0.25">
      <c r="F25655" s="186"/>
    </row>
    <row r="25656" spans="6:6" x14ac:dyDescent="0.25">
      <c r="F25656" s="186"/>
    </row>
    <row r="25667" spans="6:6" x14ac:dyDescent="0.25">
      <c r="F25667" s="186"/>
    </row>
    <row r="25668" spans="6:6" x14ac:dyDescent="0.25">
      <c r="F25668" s="186"/>
    </row>
    <row r="25669" spans="6:6" x14ac:dyDescent="0.25">
      <c r="F25669" s="186"/>
    </row>
    <row r="25670" spans="6:6" x14ac:dyDescent="0.25">
      <c r="F25670" s="186"/>
    </row>
    <row r="25671" spans="6:6" x14ac:dyDescent="0.25">
      <c r="F25671" s="186"/>
    </row>
    <row r="25683" spans="6:6" x14ac:dyDescent="0.25">
      <c r="F25683" s="186"/>
    </row>
    <row r="25684" spans="6:6" x14ac:dyDescent="0.25">
      <c r="F25684" s="186"/>
    </row>
    <row r="25685" spans="6:6" x14ac:dyDescent="0.25">
      <c r="F25685" s="186"/>
    </row>
    <row r="25686" spans="6:6" x14ac:dyDescent="0.25">
      <c r="F25686" s="186"/>
    </row>
    <row r="25698" spans="6:6" x14ac:dyDescent="0.25">
      <c r="F25698" s="186"/>
    </row>
    <row r="25699" spans="6:6" x14ac:dyDescent="0.25">
      <c r="F25699" s="186"/>
    </row>
    <row r="25700" spans="6:6" x14ac:dyDescent="0.25">
      <c r="F25700" s="186"/>
    </row>
    <row r="25701" spans="6:6" x14ac:dyDescent="0.25">
      <c r="F25701" s="186"/>
    </row>
    <row r="25727" spans="6:6" x14ac:dyDescent="0.25">
      <c r="F25727" s="186"/>
    </row>
    <row r="25728" spans="6:6" x14ac:dyDescent="0.25">
      <c r="F25728" s="186"/>
    </row>
    <row r="25729" spans="6:6" x14ac:dyDescent="0.25">
      <c r="F25729" s="186"/>
    </row>
    <row r="25730" spans="6:6" x14ac:dyDescent="0.25">
      <c r="F25730" s="186"/>
    </row>
    <row r="25731" spans="6:6" x14ac:dyDescent="0.25">
      <c r="F25731" s="186"/>
    </row>
    <row r="25742" spans="6:6" x14ac:dyDescent="0.25">
      <c r="F25742" s="186"/>
    </row>
    <row r="25743" spans="6:6" x14ac:dyDescent="0.25">
      <c r="F25743" s="186"/>
    </row>
    <row r="25744" spans="6:6" x14ac:dyDescent="0.25">
      <c r="F25744" s="186"/>
    </row>
    <row r="25745" spans="6:6" x14ac:dyDescent="0.25">
      <c r="F25745" s="186"/>
    </row>
    <row r="25757" spans="6:6" x14ac:dyDescent="0.25">
      <c r="F25757" s="186"/>
    </row>
    <row r="25758" spans="6:6" x14ac:dyDescent="0.25">
      <c r="F25758" s="186"/>
    </row>
    <row r="25759" spans="6:6" x14ac:dyDescent="0.25">
      <c r="F25759" s="186"/>
    </row>
    <row r="25760" spans="6:6" x14ac:dyDescent="0.25">
      <c r="F25760" s="186"/>
    </row>
    <row r="25761" spans="6:6" x14ac:dyDescent="0.25">
      <c r="F25761" s="186"/>
    </row>
    <row r="25772" spans="6:6" x14ac:dyDescent="0.25">
      <c r="F25772" s="186"/>
    </row>
    <row r="25773" spans="6:6" x14ac:dyDescent="0.25">
      <c r="F25773" s="186"/>
    </row>
    <row r="25774" spans="6:6" x14ac:dyDescent="0.25">
      <c r="F25774" s="186"/>
    </row>
    <row r="25775" spans="6:6" x14ac:dyDescent="0.25">
      <c r="F25775" s="186"/>
    </row>
    <row r="25787" spans="6:6" x14ac:dyDescent="0.25">
      <c r="F25787" s="186"/>
    </row>
    <row r="25788" spans="6:6" x14ac:dyDescent="0.25">
      <c r="F25788" s="186"/>
    </row>
    <row r="25789" spans="6:6" x14ac:dyDescent="0.25">
      <c r="F25789" s="186"/>
    </row>
    <row r="25790" spans="6:6" x14ac:dyDescent="0.25">
      <c r="F25790" s="186"/>
    </row>
    <row r="25791" spans="6:6" x14ac:dyDescent="0.25">
      <c r="F25791" s="186"/>
    </row>
    <row r="25803" spans="6:6" x14ac:dyDescent="0.25">
      <c r="F25803" s="186"/>
    </row>
    <row r="25804" spans="6:6" x14ac:dyDescent="0.25">
      <c r="F25804" s="186"/>
    </row>
    <row r="25832" spans="6:6" x14ac:dyDescent="0.25">
      <c r="F25832" s="186"/>
    </row>
    <row r="25833" spans="6:6" x14ac:dyDescent="0.25">
      <c r="F25833" s="186"/>
    </row>
    <row r="25834" spans="6:6" x14ac:dyDescent="0.25">
      <c r="F25834" s="186"/>
    </row>
    <row r="25835" spans="6:6" x14ac:dyDescent="0.25">
      <c r="F25835" s="186"/>
    </row>
    <row r="25836" spans="6:6" x14ac:dyDescent="0.25">
      <c r="F25836" s="186"/>
    </row>
    <row r="25847" spans="6:6" x14ac:dyDescent="0.25">
      <c r="F25847" s="186"/>
    </row>
    <row r="25848" spans="6:6" x14ac:dyDescent="0.25">
      <c r="F25848" s="186"/>
    </row>
    <row r="25849" spans="6:6" x14ac:dyDescent="0.25">
      <c r="F25849" s="186"/>
    </row>
    <row r="25850" spans="6:6" x14ac:dyDescent="0.25">
      <c r="F25850" s="186"/>
    </row>
    <row r="25863" spans="6:6" x14ac:dyDescent="0.25">
      <c r="F25863" s="186"/>
    </row>
    <row r="25864" spans="6:6" x14ac:dyDescent="0.25">
      <c r="F25864" s="186"/>
    </row>
    <row r="25877" spans="6:6" x14ac:dyDescent="0.25">
      <c r="F25877" s="186"/>
    </row>
    <row r="25878" spans="6:6" x14ac:dyDescent="0.25">
      <c r="F25878" s="186"/>
    </row>
    <row r="25879" spans="6:6" x14ac:dyDescent="0.25">
      <c r="F25879" s="186"/>
    </row>
    <row r="25880" spans="6:6" x14ac:dyDescent="0.25">
      <c r="F25880" s="186"/>
    </row>
    <row r="25881" spans="6:6" x14ac:dyDescent="0.25">
      <c r="F25881" s="186"/>
    </row>
    <row r="25892" spans="6:6" x14ac:dyDescent="0.25">
      <c r="F25892" s="186"/>
    </row>
    <row r="25893" spans="6:6" x14ac:dyDescent="0.25">
      <c r="F25893" s="186"/>
    </row>
    <row r="25895" spans="6:6" x14ac:dyDescent="0.25">
      <c r="F25895" s="186"/>
    </row>
    <row r="25896" spans="6:6" x14ac:dyDescent="0.25">
      <c r="F25896" s="186"/>
    </row>
    <row r="25908" spans="6:6" x14ac:dyDescent="0.25">
      <c r="F25908" s="186"/>
    </row>
    <row r="25909" spans="6:6" x14ac:dyDescent="0.25">
      <c r="F25909" s="186"/>
    </row>
    <row r="25937" spans="6:6" x14ac:dyDescent="0.25">
      <c r="F25937" s="186"/>
    </row>
    <row r="25938" spans="6:6" x14ac:dyDescent="0.25">
      <c r="F25938" s="186"/>
    </row>
    <row r="25939" spans="6:6" x14ac:dyDescent="0.25">
      <c r="F25939" s="186"/>
    </row>
    <row r="25940" spans="6:6" x14ac:dyDescent="0.25">
      <c r="F25940" s="186"/>
    </row>
    <row r="25941" spans="6:6" x14ac:dyDescent="0.25">
      <c r="F25941" s="186"/>
    </row>
    <row r="25952" spans="6:6" x14ac:dyDescent="0.25">
      <c r="F25952" s="186"/>
    </row>
    <row r="25953" spans="6:6" x14ac:dyDescent="0.25">
      <c r="F25953" s="186"/>
    </row>
    <row r="25954" spans="6:6" x14ac:dyDescent="0.25">
      <c r="F25954" s="186"/>
    </row>
    <row r="25955" spans="6:6" x14ac:dyDescent="0.25">
      <c r="F25955" s="186"/>
    </row>
    <row r="25956" spans="6:6" x14ac:dyDescent="0.25">
      <c r="F25956" s="186"/>
    </row>
    <row r="25968" spans="6:6" x14ac:dyDescent="0.25">
      <c r="F25968" s="186"/>
    </row>
    <row r="25969" spans="6:6" x14ac:dyDescent="0.25">
      <c r="F25969" s="186"/>
    </row>
    <row r="25970" spans="6:6" x14ac:dyDescent="0.25">
      <c r="F25970" s="186"/>
    </row>
    <row r="25971" spans="6:6" x14ac:dyDescent="0.25">
      <c r="F25971" s="186"/>
    </row>
    <row r="25982" spans="6:6" x14ac:dyDescent="0.25">
      <c r="F25982" s="187"/>
    </row>
    <row r="25983" spans="6:6" x14ac:dyDescent="0.25">
      <c r="F25983" s="186"/>
    </row>
    <row r="25984" spans="6:6" x14ac:dyDescent="0.25">
      <c r="F25984" s="186"/>
    </row>
    <row r="25985" spans="6:6" x14ac:dyDescent="0.25">
      <c r="F25985" s="186"/>
    </row>
    <row r="25986" spans="6:6" x14ac:dyDescent="0.25">
      <c r="F25986" s="186"/>
    </row>
    <row r="25997" spans="6:6" x14ac:dyDescent="0.25">
      <c r="F25997" s="187"/>
    </row>
    <row r="25998" spans="6:6" x14ac:dyDescent="0.25">
      <c r="F25998" s="186"/>
    </row>
    <row r="25999" spans="6:6" x14ac:dyDescent="0.25">
      <c r="F25999" s="186"/>
    </row>
    <row r="26000" spans="6:6" x14ac:dyDescent="0.25">
      <c r="F26000" s="186"/>
    </row>
    <row r="26001" spans="6:6" x14ac:dyDescent="0.25">
      <c r="F26001" s="186"/>
    </row>
    <row r="26013" spans="6:6" x14ac:dyDescent="0.25">
      <c r="F26013" s="186"/>
    </row>
    <row r="26014" spans="6:6" x14ac:dyDescent="0.25">
      <c r="F26014" s="186"/>
    </row>
    <row r="26042" spans="6:6" x14ac:dyDescent="0.25">
      <c r="F26042" s="186"/>
    </row>
    <row r="26043" spans="6:6" x14ac:dyDescent="0.25">
      <c r="F26043" s="186"/>
    </row>
    <row r="26044" spans="6:6" x14ac:dyDescent="0.25">
      <c r="F26044" s="186"/>
    </row>
    <row r="26045" spans="6:6" x14ac:dyDescent="0.25">
      <c r="F26045" s="186"/>
    </row>
    <row r="26046" spans="6:6" x14ac:dyDescent="0.25">
      <c r="F26046" s="186"/>
    </row>
    <row r="26057" spans="6:6" x14ac:dyDescent="0.25">
      <c r="F26057" s="186"/>
    </row>
    <row r="26058" spans="6:6" x14ac:dyDescent="0.25">
      <c r="F26058" s="186"/>
    </row>
    <row r="26059" spans="6:6" x14ac:dyDescent="0.25">
      <c r="F26059" s="186"/>
    </row>
    <row r="26060" spans="6:6" x14ac:dyDescent="0.25">
      <c r="F26060" s="186"/>
    </row>
    <row r="26061" spans="6:6" x14ac:dyDescent="0.25">
      <c r="F26061" s="186"/>
    </row>
    <row r="26072" spans="6:6" x14ac:dyDescent="0.25">
      <c r="F26072" s="186"/>
    </row>
    <row r="26073" spans="6:6" x14ac:dyDescent="0.25">
      <c r="F26073" s="186"/>
    </row>
    <row r="26074" spans="6:6" x14ac:dyDescent="0.25">
      <c r="F26074" s="186"/>
    </row>
    <row r="26075" spans="6:6" x14ac:dyDescent="0.25">
      <c r="F26075" s="186"/>
    </row>
    <row r="26076" spans="6:6" x14ac:dyDescent="0.25">
      <c r="F26076" s="186"/>
    </row>
    <row r="26087" spans="6:6" x14ac:dyDescent="0.25">
      <c r="F26087" s="186"/>
    </row>
    <row r="26088" spans="6:6" x14ac:dyDescent="0.25">
      <c r="F26088" s="186"/>
    </row>
    <row r="26089" spans="6:6" x14ac:dyDescent="0.25">
      <c r="F26089" s="186"/>
    </row>
    <row r="26090" spans="6:6" x14ac:dyDescent="0.25">
      <c r="F26090" s="186"/>
    </row>
    <row r="26091" spans="6:6" x14ac:dyDescent="0.25">
      <c r="F26091" s="186"/>
    </row>
    <row r="26102" spans="6:6" x14ac:dyDescent="0.25">
      <c r="F26102" s="186"/>
    </row>
    <row r="26103" spans="6:6" x14ac:dyDescent="0.25">
      <c r="F26103" s="186"/>
    </row>
    <row r="26104" spans="6:6" x14ac:dyDescent="0.25">
      <c r="F26104" s="186"/>
    </row>
    <row r="26105" spans="6:6" x14ac:dyDescent="0.25">
      <c r="F26105" s="186"/>
    </row>
    <row r="26106" spans="6:6" x14ac:dyDescent="0.25">
      <c r="F26106" s="186"/>
    </row>
    <row r="26118" spans="6:6" x14ac:dyDescent="0.25">
      <c r="F26118" s="186"/>
    </row>
    <row r="26119" spans="6:6" x14ac:dyDescent="0.25">
      <c r="F26119" s="186"/>
    </row>
    <row r="26120" spans="6:6" x14ac:dyDescent="0.25">
      <c r="F26120" s="186"/>
    </row>
    <row r="26121" spans="6:6" x14ac:dyDescent="0.25">
      <c r="F26121" s="186"/>
    </row>
    <row r="26147" spans="6:6" x14ac:dyDescent="0.25">
      <c r="F26147" s="186"/>
    </row>
    <row r="26148" spans="6:6" x14ac:dyDescent="0.25">
      <c r="F26148" s="186"/>
    </row>
    <row r="26149" spans="6:6" x14ac:dyDescent="0.25">
      <c r="F26149" s="186"/>
    </row>
    <row r="26150" spans="6:6" x14ac:dyDescent="0.25">
      <c r="F26150" s="186"/>
    </row>
    <row r="26151" spans="6:6" x14ac:dyDescent="0.25">
      <c r="F26151" s="186"/>
    </row>
    <row r="26161" spans="6:6" x14ac:dyDescent="0.25">
      <c r="F26161" s="186"/>
    </row>
    <row r="26162" spans="6:6" x14ac:dyDescent="0.25">
      <c r="F26162" s="186"/>
    </row>
    <row r="26163" spans="6:6" x14ac:dyDescent="0.25">
      <c r="F26163" s="186"/>
    </row>
    <row r="26164" spans="6:6" x14ac:dyDescent="0.25">
      <c r="F26164" s="186"/>
    </row>
    <row r="26165" spans="6:6" x14ac:dyDescent="0.25">
      <c r="F26165" s="186"/>
    </row>
    <row r="26166" spans="6:6" x14ac:dyDescent="0.25">
      <c r="F26166" s="186"/>
    </row>
    <row r="26177" spans="6:6" x14ac:dyDescent="0.25">
      <c r="F26177" s="187"/>
    </row>
    <row r="26178" spans="6:6" x14ac:dyDescent="0.25">
      <c r="F26178" s="186"/>
    </row>
    <row r="26179" spans="6:6" x14ac:dyDescent="0.25">
      <c r="F26179" s="186"/>
    </row>
    <row r="26180" spans="6:6" x14ac:dyDescent="0.25">
      <c r="F26180" s="186"/>
    </row>
    <row r="26181" spans="6:6" x14ac:dyDescent="0.25">
      <c r="F26181" s="186"/>
    </row>
    <row r="26192" spans="6:6" x14ac:dyDescent="0.25">
      <c r="F26192" s="186"/>
    </row>
    <row r="26193" spans="6:6" x14ac:dyDescent="0.25">
      <c r="F26193" s="186"/>
    </row>
    <row r="26194" spans="6:6" x14ac:dyDescent="0.25">
      <c r="F26194" s="186"/>
    </row>
    <row r="26195" spans="6:6" x14ac:dyDescent="0.25">
      <c r="F26195" s="186"/>
    </row>
    <row r="26207" spans="6:6" x14ac:dyDescent="0.25">
      <c r="F26207" s="186"/>
    </row>
    <row r="26208" spans="6:6" x14ac:dyDescent="0.25">
      <c r="F26208" s="186"/>
    </row>
    <row r="26209" spans="6:6" x14ac:dyDescent="0.25">
      <c r="F26209" s="186"/>
    </row>
    <row r="26210" spans="6:6" x14ac:dyDescent="0.25">
      <c r="F26210" s="186"/>
    </row>
    <row r="26211" spans="6:6" x14ac:dyDescent="0.25">
      <c r="F26211" s="186"/>
    </row>
    <row r="26223" spans="6:6" x14ac:dyDescent="0.25">
      <c r="F26223" s="186"/>
    </row>
    <row r="26224" spans="6:6" x14ac:dyDescent="0.25">
      <c r="F26224" s="186"/>
    </row>
    <row r="26225" spans="6:6" x14ac:dyDescent="0.25">
      <c r="F26225" s="186"/>
    </row>
    <row r="26226" spans="6:6" x14ac:dyDescent="0.25">
      <c r="F26226" s="186"/>
    </row>
    <row r="26252" spans="6:6" x14ac:dyDescent="0.25">
      <c r="F26252" s="186"/>
    </row>
    <row r="26253" spans="6:6" x14ac:dyDescent="0.25">
      <c r="F26253" s="186"/>
    </row>
    <row r="26254" spans="6:6" x14ac:dyDescent="0.25">
      <c r="F26254" s="186"/>
    </row>
    <row r="26255" spans="6:6" x14ac:dyDescent="0.25">
      <c r="F26255" s="186"/>
    </row>
    <row r="26256" spans="6:6" x14ac:dyDescent="0.25">
      <c r="F26256" s="186"/>
    </row>
    <row r="26267" spans="6:6" x14ac:dyDescent="0.25">
      <c r="F26267" s="186"/>
    </row>
    <row r="26268" spans="6:6" x14ac:dyDescent="0.25">
      <c r="F26268" s="186"/>
    </row>
    <row r="26269" spans="6:6" x14ac:dyDescent="0.25">
      <c r="F26269" s="186"/>
    </row>
    <row r="26270" spans="6:6" x14ac:dyDescent="0.25">
      <c r="F26270" s="186"/>
    </row>
    <row r="26271" spans="6:6" x14ac:dyDescent="0.25">
      <c r="F26271" s="186"/>
    </row>
    <row r="26283" spans="6:6" x14ac:dyDescent="0.25">
      <c r="F26283" s="186"/>
    </row>
    <row r="26284" spans="6:6" x14ac:dyDescent="0.25">
      <c r="F26284" s="186"/>
    </row>
    <row r="26285" spans="6:6" x14ac:dyDescent="0.25">
      <c r="F26285" s="186"/>
    </row>
    <row r="26286" spans="6:6" x14ac:dyDescent="0.25">
      <c r="F26286" s="186"/>
    </row>
    <row r="26297" spans="6:6" x14ac:dyDescent="0.25">
      <c r="F26297" s="186"/>
    </row>
    <row r="26298" spans="6:6" x14ac:dyDescent="0.25">
      <c r="F26298" s="186"/>
    </row>
    <row r="26299" spans="6:6" x14ac:dyDescent="0.25">
      <c r="F26299" s="186"/>
    </row>
    <row r="26300" spans="6:6" x14ac:dyDescent="0.25">
      <c r="F26300" s="186"/>
    </row>
    <row r="26301" spans="6:6" x14ac:dyDescent="0.25">
      <c r="F26301" s="186"/>
    </row>
    <row r="26312" spans="6:6" x14ac:dyDescent="0.25">
      <c r="F26312" s="186"/>
    </row>
    <row r="26313" spans="6:6" x14ac:dyDescent="0.25">
      <c r="F26313" s="186"/>
    </row>
    <row r="26314" spans="6:6" x14ac:dyDescent="0.25">
      <c r="F26314" s="186"/>
    </row>
    <row r="26315" spans="6:6" x14ac:dyDescent="0.25">
      <c r="F26315" s="186"/>
    </row>
    <row r="26316" spans="6:6" x14ac:dyDescent="0.25">
      <c r="F26316" s="186"/>
    </row>
    <row r="26328" spans="6:6" x14ac:dyDescent="0.25">
      <c r="F26328" s="186"/>
    </row>
    <row r="26329" spans="6:6" x14ac:dyDescent="0.25">
      <c r="F26329" s="186"/>
    </row>
    <row r="26330" spans="6:6" x14ac:dyDescent="0.25">
      <c r="F26330" s="186"/>
    </row>
    <row r="26331" spans="6:6" x14ac:dyDescent="0.25">
      <c r="F26331" s="186"/>
    </row>
    <row r="26358" spans="6:6" x14ac:dyDescent="0.25">
      <c r="F26358" s="186"/>
    </row>
    <row r="26359" spans="6:6" x14ac:dyDescent="0.25">
      <c r="F26359" s="186"/>
    </row>
    <row r="26361" spans="6:6" x14ac:dyDescent="0.25">
      <c r="F26361" s="186"/>
    </row>
    <row r="26388" spans="6:6" x14ac:dyDescent="0.25">
      <c r="F26388" s="186"/>
    </row>
    <row r="26402" spans="6:6" x14ac:dyDescent="0.25">
      <c r="F26402" s="186"/>
    </row>
    <row r="26405" spans="6:6" x14ac:dyDescent="0.25">
      <c r="F26405" s="186"/>
    </row>
    <row r="26418" spans="6:6" x14ac:dyDescent="0.25">
      <c r="F26418" s="186"/>
    </row>
    <row r="26462" spans="6:6" x14ac:dyDescent="0.25">
      <c r="F26462" s="186"/>
    </row>
    <row r="26463" spans="6:6" x14ac:dyDescent="0.25">
      <c r="F26463" s="187"/>
    </row>
    <row r="26464" spans="6:6" x14ac:dyDescent="0.25">
      <c r="F26464" s="187"/>
    </row>
    <row r="26465" spans="6:6" x14ac:dyDescent="0.25">
      <c r="F26465" s="186"/>
    </row>
    <row r="26466" spans="6:6" x14ac:dyDescent="0.25">
      <c r="F26466" s="187"/>
    </row>
    <row r="26477" spans="6:6" x14ac:dyDescent="0.25">
      <c r="F26477" s="186"/>
    </row>
    <row r="26478" spans="6:6" x14ac:dyDescent="0.25">
      <c r="F26478" s="187"/>
    </row>
    <row r="26479" spans="6:6" x14ac:dyDescent="0.25">
      <c r="F26479" s="187"/>
    </row>
    <row r="26480" spans="6:6" x14ac:dyDescent="0.25">
      <c r="F26480" s="186"/>
    </row>
    <row r="26481" spans="6:6" x14ac:dyDescent="0.25">
      <c r="F26481" s="187"/>
    </row>
    <row r="26492" spans="6:6" x14ac:dyDescent="0.25">
      <c r="F26492" s="186"/>
    </row>
    <row r="26493" spans="6:6" x14ac:dyDescent="0.25">
      <c r="F26493" s="187"/>
    </row>
    <row r="26494" spans="6:6" x14ac:dyDescent="0.25">
      <c r="F26494" s="187"/>
    </row>
    <row r="26495" spans="6:6" x14ac:dyDescent="0.25">
      <c r="F26495" s="186"/>
    </row>
    <row r="26496" spans="6:6" x14ac:dyDescent="0.25">
      <c r="F26496" s="187"/>
    </row>
    <row r="26507" spans="6:6" x14ac:dyDescent="0.25">
      <c r="F26507" s="186"/>
    </row>
    <row r="26508" spans="6:6" x14ac:dyDescent="0.25">
      <c r="F26508" s="187"/>
    </row>
    <row r="26509" spans="6:6" x14ac:dyDescent="0.25">
      <c r="F26509" s="187"/>
    </row>
    <row r="26510" spans="6:6" x14ac:dyDescent="0.25">
      <c r="F26510" s="186"/>
    </row>
    <row r="26511" spans="6:6" x14ac:dyDescent="0.25">
      <c r="F26511" s="187"/>
    </row>
    <row r="26522" spans="6:6" x14ac:dyDescent="0.25">
      <c r="F26522" s="186"/>
    </row>
    <row r="26523" spans="6:6" x14ac:dyDescent="0.25">
      <c r="F26523" s="187"/>
    </row>
    <row r="26524" spans="6:6" x14ac:dyDescent="0.25">
      <c r="F26524" s="187"/>
    </row>
    <row r="26525" spans="6:6" x14ac:dyDescent="0.25">
      <c r="F26525" s="186"/>
    </row>
    <row r="26526" spans="6:6" x14ac:dyDescent="0.25">
      <c r="F26526" s="187"/>
    </row>
    <row r="26538" spans="6:6" x14ac:dyDescent="0.25">
      <c r="F26538" s="187"/>
    </row>
    <row r="26539" spans="6:6" x14ac:dyDescent="0.25">
      <c r="F26539" s="187"/>
    </row>
    <row r="26540" spans="6:6" x14ac:dyDescent="0.25">
      <c r="F26540" s="187"/>
    </row>
    <row r="26541" spans="6:6" x14ac:dyDescent="0.25">
      <c r="F26541" s="187"/>
    </row>
    <row r="26567" spans="6:6" x14ac:dyDescent="0.25">
      <c r="F26567" s="186"/>
    </row>
    <row r="26568" spans="6:6" x14ac:dyDescent="0.25">
      <c r="F26568" s="186"/>
    </row>
    <row r="26569" spans="6:6" x14ac:dyDescent="0.25">
      <c r="F26569" s="186"/>
    </row>
    <row r="26570" spans="6:6" x14ac:dyDescent="0.25">
      <c r="F26570" s="186"/>
    </row>
    <row r="26571" spans="6:6" x14ac:dyDescent="0.25">
      <c r="F26571" s="186"/>
    </row>
    <row r="26582" spans="6:6" x14ac:dyDescent="0.25">
      <c r="F26582" s="186"/>
    </row>
    <row r="26583" spans="6:6" x14ac:dyDescent="0.25">
      <c r="F26583" s="186"/>
    </row>
    <row r="26584" spans="6:6" x14ac:dyDescent="0.25">
      <c r="F26584" s="186"/>
    </row>
    <row r="26585" spans="6:6" x14ac:dyDescent="0.25">
      <c r="F26585" s="186"/>
    </row>
    <row r="26586" spans="6:6" x14ac:dyDescent="0.25">
      <c r="F26586" s="186"/>
    </row>
    <row r="26598" spans="6:6" x14ac:dyDescent="0.25">
      <c r="F26598" s="186"/>
    </row>
    <row r="26599" spans="6:6" x14ac:dyDescent="0.25">
      <c r="F26599" s="186"/>
    </row>
    <row r="26600" spans="6:6" x14ac:dyDescent="0.25">
      <c r="F26600" s="186"/>
    </row>
    <row r="26601" spans="6:6" x14ac:dyDescent="0.25">
      <c r="F26601" s="186"/>
    </row>
    <row r="26612" spans="6:6" x14ac:dyDescent="0.25">
      <c r="F26612" s="186"/>
    </row>
    <row r="26613" spans="6:6" x14ac:dyDescent="0.25">
      <c r="F26613" s="186"/>
    </row>
    <row r="26614" spans="6:6" x14ac:dyDescent="0.25">
      <c r="F26614" s="186"/>
    </row>
    <row r="26615" spans="6:6" x14ac:dyDescent="0.25">
      <c r="F26615" s="186"/>
    </row>
    <row r="26616" spans="6:6" x14ac:dyDescent="0.25">
      <c r="F26616" s="186"/>
    </row>
    <row r="26628" spans="6:6" x14ac:dyDescent="0.25">
      <c r="F26628" s="186"/>
    </row>
    <row r="26629" spans="6:6" x14ac:dyDescent="0.25">
      <c r="F26629" s="186"/>
    </row>
    <row r="26630" spans="6:6" x14ac:dyDescent="0.25">
      <c r="F26630" s="186"/>
    </row>
    <row r="26631" spans="6:6" x14ac:dyDescent="0.25">
      <c r="F26631" s="186"/>
    </row>
    <row r="26643" spans="6:6" x14ac:dyDescent="0.25">
      <c r="F26643" s="186"/>
    </row>
    <row r="26644" spans="6:6" x14ac:dyDescent="0.25">
      <c r="F26644" s="186"/>
    </row>
    <row r="26645" spans="6:6" x14ac:dyDescent="0.25">
      <c r="F26645" s="186"/>
    </row>
    <row r="26646" spans="6:6" x14ac:dyDescent="0.25">
      <c r="F26646" s="186"/>
    </row>
    <row r="26732" spans="6:6" x14ac:dyDescent="0.25">
      <c r="F26732" s="187"/>
    </row>
    <row r="26882" spans="6:6" x14ac:dyDescent="0.25">
      <c r="F26882" s="186"/>
    </row>
    <row r="26883" spans="6:6" x14ac:dyDescent="0.25">
      <c r="F26883" s="186"/>
    </row>
    <row r="26884" spans="6:6" x14ac:dyDescent="0.25">
      <c r="F26884" s="186"/>
    </row>
    <row r="26885" spans="6:6" x14ac:dyDescent="0.25">
      <c r="F26885" s="186"/>
    </row>
    <row r="26886" spans="6:6" x14ac:dyDescent="0.25">
      <c r="F26886" s="186"/>
    </row>
    <row r="26897" spans="6:6" x14ac:dyDescent="0.25">
      <c r="F26897" s="186"/>
    </row>
    <row r="26898" spans="6:6" x14ac:dyDescent="0.25">
      <c r="F26898" s="186"/>
    </row>
    <row r="26899" spans="6:6" x14ac:dyDescent="0.25">
      <c r="F26899" s="186"/>
    </row>
    <row r="26900" spans="6:6" x14ac:dyDescent="0.25">
      <c r="F26900" s="186"/>
    </row>
    <row r="26901" spans="6:6" x14ac:dyDescent="0.25">
      <c r="F26901" s="186"/>
    </row>
    <row r="26912" spans="6:6" x14ac:dyDescent="0.25">
      <c r="F26912" s="186"/>
    </row>
    <row r="26913" spans="6:6" x14ac:dyDescent="0.25">
      <c r="F26913" s="186"/>
    </row>
    <row r="26914" spans="6:6" x14ac:dyDescent="0.25">
      <c r="F26914" s="186"/>
    </row>
    <row r="26915" spans="6:6" x14ac:dyDescent="0.25">
      <c r="F26915" s="186"/>
    </row>
    <row r="26916" spans="6:6" x14ac:dyDescent="0.25">
      <c r="F26916" s="186"/>
    </row>
    <row r="26927" spans="6:6" x14ac:dyDescent="0.25">
      <c r="F26927" s="186"/>
    </row>
    <row r="26928" spans="6:6" x14ac:dyDescent="0.25">
      <c r="F26928" s="186"/>
    </row>
    <row r="26929" spans="6:6" x14ac:dyDescent="0.25">
      <c r="F26929" s="186"/>
    </row>
    <row r="26930" spans="6:6" x14ac:dyDescent="0.25">
      <c r="F26930" s="186"/>
    </row>
    <row r="26942" spans="6:6" x14ac:dyDescent="0.25">
      <c r="F26942" s="186"/>
    </row>
    <row r="26943" spans="6:6" x14ac:dyDescent="0.25">
      <c r="F26943" s="186"/>
    </row>
    <row r="26945" spans="6:6" x14ac:dyDescent="0.25">
      <c r="F26945" s="186"/>
    </row>
    <row r="26946" spans="6:6" x14ac:dyDescent="0.25">
      <c r="F26946" s="186"/>
    </row>
    <row r="26987" spans="6:6" x14ac:dyDescent="0.25">
      <c r="F26987" s="186"/>
    </row>
    <row r="26988" spans="6:6" x14ac:dyDescent="0.25">
      <c r="F26988" s="186"/>
    </row>
    <row r="26989" spans="6:6" x14ac:dyDescent="0.25">
      <c r="F26989" s="186"/>
    </row>
    <row r="26990" spans="6:6" x14ac:dyDescent="0.25">
      <c r="F26990" s="186"/>
    </row>
    <row r="26991" spans="6:6" x14ac:dyDescent="0.25">
      <c r="F26991" s="186"/>
    </row>
    <row r="27002" spans="6:6" x14ac:dyDescent="0.25">
      <c r="F27002" s="186"/>
    </row>
    <row r="27003" spans="6:6" x14ac:dyDescent="0.25">
      <c r="F27003" s="186"/>
    </row>
    <row r="27004" spans="6:6" x14ac:dyDescent="0.25">
      <c r="F27004" s="186"/>
    </row>
    <row r="27005" spans="6:6" x14ac:dyDescent="0.25">
      <c r="F27005" s="186"/>
    </row>
    <row r="27006" spans="6:6" x14ac:dyDescent="0.25">
      <c r="F27006" s="186"/>
    </row>
    <row r="27017" spans="6:6" x14ac:dyDescent="0.25">
      <c r="F27017" s="186"/>
    </row>
    <row r="27018" spans="6:6" x14ac:dyDescent="0.25">
      <c r="F27018" s="186"/>
    </row>
    <row r="27019" spans="6:6" x14ac:dyDescent="0.25">
      <c r="F27019" s="186"/>
    </row>
    <row r="27020" spans="6:6" x14ac:dyDescent="0.25">
      <c r="F27020" s="186"/>
    </row>
    <row r="27021" spans="6:6" x14ac:dyDescent="0.25">
      <c r="F27021" s="186"/>
    </row>
    <row r="27032" spans="6:6" x14ac:dyDescent="0.25">
      <c r="F27032" s="186"/>
    </row>
    <row r="27033" spans="6:6" x14ac:dyDescent="0.25">
      <c r="F27033" s="186"/>
    </row>
    <row r="27034" spans="6:6" x14ac:dyDescent="0.25">
      <c r="F27034" s="186"/>
    </row>
    <row r="27035" spans="6:6" x14ac:dyDescent="0.25">
      <c r="F27035" s="186"/>
    </row>
    <row r="27036" spans="6:6" x14ac:dyDescent="0.25">
      <c r="F27036" s="186"/>
    </row>
    <row r="27047" spans="6:6" x14ac:dyDescent="0.25">
      <c r="F27047" s="186"/>
    </row>
    <row r="27048" spans="6:6" x14ac:dyDescent="0.25">
      <c r="F27048" s="186"/>
    </row>
    <row r="27049" spans="6:6" x14ac:dyDescent="0.25">
      <c r="F27049" s="186"/>
    </row>
    <row r="27050" spans="6:6" x14ac:dyDescent="0.25">
      <c r="F27050" s="186"/>
    </row>
    <row r="27051" spans="6:6" x14ac:dyDescent="0.25">
      <c r="F27051" s="186"/>
    </row>
    <row r="27063" spans="6:6" x14ac:dyDescent="0.25">
      <c r="F27063" s="186"/>
    </row>
    <row r="27064" spans="6:6" x14ac:dyDescent="0.25">
      <c r="F27064" s="186"/>
    </row>
    <row r="27065" spans="6:6" x14ac:dyDescent="0.25">
      <c r="F27065" s="186"/>
    </row>
    <row r="27066" spans="6:6" x14ac:dyDescent="0.25">
      <c r="F27066" s="186"/>
    </row>
    <row r="27197" spans="6:6" x14ac:dyDescent="0.25">
      <c r="F27197" s="186"/>
    </row>
    <row r="27198" spans="6:6" x14ac:dyDescent="0.25">
      <c r="F27198" s="186"/>
    </row>
    <row r="27199" spans="6:6" x14ac:dyDescent="0.25">
      <c r="F27199" s="186"/>
    </row>
    <row r="27200" spans="6:6" x14ac:dyDescent="0.25">
      <c r="F27200" s="186"/>
    </row>
    <row r="27201" spans="6:6" x14ac:dyDescent="0.25">
      <c r="F27201" s="186"/>
    </row>
    <row r="27212" spans="6:6" x14ac:dyDescent="0.25">
      <c r="F27212" s="186"/>
    </row>
    <row r="27213" spans="6:6" x14ac:dyDescent="0.25">
      <c r="F27213" s="186"/>
    </row>
    <row r="27214" spans="6:6" x14ac:dyDescent="0.25">
      <c r="F27214" s="186"/>
    </row>
    <row r="27215" spans="6:6" x14ac:dyDescent="0.25">
      <c r="F27215" s="186"/>
    </row>
    <row r="27216" spans="6:6" x14ac:dyDescent="0.25">
      <c r="F27216" s="186"/>
    </row>
    <row r="27227" spans="6:6" x14ac:dyDescent="0.25">
      <c r="F27227" s="186"/>
    </row>
    <row r="27228" spans="6:6" x14ac:dyDescent="0.25">
      <c r="F27228" s="186"/>
    </row>
    <row r="27229" spans="6:6" x14ac:dyDescent="0.25">
      <c r="F27229" s="186"/>
    </row>
    <row r="27230" spans="6:6" x14ac:dyDescent="0.25">
      <c r="F27230" s="186"/>
    </row>
    <row r="27231" spans="6:6" x14ac:dyDescent="0.25">
      <c r="F27231" s="186"/>
    </row>
    <row r="27242" spans="6:6" x14ac:dyDescent="0.25">
      <c r="F27242" s="186"/>
    </row>
    <row r="27243" spans="6:6" x14ac:dyDescent="0.25">
      <c r="F27243" s="186"/>
    </row>
    <row r="27244" spans="6:6" x14ac:dyDescent="0.25">
      <c r="F27244" s="186"/>
    </row>
    <row r="27245" spans="6:6" x14ac:dyDescent="0.25">
      <c r="F27245" s="186"/>
    </row>
    <row r="27246" spans="6:6" x14ac:dyDescent="0.25">
      <c r="F27246" s="186"/>
    </row>
    <row r="27257" spans="6:6" x14ac:dyDescent="0.25">
      <c r="F27257" s="186"/>
    </row>
    <row r="27258" spans="6:6" x14ac:dyDescent="0.25">
      <c r="F27258" s="186"/>
    </row>
    <row r="27259" spans="6:6" x14ac:dyDescent="0.25">
      <c r="F27259" s="186"/>
    </row>
    <row r="27260" spans="6:6" x14ac:dyDescent="0.25">
      <c r="F27260" s="186"/>
    </row>
    <row r="27261" spans="6:6" x14ac:dyDescent="0.25">
      <c r="F27261" s="186"/>
    </row>
    <row r="27273" spans="6:6" x14ac:dyDescent="0.25">
      <c r="F27273" s="186"/>
    </row>
    <row r="27274" spans="6:6" x14ac:dyDescent="0.25">
      <c r="F27274" s="186"/>
    </row>
    <row r="27275" spans="6:6" x14ac:dyDescent="0.25">
      <c r="F27275" s="186"/>
    </row>
    <row r="27276" spans="6:6" x14ac:dyDescent="0.25">
      <c r="F27276" s="186"/>
    </row>
    <row r="27302" spans="6:6" x14ac:dyDescent="0.25">
      <c r="F27302" s="186"/>
    </row>
    <row r="27303" spans="6:6" x14ac:dyDescent="0.25">
      <c r="F27303" s="186"/>
    </row>
    <row r="27304" spans="6:6" x14ac:dyDescent="0.25">
      <c r="F27304" s="186"/>
    </row>
    <row r="27305" spans="6:6" x14ac:dyDescent="0.25">
      <c r="F27305" s="186"/>
    </row>
    <row r="27306" spans="6:6" x14ac:dyDescent="0.25">
      <c r="F27306" s="186"/>
    </row>
    <row r="27317" spans="6:6" x14ac:dyDescent="0.25">
      <c r="F27317" s="186"/>
    </row>
    <row r="27318" spans="6:6" x14ac:dyDescent="0.25">
      <c r="F27318" s="186"/>
    </row>
    <row r="27319" spans="6:6" x14ac:dyDescent="0.25">
      <c r="F27319" s="186"/>
    </row>
    <row r="27320" spans="6:6" x14ac:dyDescent="0.25">
      <c r="F27320" s="186"/>
    </row>
    <row r="27321" spans="6:6" x14ac:dyDescent="0.25">
      <c r="F27321" s="186"/>
    </row>
    <row r="27333" spans="6:6" x14ac:dyDescent="0.25">
      <c r="F27333" s="186"/>
    </row>
    <row r="27334" spans="6:6" x14ac:dyDescent="0.25">
      <c r="F27334" s="186"/>
    </row>
    <row r="27335" spans="6:6" x14ac:dyDescent="0.25">
      <c r="F27335" s="186"/>
    </row>
    <row r="27336" spans="6:6" x14ac:dyDescent="0.25">
      <c r="F27336" s="186"/>
    </row>
    <row r="27347" spans="6:6" x14ac:dyDescent="0.25">
      <c r="F27347" s="187"/>
    </row>
    <row r="27348" spans="6:6" x14ac:dyDescent="0.25">
      <c r="F27348" s="186"/>
    </row>
    <row r="27349" spans="6:6" x14ac:dyDescent="0.25">
      <c r="F27349" s="186"/>
    </row>
    <row r="27350" spans="6:6" x14ac:dyDescent="0.25">
      <c r="F27350" s="186"/>
    </row>
    <row r="27363" spans="6:6" x14ac:dyDescent="0.25">
      <c r="F27363" s="186"/>
    </row>
    <row r="27364" spans="6:6" x14ac:dyDescent="0.25">
      <c r="F27364" s="186"/>
    </row>
    <row r="27365" spans="6:6" x14ac:dyDescent="0.25">
      <c r="F27365" s="186"/>
    </row>
    <row r="27366" spans="6:6" x14ac:dyDescent="0.25">
      <c r="F27366" s="186"/>
    </row>
    <row r="27378" spans="6:6" x14ac:dyDescent="0.25">
      <c r="F27378" s="186"/>
    </row>
    <row r="27379" spans="6:6" x14ac:dyDescent="0.25">
      <c r="F27379" s="186"/>
    </row>
    <row r="27407" spans="6:6" x14ac:dyDescent="0.25">
      <c r="F27407" s="186"/>
    </row>
    <row r="27408" spans="6:6" x14ac:dyDescent="0.25">
      <c r="F27408" s="186"/>
    </row>
    <row r="27409" spans="6:6" x14ac:dyDescent="0.25">
      <c r="F27409" s="186"/>
    </row>
    <row r="27410" spans="6:6" x14ac:dyDescent="0.25">
      <c r="F27410" s="186"/>
    </row>
    <row r="27411" spans="6:6" x14ac:dyDescent="0.25">
      <c r="F27411" s="186"/>
    </row>
    <row r="27422" spans="6:6" x14ac:dyDescent="0.25">
      <c r="F27422" s="186"/>
    </row>
    <row r="27423" spans="6:6" x14ac:dyDescent="0.25">
      <c r="F27423" s="186"/>
    </row>
    <row r="27424" spans="6:6" x14ac:dyDescent="0.25">
      <c r="F27424" s="186"/>
    </row>
    <row r="27425" spans="6:6" x14ac:dyDescent="0.25">
      <c r="F27425" s="186"/>
    </row>
    <row r="27437" spans="6:6" x14ac:dyDescent="0.25">
      <c r="F27437" s="186"/>
    </row>
    <row r="27438" spans="6:6" x14ac:dyDescent="0.25">
      <c r="F27438" s="186"/>
    </row>
    <row r="27439" spans="6:6" x14ac:dyDescent="0.25">
      <c r="F27439" s="186"/>
    </row>
    <row r="27440" spans="6:6" x14ac:dyDescent="0.25">
      <c r="F27440" s="186"/>
    </row>
    <row r="27441" spans="6:6" x14ac:dyDescent="0.25">
      <c r="F27441" s="186"/>
    </row>
    <row r="27452" spans="6:6" x14ac:dyDescent="0.25">
      <c r="F27452" s="187"/>
    </row>
    <row r="27453" spans="6:6" x14ac:dyDescent="0.25">
      <c r="F27453" s="186"/>
    </row>
    <row r="27454" spans="6:6" x14ac:dyDescent="0.25">
      <c r="F27454" s="186"/>
    </row>
    <row r="27455" spans="6:6" x14ac:dyDescent="0.25">
      <c r="F27455" s="186"/>
    </row>
    <row r="27467" spans="6:6" x14ac:dyDescent="0.25">
      <c r="F27467" s="187"/>
    </row>
    <row r="27468" spans="6:6" x14ac:dyDescent="0.25">
      <c r="F27468" s="186"/>
    </row>
    <row r="27469" spans="6:6" x14ac:dyDescent="0.25">
      <c r="F27469" s="186"/>
    </row>
    <row r="27470" spans="6:6" x14ac:dyDescent="0.25">
      <c r="F27470" s="186"/>
    </row>
    <row r="27471" spans="6:6" x14ac:dyDescent="0.25">
      <c r="F27471" s="186"/>
    </row>
    <row r="27483" spans="6:6" x14ac:dyDescent="0.25">
      <c r="F27483" s="186"/>
    </row>
    <row r="27484" spans="6:6" x14ac:dyDescent="0.25">
      <c r="F27484" s="186"/>
    </row>
    <row r="27485" spans="6:6" x14ac:dyDescent="0.25">
      <c r="F27485" s="186"/>
    </row>
    <row r="27486" spans="6:6" x14ac:dyDescent="0.25">
      <c r="F27486" s="186"/>
    </row>
    <row r="27512" spans="6:6" x14ac:dyDescent="0.25">
      <c r="F27512" s="186"/>
    </row>
    <row r="27513" spans="6:6" x14ac:dyDescent="0.25">
      <c r="F27513" s="186"/>
    </row>
    <row r="27514" spans="6:6" x14ac:dyDescent="0.25">
      <c r="F27514" s="186"/>
    </row>
    <row r="27515" spans="6:6" x14ac:dyDescent="0.25">
      <c r="F27515" s="186"/>
    </row>
    <row r="27516" spans="6:6" x14ac:dyDescent="0.25">
      <c r="F27516" s="186"/>
    </row>
    <row r="27527" spans="6:6" x14ac:dyDescent="0.25">
      <c r="F27527" s="186"/>
    </row>
    <row r="27528" spans="6:6" x14ac:dyDescent="0.25">
      <c r="F27528" s="186"/>
    </row>
    <row r="27529" spans="6:6" x14ac:dyDescent="0.25">
      <c r="F27529" s="186"/>
    </row>
    <row r="27530" spans="6:6" x14ac:dyDescent="0.25">
      <c r="F27530" s="186"/>
    </row>
    <row r="27531" spans="6:6" x14ac:dyDescent="0.25">
      <c r="F27531" s="186"/>
    </row>
    <row r="27543" spans="6:6" x14ac:dyDescent="0.25">
      <c r="F27543" s="186"/>
    </row>
    <row r="27544" spans="6:6" x14ac:dyDescent="0.25">
      <c r="F27544" s="186"/>
    </row>
    <row r="27545" spans="6:6" x14ac:dyDescent="0.25">
      <c r="F27545" s="186"/>
    </row>
    <row r="27546" spans="6:6" x14ac:dyDescent="0.25">
      <c r="F27546" s="186"/>
    </row>
    <row r="27557" spans="6:6" x14ac:dyDescent="0.25">
      <c r="F27557" s="186"/>
    </row>
    <row r="27558" spans="6:6" x14ac:dyDescent="0.25">
      <c r="F27558" s="186"/>
    </row>
    <row r="27559" spans="6:6" x14ac:dyDescent="0.25">
      <c r="F27559" s="186"/>
    </row>
    <row r="27560" spans="6:6" x14ac:dyDescent="0.25">
      <c r="F27560" s="186"/>
    </row>
    <row r="27572" spans="6:6" x14ac:dyDescent="0.25">
      <c r="F27572" s="186"/>
    </row>
    <row r="27573" spans="6:6" x14ac:dyDescent="0.25">
      <c r="F27573" s="186"/>
    </row>
    <row r="27574" spans="6:6" x14ac:dyDescent="0.25">
      <c r="F27574" s="186"/>
    </row>
    <row r="27575" spans="6:6" x14ac:dyDescent="0.25">
      <c r="F27575" s="186"/>
    </row>
    <row r="27576" spans="6:6" x14ac:dyDescent="0.25">
      <c r="F27576" s="186"/>
    </row>
    <row r="27588" spans="6:6" x14ac:dyDescent="0.25">
      <c r="F27588" s="186"/>
    </row>
    <row r="27589" spans="6:6" x14ac:dyDescent="0.25">
      <c r="F27589" s="186"/>
    </row>
    <row r="27617" spans="6:6" x14ac:dyDescent="0.25">
      <c r="F27617" s="186"/>
    </row>
    <row r="27618" spans="6:6" x14ac:dyDescent="0.25">
      <c r="F27618" s="186"/>
    </row>
    <row r="27619" spans="6:6" x14ac:dyDescent="0.25">
      <c r="F27619" s="186"/>
    </row>
    <row r="27620" spans="6:6" x14ac:dyDescent="0.25">
      <c r="F27620" s="186"/>
    </row>
    <row r="27621" spans="6:6" x14ac:dyDescent="0.25">
      <c r="F27621" s="186"/>
    </row>
    <row r="27632" spans="6:6" x14ac:dyDescent="0.25">
      <c r="F27632" s="186"/>
    </row>
    <row r="27633" spans="6:6" x14ac:dyDescent="0.25">
      <c r="F27633" s="186"/>
    </row>
    <row r="27634" spans="6:6" x14ac:dyDescent="0.25">
      <c r="F27634" s="186"/>
    </row>
    <row r="27635" spans="6:6" x14ac:dyDescent="0.25">
      <c r="F27635" s="186"/>
    </row>
    <row r="27636" spans="6:6" x14ac:dyDescent="0.25">
      <c r="F27636" s="186"/>
    </row>
    <row r="27648" spans="6:6" x14ac:dyDescent="0.25">
      <c r="F27648" s="186"/>
    </row>
    <row r="27649" spans="6:6" x14ac:dyDescent="0.25">
      <c r="F27649" s="186"/>
    </row>
    <row r="27650" spans="6:6" x14ac:dyDescent="0.25">
      <c r="F27650" s="186"/>
    </row>
    <row r="27651" spans="6:6" x14ac:dyDescent="0.25">
      <c r="F27651" s="186"/>
    </row>
    <row r="27662" spans="6:6" x14ac:dyDescent="0.25">
      <c r="F27662" s="186"/>
    </row>
    <row r="27663" spans="6:6" x14ac:dyDescent="0.25">
      <c r="F27663" s="186"/>
    </row>
    <row r="27664" spans="6:6" x14ac:dyDescent="0.25">
      <c r="F27664" s="186"/>
    </row>
    <row r="27665" spans="6:6" x14ac:dyDescent="0.25">
      <c r="F27665" s="186"/>
    </row>
    <row r="27666" spans="6:6" x14ac:dyDescent="0.25">
      <c r="F27666" s="186"/>
    </row>
    <row r="27677" spans="6:6" x14ac:dyDescent="0.25">
      <c r="F27677" s="186"/>
    </row>
    <row r="27678" spans="6:6" x14ac:dyDescent="0.25">
      <c r="F27678" s="186"/>
    </row>
    <row r="27679" spans="6:6" x14ac:dyDescent="0.25">
      <c r="F27679" s="186"/>
    </row>
    <row r="27680" spans="6:6" x14ac:dyDescent="0.25">
      <c r="F27680" s="186"/>
    </row>
    <row r="27681" spans="6:6" x14ac:dyDescent="0.25">
      <c r="F27681" s="186"/>
    </row>
    <row r="27693" spans="6:6" x14ac:dyDescent="0.25">
      <c r="F27693" s="186"/>
    </row>
    <row r="27694" spans="6:6" x14ac:dyDescent="0.25">
      <c r="F27694" s="186"/>
    </row>
    <row r="27722" spans="6:6" x14ac:dyDescent="0.25">
      <c r="F27722" s="186"/>
    </row>
    <row r="27723" spans="6:6" x14ac:dyDescent="0.25">
      <c r="F27723" s="186"/>
    </row>
    <row r="27724" spans="6:6" x14ac:dyDescent="0.25">
      <c r="F27724" s="186"/>
    </row>
    <row r="27725" spans="6:6" x14ac:dyDescent="0.25">
      <c r="F27725" s="186"/>
    </row>
    <row r="27726" spans="6:6" x14ac:dyDescent="0.25">
      <c r="F27726" s="186"/>
    </row>
    <row r="27737" spans="6:6" x14ac:dyDescent="0.25">
      <c r="F27737" s="186"/>
    </row>
    <row r="27738" spans="6:6" x14ac:dyDescent="0.25">
      <c r="F27738" s="186"/>
    </row>
    <row r="27739" spans="6:6" x14ac:dyDescent="0.25">
      <c r="F27739" s="186"/>
    </row>
    <row r="27740" spans="6:6" x14ac:dyDescent="0.25">
      <c r="F27740" s="186"/>
    </row>
    <row r="27741" spans="6:6" x14ac:dyDescent="0.25">
      <c r="F27741" s="186"/>
    </row>
    <row r="27753" spans="6:6" x14ac:dyDescent="0.25">
      <c r="F27753" s="186"/>
    </row>
    <row r="27754" spans="6:6" x14ac:dyDescent="0.25">
      <c r="F27754" s="186"/>
    </row>
    <row r="27755" spans="6:6" x14ac:dyDescent="0.25">
      <c r="F27755" s="186"/>
    </row>
    <row r="27756" spans="6:6" x14ac:dyDescent="0.25">
      <c r="F27756" s="186"/>
    </row>
    <row r="27767" spans="6:6" x14ac:dyDescent="0.25">
      <c r="F27767" s="186"/>
    </row>
    <row r="27768" spans="6:6" x14ac:dyDescent="0.25">
      <c r="F27768" s="186"/>
    </row>
    <row r="27769" spans="6:6" x14ac:dyDescent="0.25">
      <c r="F27769" s="186"/>
    </row>
    <row r="27770" spans="6:6" x14ac:dyDescent="0.25">
      <c r="F27770" s="186"/>
    </row>
    <row r="27771" spans="6:6" x14ac:dyDescent="0.25">
      <c r="F27771" s="186"/>
    </row>
    <row r="27782" spans="6:6" x14ac:dyDescent="0.25">
      <c r="F27782" s="186"/>
    </row>
    <row r="27783" spans="6:6" x14ac:dyDescent="0.25">
      <c r="F27783" s="186"/>
    </row>
    <row r="27784" spans="6:6" x14ac:dyDescent="0.25">
      <c r="F27784" s="186"/>
    </row>
    <row r="27785" spans="6:6" x14ac:dyDescent="0.25">
      <c r="F27785" s="186"/>
    </row>
    <row r="27786" spans="6:6" x14ac:dyDescent="0.25">
      <c r="F27786" s="186"/>
    </row>
    <row r="27798" spans="6:6" x14ac:dyDescent="0.25">
      <c r="F27798" s="186"/>
    </row>
    <row r="27799" spans="6:6" x14ac:dyDescent="0.25">
      <c r="F27799" s="186"/>
    </row>
    <row r="27800" spans="6:6" x14ac:dyDescent="0.25">
      <c r="F27800" s="186"/>
    </row>
    <row r="27801" spans="6:6" x14ac:dyDescent="0.25">
      <c r="F27801" s="186"/>
    </row>
    <row r="27813" spans="6:6" x14ac:dyDescent="0.25">
      <c r="F27813" s="186"/>
    </row>
    <row r="27815" spans="6:6" x14ac:dyDescent="0.25">
      <c r="F27815" s="186"/>
    </row>
    <row r="27816" spans="6:6" x14ac:dyDescent="0.25">
      <c r="F27816" s="186"/>
    </row>
    <row r="27827" spans="6:6" x14ac:dyDescent="0.25">
      <c r="F27827" s="186"/>
    </row>
    <row r="27828" spans="6:6" x14ac:dyDescent="0.25">
      <c r="F27828" s="186"/>
    </row>
    <row r="27829" spans="6:6" x14ac:dyDescent="0.25">
      <c r="F27829" s="186"/>
    </row>
    <row r="27830" spans="6:6" x14ac:dyDescent="0.25">
      <c r="F27830" s="186"/>
    </row>
    <row r="27842" spans="6:6" x14ac:dyDescent="0.25">
      <c r="F27842" s="186"/>
    </row>
    <row r="27843" spans="6:6" x14ac:dyDescent="0.25">
      <c r="F27843" s="186"/>
    </row>
    <row r="27844" spans="6:6" x14ac:dyDescent="0.25">
      <c r="F27844" s="186"/>
    </row>
    <row r="27845" spans="6:6" x14ac:dyDescent="0.25">
      <c r="F27845" s="186"/>
    </row>
    <row r="27846" spans="6:6" x14ac:dyDescent="0.25">
      <c r="F27846" s="186"/>
    </row>
    <row r="27858" spans="6:6" x14ac:dyDescent="0.25">
      <c r="F27858" s="186"/>
    </row>
    <row r="27859" spans="6:6" x14ac:dyDescent="0.25">
      <c r="F27859" s="186"/>
    </row>
    <row r="27872" spans="6:6" x14ac:dyDescent="0.25">
      <c r="F27872" s="186"/>
    </row>
    <row r="27873" spans="6:6" x14ac:dyDescent="0.25">
      <c r="F27873" s="186"/>
    </row>
    <row r="27874" spans="6:6" x14ac:dyDescent="0.25">
      <c r="F27874" s="186"/>
    </row>
    <row r="27875" spans="6:6" x14ac:dyDescent="0.25">
      <c r="F27875" s="186"/>
    </row>
    <row r="27887" spans="6:6" x14ac:dyDescent="0.25">
      <c r="F27887" s="187"/>
    </row>
    <row r="27888" spans="6:6" x14ac:dyDescent="0.25">
      <c r="F27888" s="186"/>
    </row>
    <row r="27889" spans="6:6" x14ac:dyDescent="0.25">
      <c r="F27889" s="186"/>
    </row>
    <row r="27890" spans="6:6" x14ac:dyDescent="0.25">
      <c r="F27890" s="186"/>
    </row>
    <row r="27891" spans="6:6" x14ac:dyDescent="0.25">
      <c r="F27891" s="186"/>
    </row>
    <row r="27932" spans="6:6" x14ac:dyDescent="0.25">
      <c r="F27932" s="186"/>
    </row>
    <row r="27933" spans="6:6" x14ac:dyDescent="0.25">
      <c r="F27933" s="186"/>
    </row>
    <row r="27934" spans="6:6" x14ac:dyDescent="0.25">
      <c r="F27934" s="186"/>
    </row>
    <row r="27935" spans="6:6" x14ac:dyDescent="0.25">
      <c r="F27935" s="186"/>
    </row>
    <row r="27936" spans="6:6" x14ac:dyDescent="0.25">
      <c r="F27936" s="187"/>
    </row>
    <row r="27947" spans="6:6" x14ac:dyDescent="0.25">
      <c r="F27947" s="186"/>
    </row>
    <row r="27948" spans="6:6" x14ac:dyDescent="0.25">
      <c r="F27948" s="186"/>
    </row>
    <row r="27949" spans="6:6" x14ac:dyDescent="0.25">
      <c r="F27949" s="186"/>
    </row>
    <row r="27950" spans="6:6" x14ac:dyDescent="0.25">
      <c r="F27950" s="186"/>
    </row>
    <row r="27951" spans="6:6" x14ac:dyDescent="0.25">
      <c r="F27951" s="186"/>
    </row>
    <row r="27962" spans="6:6" x14ac:dyDescent="0.25">
      <c r="F27962" s="186"/>
    </row>
    <row r="27963" spans="6:6" x14ac:dyDescent="0.25">
      <c r="F27963" s="186"/>
    </row>
    <row r="27964" spans="6:6" x14ac:dyDescent="0.25">
      <c r="F27964" s="186"/>
    </row>
    <row r="27965" spans="6:6" x14ac:dyDescent="0.25">
      <c r="F27965" s="186"/>
    </row>
    <row r="27966" spans="6:6" x14ac:dyDescent="0.25">
      <c r="F27966" s="186"/>
    </row>
    <row r="27977" spans="6:6" x14ac:dyDescent="0.25">
      <c r="F27977" s="186"/>
    </row>
    <row r="27978" spans="6:6" x14ac:dyDescent="0.25">
      <c r="F27978" s="186"/>
    </row>
    <row r="27979" spans="6:6" x14ac:dyDescent="0.25">
      <c r="F27979" s="186"/>
    </row>
    <row r="27980" spans="6:6" x14ac:dyDescent="0.25">
      <c r="F27980" s="186"/>
    </row>
    <row r="27981" spans="6:6" x14ac:dyDescent="0.25">
      <c r="F27981" s="186"/>
    </row>
    <row r="27992" spans="6:6" x14ac:dyDescent="0.25">
      <c r="F27992" s="186"/>
    </row>
    <row r="27993" spans="6:6" x14ac:dyDescent="0.25">
      <c r="F27993" s="186"/>
    </row>
    <row r="27994" spans="6:6" x14ac:dyDescent="0.25">
      <c r="F27994" s="186"/>
    </row>
    <row r="27995" spans="6:6" x14ac:dyDescent="0.25">
      <c r="F27995" s="186"/>
    </row>
    <row r="27996" spans="6:6" x14ac:dyDescent="0.25">
      <c r="F27996" s="186"/>
    </row>
    <row r="28008" spans="6:6" x14ac:dyDescent="0.25">
      <c r="F28008" s="186"/>
    </row>
    <row r="28009" spans="6:6" x14ac:dyDescent="0.25">
      <c r="F28009" s="186"/>
    </row>
    <row r="28037" spans="6:6" x14ac:dyDescent="0.25">
      <c r="F28037" s="186"/>
    </row>
    <row r="28038" spans="6:6" x14ac:dyDescent="0.25">
      <c r="F28038" s="186"/>
    </row>
    <row r="28039" spans="6:6" x14ac:dyDescent="0.25">
      <c r="F28039" s="186"/>
    </row>
    <row r="28040" spans="6:6" x14ac:dyDescent="0.25">
      <c r="F28040" s="186"/>
    </row>
    <row r="28041" spans="6:6" x14ac:dyDescent="0.25">
      <c r="F28041" s="186"/>
    </row>
    <row r="28052" spans="6:6" x14ac:dyDescent="0.25">
      <c r="F28052" s="186"/>
    </row>
    <row r="28053" spans="6:6" x14ac:dyDescent="0.25">
      <c r="F28053" s="186"/>
    </row>
    <row r="28054" spans="6:6" x14ac:dyDescent="0.25">
      <c r="F28054" s="186"/>
    </row>
    <row r="28055" spans="6:6" x14ac:dyDescent="0.25">
      <c r="F28055" s="186"/>
    </row>
    <row r="28056" spans="6:6" x14ac:dyDescent="0.25">
      <c r="F28056" s="186"/>
    </row>
    <row r="28067" spans="6:6" x14ac:dyDescent="0.25">
      <c r="F28067" s="186"/>
    </row>
    <row r="28068" spans="6:6" x14ac:dyDescent="0.25">
      <c r="F28068" s="186"/>
    </row>
    <row r="28069" spans="6:6" x14ac:dyDescent="0.25">
      <c r="F28069" s="186"/>
    </row>
    <row r="28070" spans="6:6" x14ac:dyDescent="0.25">
      <c r="F28070" s="186"/>
    </row>
    <row r="28071" spans="6:6" x14ac:dyDescent="0.25">
      <c r="F28071" s="186"/>
    </row>
    <row r="28082" spans="6:6" x14ac:dyDescent="0.25">
      <c r="F28082" s="186"/>
    </row>
    <row r="28083" spans="6:6" x14ac:dyDescent="0.25">
      <c r="F28083" s="186"/>
    </row>
    <row r="28084" spans="6:6" x14ac:dyDescent="0.25">
      <c r="F28084" s="186"/>
    </row>
    <row r="28085" spans="6:6" x14ac:dyDescent="0.25">
      <c r="F28085" s="186"/>
    </row>
    <row r="28086" spans="6:6" x14ac:dyDescent="0.25">
      <c r="F28086" s="186"/>
    </row>
    <row r="28097" spans="6:6" x14ac:dyDescent="0.25">
      <c r="F28097" s="186"/>
    </row>
    <row r="28098" spans="6:6" x14ac:dyDescent="0.25">
      <c r="F28098" s="186"/>
    </row>
    <row r="28099" spans="6:6" x14ac:dyDescent="0.25">
      <c r="F28099" s="186"/>
    </row>
    <row r="28100" spans="6:6" x14ac:dyDescent="0.25">
      <c r="F28100" s="186"/>
    </row>
    <row r="28101" spans="6:6" x14ac:dyDescent="0.25">
      <c r="F28101" s="186"/>
    </row>
    <row r="28113" spans="6:6" x14ac:dyDescent="0.25">
      <c r="F28113" s="186"/>
    </row>
    <row r="28114" spans="6:6" x14ac:dyDescent="0.25">
      <c r="F28114" s="186"/>
    </row>
    <row r="28142" spans="6:6" x14ac:dyDescent="0.25">
      <c r="F28142" s="186"/>
    </row>
    <row r="28143" spans="6:6" x14ac:dyDescent="0.25">
      <c r="F28143" s="186"/>
    </row>
    <row r="28144" spans="6:6" x14ac:dyDescent="0.25">
      <c r="F28144" s="186"/>
    </row>
    <row r="28145" spans="6:6" x14ac:dyDescent="0.25">
      <c r="F28145" s="186"/>
    </row>
    <row r="28146" spans="6:6" x14ac:dyDescent="0.25">
      <c r="F28146" s="186"/>
    </row>
    <row r="28157" spans="6:6" x14ac:dyDescent="0.25">
      <c r="F28157" s="186"/>
    </row>
    <row r="28158" spans="6:6" x14ac:dyDescent="0.25">
      <c r="F28158" s="186"/>
    </row>
    <row r="28159" spans="6:6" x14ac:dyDescent="0.25">
      <c r="F28159" s="186"/>
    </row>
    <row r="28160" spans="6:6" x14ac:dyDescent="0.25">
      <c r="F28160" s="186"/>
    </row>
    <row r="28161" spans="6:6" x14ac:dyDescent="0.25">
      <c r="F28161" s="186"/>
    </row>
    <row r="28172" spans="6:6" x14ac:dyDescent="0.25">
      <c r="F28172" s="186"/>
    </row>
    <row r="28173" spans="6:6" x14ac:dyDescent="0.25">
      <c r="F28173" s="186"/>
    </row>
    <row r="28174" spans="6:6" x14ac:dyDescent="0.25">
      <c r="F28174" s="186"/>
    </row>
    <row r="28175" spans="6:6" x14ac:dyDescent="0.25">
      <c r="F28175" s="186"/>
    </row>
    <row r="28176" spans="6:6" x14ac:dyDescent="0.25">
      <c r="F28176" s="186"/>
    </row>
    <row r="28187" spans="6:6" x14ac:dyDescent="0.25">
      <c r="F28187" s="186"/>
    </row>
    <row r="28188" spans="6:6" x14ac:dyDescent="0.25">
      <c r="F28188" s="186"/>
    </row>
    <row r="28189" spans="6:6" x14ac:dyDescent="0.25">
      <c r="F28189" s="186"/>
    </row>
    <row r="28190" spans="6:6" x14ac:dyDescent="0.25">
      <c r="F28190" s="186"/>
    </row>
    <row r="28191" spans="6:6" x14ac:dyDescent="0.25">
      <c r="F28191" s="186"/>
    </row>
    <row r="28202" spans="6:6" x14ac:dyDescent="0.25">
      <c r="F28202" s="186"/>
    </row>
    <row r="28203" spans="6:6" x14ac:dyDescent="0.25">
      <c r="F28203" s="186"/>
    </row>
    <row r="28204" spans="6:6" x14ac:dyDescent="0.25">
      <c r="F28204" s="186"/>
    </row>
    <row r="28205" spans="6:6" x14ac:dyDescent="0.25">
      <c r="F28205" s="186"/>
    </row>
    <row r="28206" spans="6:6" x14ac:dyDescent="0.25">
      <c r="F28206" s="186"/>
    </row>
    <row r="28218" spans="6:6" x14ac:dyDescent="0.25">
      <c r="F28218" s="186"/>
    </row>
    <row r="28219" spans="6:6" x14ac:dyDescent="0.25">
      <c r="F28219" s="186"/>
    </row>
    <row r="28220" spans="6:6" x14ac:dyDescent="0.25">
      <c r="F28220" s="186"/>
    </row>
    <row r="28221" spans="6:6" x14ac:dyDescent="0.25">
      <c r="F28221" s="186"/>
    </row>
    <row r="28247" spans="6:6" x14ac:dyDescent="0.25">
      <c r="F28247" s="186"/>
    </row>
    <row r="28248" spans="6:6" x14ac:dyDescent="0.25">
      <c r="F28248" s="186"/>
    </row>
    <row r="28249" spans="6:6" x14ac:dyDescent="0.25">
      <c r="F28249" s="186"/>
    </row>
    <row r="28250" spans="6:6" x14ac:dyDescent="0.25">
      <c r="F28250" s="186"/>
    </row>
    <row r="28251" spans="6:6" x14ac:dyDescent="0.25">
      <c r="F28251" s="186"/>
    </row>
    <row r="28262" spans="6:6" x14ac:dyDescent="0.25">
      <c r="F28262" s="186"/>
    </row>
    <row r="28263" spans="6:6" x14ac:dyDescent="0.25">
      <c r="F28263" s="186"/>
    </row>
    <row r="28264" spans="6:6" x14ac:dyDescent="0.25">
      <c r="F28264" s="186"/>
    </row>
    <row r="28265" spans="6:6" x14ac:dyDescent="0.25">
      <c r="F28265" s="186"/>
    </row>
    <row r="28266" spans="6:6" x14ac:dyDescent="0.25">
      <c r="F28266" s="186"/>
    </row>
    <row r="28278" spans="6:6" x14ac:dyDescent="0.25">
      <c r="F28278" s="186"/>
    </row>
    <row r="28279" spans="6:6" x14ac:dyDescent="0.25">
      <c r="F28279" s="186"/>
    </row>
    <row r="28280" spans="6:6" x14ac:dyDescent="0.25">
      <c r="F28280" s="186"/>
    </row>
    <row r="28281" spans="6:6" x14ac:dyDescent="0.25">
      <c r="F28281" s="186"/>
    </row>
    <row r="28292" spans="6:6" x14ac:dyDescent="0.25">
      <c r="F28292" s="186"/>
    </row>
    <row r="28293" spans="6:6" x14ac:dyDescent="0.25">
      <c r="F28293" s="186"/>
    </row>
    <row r="28294" spans="6:6" x14ac:dyDescent="0.25">
      <c r="F28294" s="186"/>
    </row>
    <row r="28295" spans="6:6" x14ac:dyDescent="0.25">
      <c r="F28295" s="186"/>
    </row>
    <row r="28296" spans="6:6" x14ac:dyDescent="0.25">
      <c r="F28296" s="186"/>
    </row>
    <row r="28307" spans="6:6" x14ac:dyDescent="0.25">
      <c r="F28307" s="186"/>
    </row>
    <row r="28308" spans="6:6" x14ac:dyDescent="0.25">
      <c r="F28308" s="186"/>
    </row>
    <row r="28309" spans="6:6" x14ac:dyDescent="0.25">
      <c r="F28309" s="186"/>
    </row>
    <row r="28310" spans="6:6" x14ac:dyDescent="0.25">
      <c r="F28310" s="186"/>
    </row>
    <row r="28311" spans="6:6" x14ac:dyDescent="0.25">
      <c r="F28311" s="186"/>
    </row>
    <row r="28323" spans="6:6" x14ac:dyDescent="0.25">
      <c r="F28323" s="186"/>
    </row>
    <row r="28324" spans="6:6" x14ac:dyDescent="0.25">
      <c r="F28324" s="186"/>
    </row>
    <row r="28325" spans="6:6" x14ac:dyDescent="0.25">
      <c r="F28325" s="186"/>
    </row>
    <row r="28326" spans="6:6" x14ac:dyDescent="0.25">
      <c r="F28326" s="186"/>
    </row>
    <row r="28352" spans="6:6" x14ac:dyDescent="0.25">
      <c r="F28352" s="186"/>
    </row>
    <row r="28353" spans="6:6" x14ac:dyDescent="0.25">
      <c r="F28353" s="186"/>
    </row>
    <row r="28354" spans="6:6" x14ac:dyDescent="0.25">
      <c r="F28354" s="186"/>
    </row>
    <row r="28355" spans="6:6" x14ac:dyDescent="0.25">
      <c r="F28355" s="186"/>
    </row>
    <row r="28356" spans="6:6" x14ac:dyDescent="0.25">
      <c r="F28356" s="186"/>
    </row>
    <row r="28366" spans="6:6" x14ac:dyDescent="0.25">
      <c r="F28366" s="186"/>
    </row>
    <row r="28367" spans="6:6" x14ac:dyDescent="0.25">
      <c r="F28367" s="187"/>
    </row>
    <row r="28368" spans="6:6" x14ac:dyDescent="0.25">
      <c r="F28368" s="186"/>
    </row>
    <row r="28369" spans="6:6" x14ac:dyDescent="0.25">
      <c r="F28369" s="186"/>
    </row>
    <row r="28370" spans="6:6" x14ac:dyDescent="0.25">
      <c r="F28370" s="186"/>
    </row>
    <row r="28371" spans="6:6" x14ac:dyDescent="0.25">
      <c r="F28371" s="186"/>
    </row>
    <row r="28383" spans="6:6" x14ac:dyDescent="0.25">
      <c r="F28383" s="186"/>
    </row>
    <row r="28384" spans="6:6" x14ac:dyDescent="0.25">
      <c r="F28384" s="186"/>
    </row>
    <row r="28385" spans="6:6" x14ac:dyDescent="0.25">
      <c r="F28385" s="186"/>
    </row>
    <row r="28386" spans="6:6" x14ac:dyDescent="0.25">
      <c r="F28386" s="186"/>
    </row>
    <row r="28397" spans="6:6" x14ac:dyDescent="0.25">
      <c r="F28397" s="186"/>
    </row>
    <row r="28398" spans="6:6" x14ac:dyDescent="0.25">
      <c r="F28398" s="186"/>
    </row>
    <row r="28399" spans="6:6" x14ac:dyDescent="0.25">
      <c r="F28399" s="186"/>
    </row>
    <row r="28400" spans="6:6" x14ac:dyDescent="0.25">
      <c r="F28400" s="186"/>
    </row>
    <row r="28412" spans="6:6" x14ac:dyDescent="0.25">
      <c r="F28412" s="186"/>
    </row>
    <row r="28413" spans="6:6" x14ac:dyDescent="0.25">
      <c r="F28413" s="186"/>
    </row>
    <row r="28414" spans="6:6" x14ac:dyDescent="0.25">
      <c r="F28414" s="186"/>
    </row>
    <row r="28415" spans="6:6" x14ac:dyDescent="0.25">
      <c r="F28415" s="186"/>
    </row>
    <row r="28416" spans="6:6" x14ac:dyDescent="0.25">
      <c r="F28416" s="186"/>
    </row>
    <row r="28428" spans="6:6" x14ac:dyDescent="0.25">
      <c r="F28428" s="186"/>
    </row>
    <row r="28457" spans="6:6" x14ac:dyDescent="0.25">
      <c r="F28457" s="186"/>
    </row>
    <row r="28458" spans="6:6" x14ac:dyDescent="0.25">
      <c r="F28458" s="186"/>
    </row>
    <row r="28459" spans="6:6" x14ac:dyDescent="0.25">
      <c r="F28459" s="186"/>
    </row>
    <row r="28460" spans="6:6" x14ac:dyDescent="0.25">
      <c r="F28460" s="186"/>
    </row>
    <row r="28461" spans="6:6" x14ac:dyDescent="0.25">
      <c r="F28461" s="186"/>
    </row>
    <row r="28472" spans="6:6" x14ac:dyDescent="0.25">
      <c r="F28472" s="186"/>
    </row>
    <row r="28473" spans="6:6" x14ac:dyDescent="0.25">
      <c r="F28473" s="186"/>
    </row>
    <row r="28474" spans="6:6" x14ac:dyDescent="0.25">
      <c r="F28474" s="186"/>
    </row>
    <row r="28475" spans="6:6" x14ac:dyDescent="0.25">
      <c r="F28475" s="186"/>
    </row>
    <row r="28476" spans="6:6" x14ac:dyDescent="0.25">
      <c r="F28476" s="186"/>
    </row>
    <row r="28488" spans="6:6" x14ac:dyDescent="0.25">
      <c r="F28488" s="186"/>
    </row>
    <row r="28489" spans="6:6" x14ac:dyDescent="0.25">
      <c r="F28489" s="186"/>
    </row>
    <row r="28490" spans="6:6" x14ac:dyDescent="0.25">
      <c r="F28490" s="186"/>
    </row>
    <row r="28491" spans="6:6" x14ac:dyDescent="0.25">
      <c r="F28491" s="186"/>
    </row>
    <row r="28502" spans="6:6" x14ac:dyDescent="0.25">
      <c r="F28502" s="186"/>
    </row>
    <row r="28503" spans="6:6" x14ac:dyDescent="0.25">
      <c r="F28503" s="186"/>
    </row>
    <row r="28504" spans="6:6" x14ac:dyDescent="0.25">
      <c r="F28504" s="186"/>
    </row>
    <row r="28505" spans="6:6" x14ac:dyDescent="0.25">
      <c r="F28505" s="186"/>
    </row>
    <row r="28506" spans="6:6" x14ac:dyDescent="0.25">
      <c r="F28506" s="186"/>
    </row>
    <row r="28517" spans="6:6" x14ac:dyDescent="0.25">
      <c r="F28517" s="187"/>
    </row>
    <row r="28518" spans="6:6" x14ac:dyDescent="0.25">
      <c r="F28518" s="186"/>
    </row>
    <row r="28519" spans="6:6" x14ac:dyDescent="0.25">
      <c r="F28519" s="186"/>
    </row>
    <row r="28520" spans="6:6" x14ac:dyDescent="0.25">
      <c r="F28520" s="186"/>
    </row>
    <row r="28521" spans="6:6" x14ac:dyDescent="0.25">
      <c r="F28521" s="186"/>
    </row>
    <row r="28533" spans="6:6" x14ac:dyDescent="0.25">
      <c r="F28533" s="186"/>
    </row>
    <row r="28534" spans="6:6" x14ac:dyDescent="0.25">
      <c r="F28534" s="186"/>
    </row>
    <row r="28535" spans="6:6" x14ac:dyDescent="0.25">
      <c r="F28535" s="186"/>
    </row>
    <row r="28536" spans="6:6" x14ac:dyDescent="0.25">
      <c r="F28536" s="186"/>
    </row>
    <row r="28562" spans="6:6" x14ac:dyDescent="0.25">
      <c r="F28562" s="186"/>
    </row>
    <row r="28563" spans="6:6" x14ac:dyDescent="0.25">
      <c r="F28563" s="186"/>
    </row>
    <row r="28564" spans="6:6" x14ac:dyDescent="0.25">
      <c r="F28564" s="186"/>
    </row>
    <row r="28565" spans="6:6" x14ac:dyDescent="0.25">
      <c r="F28565" s="186"/>
    </row>
    <row r="28566" spans="6:6" x14ac:dyDescent="0.25">
      <c r="F28566" s="186"/>
    </row>
    <row r="28578" spans="6:6" x14ac:dyDescent="0.25">
      <c r="F28578" s="186"/>
    </row>
    <row r="28580" spans="6:6" x14ac:dyDescent="0.25">
      <c r="F28580" s="186"/>
    </row>
    <row r="28592" spans="6:6" x14ac:dyDescent="0.25">
      <c r="F28592" s="186"/>
    </row>
    <row r="28595" spans="6:6" x14ac:dyDescent="0.25">
      <c r="F28595" s="186"/>
    </row>
    <row r="28607" spans="6:6" x14ac:dyDescent="0.25">
      <c r="F28607" s="186"/>
    </row>
    <row r="28610" spans="6:6" x14ac:dyDescent="0.25">
      <c r="F28610" s="186"/>
    </row>
    <row r="28623" spans="6:6" x14ac:dyDescent="0.25">
      <c r="F28623" s="186"/>
    </row>
    <row r="28625" spans="6:6" x14ac:dyDescent="0.25">
      <c r="F28625" s="186"/>
    </row>
    <row r="28626" spans="6:6" x14ac:dyDescent="0.25">
      <c r="F28626" s="186"/>
    </row>
    <row r="28667" spans="6:6" x14ac:dyDescent="0.25">
      <c r="F28667" s="186"/>
    </row>
    <row r="28668" spans="6:6" x14ac:dyDescent="0.25">
      <c r="F28668" s="186"/>
    </row>
    <row r="28669" spans="6:6" x14ac:dyDescent="0.25">
      <c r="F28669" s="186"/>
    </row>
    <row r="28670" spans="6:6" x14ac:dyDescent="0.25">
      <c r="F28670" s="186"/>
    </row>
    <row r="28682" spans="6:6" x14ac:dyDescent="0.25">
      <c r="F28682" s="186"/>
    </row>
    <row r="28683" spans="6:6" x14ac:dyDescent="0.25">
      <c r="F28683" s="186"/>
    </row>
    <row r="28684" spans="6:6" x14ac:dyDescent="0.25">
      <c r="F28684" s="186"/>
    </row>
    <row r="28685" spans="6:6" x14ac:dyDescent="0.25">
      <c r="F28685" s="186"/>
    </row>
    <row r="28686" spans="6:6" x14ac:dyDescent="0.25">
      <c r="F28686" s="186"/>
    </row>
    <row r="28698" spans="6:6" x14ac:dyDescent="0.25">
      <c r="F28698" s="186"/>
    </row>
    <row r="28699" spans="6:6" x14ac:dyDescent="0.25">
      <c r="F28699" s="186"/>
    </row>
    <row r="28712" spans="6:6" x14ac:dyDescent="0.25">
      <c r="F28712" s="186"/>
    </row>
    <row r="28713" spans="6:6" x14ac:dyDescent="0.25">
      <c r="F28713" s="186"/>
    </row>
    <row r="28715" spans="6:6" x14ac:dyDescent="0.25">
      <c r="F28715" s="186"/>
    </row>
    <row r="28716" spans="6:6" x14ac:dyDescent="0.25">
      <c r="F28716" s="186"/>
    </row>
    <row r="28728" spans="6:6" x14ac:dyDescent="0.25">
      <c r="F28728" s="186"/>
    </row>
    <row r="28729" spans="6:6" x14ac:dyDescent="0.25">
      <c r="F28729" s="186"/>
    </row>
    <row r="28730" spans="6:6" x14ac:dyDescent="0.25">
      <c r="F28730" s="186"/>
    </row>
    <row r="28731" spans="6:6" x14ac:dyDescent="0.25">
      <c r="F28731" s="186"/>
    </row>
    <row r="28772" spans="6:6" x14ac:dyDescent="0.25">
      <c r="F28772" s="186"/>
    </row>
    <row r="28773" spans="6:6" x14ac:dyDescent="0.25">
      <c r="F28773" s="186"/>
    </row>
    <row r="28774" spans="6:6" x14ac:dyDescent="0.25">
      <c r="F28774" s="186"/>
    </row>
    <row r="28775" spans="6:6" x14ac:dyDescent="0.25">
      <c r="F28775" s="186"/>
    </row>
    <row r="28776" spans="6:6" x14ac:dyDescent="0.25">
      <c r="F28776" s="186"/>
    </row>
    <row r="28787" spans="6:6" x14ac:dyDescent="0.25">
      <c r="F28787" s="186"/>
    </row>
    <row r="28788" spans="6:6" x14ac:dyDescent="0.25">
      <c r="F28788" s="186"/>
    </row>
    <row r="28789" spans="6:6" x14ac:dyDescent="0.25">
      <c r="F28789" s="186"/>
    </row>
    <row r="28790" spans="6:6" x14ac:dyDescent="0.25">
      <c r="F28790" s="186"/>
    </row>
    <row r="28791" spans="6:6" x14ac:dyDescent="0.25">
      <c r="F28791" s="186"/>
    </row>
    <row r="28803" spans="6:6" x14ac:dyDescent="0.25">
      <c r="F28803" s="186"/>
    </row>
    <row r="28804" spans="6:6" x14ac:dyDescent="0.25">
      <c r="F28804" s="186"/>
    </row>
    <row r="28817" spans="6:6" x14ac:dyDescent="0.25">
      <c r="F28817" s="186"/>
    </row>
    <row r="28818" spans="6:6" x14ac:dyDescent="0.25">
      <c r="F28818" s="186"/>
    </row>
    <row r="28819" spans="6:6" x14ac:dyDescent="0.25">
      <c r="F28819" s="186"/>
    </row>
    <row r="28820" spans="6:6" x14ac:dyDescent="0.25">
      <c r="F28820" s="186"/>
    </row>
    <row r="28833" spans="6:6" x14ac:dyDescent="0.25">
      <c r="F28833" s="186"/>
    </row>
    <row r="28834" spans="6:6" x14ac:dyDescent="0.25">
      <c r="F28834" s="186"/>
    </row>
    <row r="28835" spans="6:6" x14ac:dyDescent="0.25">
      <c r="F28835" s="186"/>
    </row>
    <row r="28836" spans="6:6" x14ac:dyDescent="0.25">
      <c r="F28836" s="186"/>
    </row>
    <row r="28849" spans="6:6" x14ac:dyDescent="0.25">
      <c r="F28849" s="186"/>
    </row>
    <row r="28877" spans="6:6" x14ac:dyDescent="0.25">
      <c r="F28877" s="186"/>
    </row>
    <row r="28878" spans="6:6" x14ac:dyDescent="0.25">
      <c r="F28878" s="186"/>
    </row>
    <row r="28879" spans="6:6" x14ac:dyDescent="0.25">
      <c r="F28879" s="186"/>
    </row>
    <row r="28880" spans="6:6" x14ac:dyDescent="0.25">
      <c r="F28880" s="186"/>
    </row>
    <row r="28881" spans="6:6" x14ac:dyDescent="0.25">
      <c r="F28881" s="187"/>
    </row>
    <row r="28892" spans="6:6" x14ac:dyDescent="0.25">
      <c r="F28892" s="186"/>
    </row>
    <row r="28893" spans="6:6" x14ac:dyDescent="0.25">
      <c r="F28893" s="186"/>
    </row>
    <row r="28894" spans="6:6" x14ac:dyDescent="0.25">
      <c r="F28894" s="186"/>
    </row>
    <row r="28895" spans="6:6" x14ac:dyDescent="0.25">
      <c r="F28895" s="186"/>
    </row>
    <row r="28896" spans="6:6" x14ac:dyDescent="0.25">
      <c r="F28896" s="186"/>
    </row>
    <row r="28908" spans="6:6" x14ac:dyDescent="0.25">
      <c r="F28908" s="186"/>
    </row>
    <row r="28909" spans="6:6" x14ac:dyDescent="0.25">
      <c r="F28909" s="186"/>
    </row>
    <row r="28922" spans="6:6" x14ac:dyDescent="0.25">
      <c r="F28922" s="186"/>
    </row>
    <row r="28923" spans="6:6" x14ac:dyDescent="0.25">
      <c r="F28923" s="186"/>
    </row>
    <row r="28924" spans="6:6" x14ac:dyDescent="0.25">
      <c r="F28924" s="186"/>
    </row>
    <row r="28925" spans="6:6" x14ac:dyDescent="0.25">
      <c r="F28925" s="186"/>
    </row>
    <row r="28926" spans="6:6" x14ac:dyDescent="0.25">
      <c r="F28926" s="186"/>
    </row>
    <row r="28938" spans="6:6" x14ac:dyDescent="0.25">
      <c r="F28938" s="186"/>
    </row>
    <row r="28939" spans="6:6" x14ac:dyDescent="0.25">
      <c r="F28939" s="186"/>
    </row>
    <row r="28940" spans="6:6" x14ac:dyDescent="0.25">
      <c r="F28940" s="186"/>
    </row>
    <row r="28941" spans="6:6" x14ac:dyDescent="0.25">
      <c r="F28941" s="186"/>
    </row>
    <row r="28982" spans="6:6" x14ac:dyDescent="0.25">
      <c r="F28982" s="186"/>
    </row>
    <row r="28983" spans="6:6" x14ac:dyDescent="0.25">
      <c r="F28983" s="186"/>
    </row>
    <row r="28984" spans="6:6" x14ac:dyDescent="0.25">
      <c r="F28984" s="186"/>
    </row>
    <row r="28985" spans="6:6" x14ac:dyDescent="0.25">
      <c r="F28985" s="186"/>
    </row>
    <row r="28986" spans="6:6" x14ac:dyDescent="0.25">
      <c r="F28986" s="186"/>
    </row>
    <row r="28997" spans="6:6" x14ac:dyDescent="0.25">
      <c r="F28997" s="186"/>
    </row>
    <row r="28998" spans="6:6" x14ac:dyDescent="0.25">
      <c r="F28998" s="186"/>
    </row>
    <row r="28999" spans="6:6" x14ac:dyDescent="0.25">
      <c r="F28999" s="186"/>
    </row>
    <row r="29000" spans="6:6" x14ac:dyDescent="0.25">
      <c r="F29000" s="186"/>
    </row>
    <row r="29001" spans="6:6" x14ac:dyDescent="0.25">
      <c r="F29001" s="186"/>
    </row>
    <row r="29013" spans="6:6" x14ac:dyDescent="0.25">
      <c r="F29013" s="186"/>
    </row>
    <row r="29014" spans="6:6" x14ac:dyDescent="0.25">
      <c r="F29014" s="186"/>
    </row>
    <row r="29015" spans="6:6" x14ac:dyDescent="0.25">
      <c r="F29015" s="186"/>
    </row>
    <row r="29016" spans="6:6" x14ac:dyDescent="0.25">
      <c r="F29016" s="186"/>
    </row>
    <row r="29027" spans="6:6" x14ac:dyDescent="0.25">
      <c r="F29027" s="186"/>
    </row>
    <row r="29028" spans="6:6" x14ac:dyDescent="0.25">
      <c r="F29028" s="186"/>
    </row>
    <row r="29029" spans="6:6" x14ac:dyDescent="0.25">
      <c r="F29029" s="186"/>
    </row>
    <row r="29030" spans="6:6" x14ac:dyDescent="0.25">
      <c r="F29030" s="186"/>
    </row>
    <row r="29042" spans="6:6" x14ac:dyDescent="0.25">
      <c r="F29042" s="186"/>
    </row>
    <row r="29043" spans="6:6" x14ac:dyDescent="0.25">
      <c r="F29043" s="186"/>
    </row>
    <row r="29044" spans="6:6" x14ac:dyDescent="0.25">
      <c r="F29044" s="186"/>
    </row>
    <row r="29045" spans="6:6" x14ac:dyDescent="0.25">
      <c r="F29045" s="186"/>
    </row>
    <row r="29046" spans="6:6" x14ac:dyDescent="0.25">
      <c r="F29046" s="186"/>
    </row>
    <row r="29058" spans="6:6" x14ac:dyDescent="0.25">
      <c r="F29058" s="186"/>
    </row>
    <row r="29059" spans="6:6" x14ac:dyDescent="0.25">
      <c r="F29059" s="186"/>
    </row>
    <row r="29087" spans="6:6" x14ac:dyDescent="0.25">
      <c r="F29087" s="186"/>
    </row>
    <row r="29088" spans="6:6" x14ac:dyDescent="0.25">
      <c r="F29088" s="186"/>
    </row>
    <row r="29089" spans="6:6" x14ac:dyDescent="0.25">
      <c r="F29089" s="186"/>
    </row>
    <row r="29090" spans="6:6" x14ac:dyDescent="0.25">
      <c r="F29090" s="186"/>
    </row>
    <row r="29091" spans="6:6" x14ac:dyDescent="0.25">
      <c r="F29091" s="186"/>
    </row>
    <row r="29132" spans="6:6" x14ac:dyDescent="0.25">
      <c r="F29132" s="186"/>
    </row>
    <row r="29135" spans="6:6" x14ac:dyDescent="0.25">
      <c r="F29135" s="186"/>
    </row>
    <row r="29148" spans="6:6" x14ac:dyDescent="0.25">
      <c r="F29148" s="186"/>
    </row>
    <row r="29149" spans="6:6" x14ac:dyDescent="0.25">
      <c r="F29149" s="186"/>
    </row>
    <row r="29192" spans="6:6" x14ac:dyDescent="0.25">
      <c r="F29192" s="186"/>
    </row>
    <row r="29193" spans="6:6" x14ac:dyDescent="0.25">
      <c r="F29193" s="186"/>
    </row>
    <row r="29194" spans="6:6" x14ac:dyDescent="0.25">
      <c r="F29194" s="186"/>
    </row>
    <row r="29195" spans="6:6" x14ac:dyDescent="0.25">
      <c r="F29195" s="186"/>
    </row>
    <row r="29196" spans="6:6" x14ac:dyDescent="0.25">
      <c r="F29196" s="186"/>
    </row>
    <row r="29207" spans="6:6" x14ac:dyDescent="0.25">
      <c r="F29207" s="186"/>
    </row>
    <row r="29208" spans="6:6" x14ac:dyDescent="0.25">
      <c r="F29208" s="186"/>
    </row>
    <row r="29209" spans="6:6" x14ac:dyDescent="0.25">
      <c r="F29209" s="186"/>
    </row>
    <row r="29210" spans="6:6" x14ac:dyDescent="0.25">
      <c r="F29210" s="186"/>
    </row>
    <row r="29211" spans="6:6" x14ac:dyDescent="0.25">
      <c r="F29211" s="186"/>
    </row>
    <row r="29223" spans="6:6" x14ac:dyDescent="0.25">
      <c r="F29223" s="186"/>
    </row>
    <row r="29224" spans="6:6" x14ac:dyDescent="0.25">
      <c r="F29224" s="186"/>
    </row>
    <row r="29225" spans="6:6" x14ac:dyDescent="0.25">
      <c r="F29225" s="186"/>
    </row>
    <row r="29226" spans="6:6" x14ac:dyDescent="0.25">
      <c r="F29226" s="186"/>
    </row>
    <row r="29237" spans="6:6" x14ac:dyDescent="0.25">
      <c r="F29237" s="187"/>
    </row>
    <row r="29238" spans="6:6" x14ac:dyDescent="0.25">
      <c r="F29238" s="186"/>
    </row>
    <row r="29239" spans="6:6" x14ac:dyDescent="0.25">
      <c r="F29239" s="186"/>
    </row>
    <row r="29240" spans="6:6" x14ac:dyDescent="0.25">
      <c r="F29240" s="186"/>
    </row>
    <row r="29241" spans="6:6" x14ac:dyDescent="0.25">
      <c r="F29241" s="186"/>
    </row>
    <row r="29252" spans="6:6" x14ac:dyDescent="0.25">
      <c r="F29252" s="186"/>
    </row>
    <row r="29253" spans="6:6" x14ac:dyDescent="0.25">
      <c r="F29253" s="186"/>
    </row>
    <row r="29254" spans="6:6" x14ac:dyDescent="0.25">
      <c r="F29254" s="186"/>
    </row>
    <row r="29255" spans="6:6" x14ac:dyDescent="0.25">
      <c r="F29255" s="186"/>
    </row>
    <row r="29256" spans="6:6" x14ac:dyDescent="0.25">
      <c r="F29256" s="186"/>
    </row>
    <row r="29268" spans="6:6" x14ac:dyDescent="0.25">
      <c r="F29268" s="186"/>
    </row>
    <row r="29269" spans="6:6" x14ac:dyDescent="0.25">
      <c r="F29269" s="186"/>
    </row>
    <row r="29270" spans="6:6" x14ac:dyDescent="0.25">
      <c r="F29270" s="186"/>
    </row>
    <row r="29271" spans="6:6" x14ac:dyDescent="0.25">
      <c r="F29271" s="186"/>
    </row>
    <row r="29283" spans="6:6" x14ac:dyDescent="0.25">
      <c r="F29283" s="186"/>
    </row>
    <row r="29284" spans="6:6" x14ac:dyDescent="0.25">
      <c r="F29284" s="186"/>
    </row>
    <row r="29285" spans="6:6" x14ac:dyDescent="0.25">
      <c r="F29285" s="186"/>
    </row>
    <row r="29286" spans="6:6" x14ac:dyDescent="0.25">
      <c r="F29286" s="186"/>
    </row>
    <row r="29297" spans="6:6" x14ac:dyDescent="0.25">
      <c r="F29297" s="186"/>
    </row>
    <row r="29298" spans="6:6" x14ac:dyDescent="0.25">
      <c r="F29298" s="186"/>
    </row>
    <row r="29299" spans="6:6" x14ac:dyDescent="0.25">
      <c r="F29299" s="186"/>
    </row>
    <row r="29300" spans="6:6" x14ac:dyDescent="0.25">
      <c r="F29300" s="186"/>
    </row>
    <row r="29301" spans="6:6" x14ac:dyDescent="0.25">
      <c r="F29301" s="186"/>
    </row>
    <row r="29312" spans="6:6" x14ac:dyDescent="0.25">
      <c r="F29312" s="186"/>
    </row>
    <row r="29313" spans="6:6" x14ac:dyDescent="0.25">
      <c r="F29313" s="186"/>
    </row>
    <row r="29314" spans="6:6" x14ac:dyDescent="0.25">
      <c r="F29314" s="186"/>
    </row>
    <row r="29315" spans="6:6" x14ac:dyDescent="0.25">
      <c r="F29315" s="186"/>
    </row>
    <row r="29327" spans="6:6" x14ac:dyDescent="0.25">
      <c r="F29327" s="186"/>
    </row>
    <row r="29328" spans="6:6" x14ac:dyDescent="0.25">
      <c r="F29328" s="186"/>
    </row>
    <row r="29329" spans="6:6" x14ac:dyDescent="0.25">
      <c r="F29329" s="186"/>
    </row>
    <row r="29330" spans="6:6" x14ac:dyDescent="0.25">
      <c r="F29330" s="186"/>
    </row>
    <row r="29331" spans="6:6" x14ac:dyDescent="0.25">
      <c r="F29331" s="186"/>
    </row>
    <row r="29342" spans="6:6" x14ac:dyDescent="0.25">
      <c r="F29342" s="186"/>
    </row>
    <row r="29343" spans="6:6" x14ac:dyDescent="0.25">
      <c r="F29343" s="186"/>
    </row>
    <row r="29344" spans="6:6" x14ac:dyDescent="0.25">
      <c r="F29344" s="186"/>
    </row>
    <row r="29345" spans="6:6" x14ac:dyDescent="0.25">
      <c r="F29345" s="186"/>
    </row>
    <row r="29357" spans="6:6" x14ac:dyDescent="0.25">
      <c r="F29357" s="186"/>
    </row>
    <row r="29358" spans="6:6" x14ac:dyDescent="0.25">
      <c r="F29358" s="186"/>
    </row>
    <row r="29359" spans="6:6" x14ac:dyDescent="0.25">
      <c r="F29359" s="186"/>
    </row>
    <row r="29360" spans="6:6" x14ac:dyDescent="0.25">
      <c r="F29360" s="186"/>
    </row>
    <row r="29361" spans="6:6" x14ac:dyDescent="0.25">
      <c r="F29361" s="186"/>
    </row>
    <row r="29373" spans="6:6" x14ac:dyDescent="0.25">
      <c r="F29373" s="186"/>
    </row>
    <row r="29374" spans="6:6" x14ac:dyDescent="0.25">
      <c r="F29374" s="186"/>
    </row>
    <row r="29402" spans="6:6" x14ac:dyDescent="0.25">
      <c r="F29402" s="186"/>
    </row>
    <row r="29403" spans="6:6" x14ac:dyDescent="0.25">
      <c r="F29403" s="186"/>
    </row>
    <row r="29404" spans="6:6" x14ac:dyDescent="0.25">
      <c r="F29404" s="186"/>
    </row>
    <row r="29405" spans="6:6" x14ac:dyDescent="0.25">
      <c r="F29405" s="186"/>
    </row>
    <row r="29406" spans="6:6" x14ac:dyDescent="0.25">
      <c r="F29406" s="186"/>
    </row>
    <row r="29417" spans="6:6" x14ac:dyDescent="0.25">
      <c r="F29417" s="186"/>
    </row>
    <row r="29418" spans="6:6" x14ac:dyDescent="0.25">
      <c r="F29418" s="186"/>
    </row>
    <row r="29419" spans="6:6" x14ac:dyDescent="0.25">
      <c r="F29419" s="186"/>
    </row>
    <row r="29420" spans="6:6" x14ac:dyDescent="0.25">
      <c r="F29420" s="186"/>
    </row>
    <row r="29421" spans="6:6" x14ac:dyDescent="0.25">
      <c r="F29421" s="186"/>
    </row>
    <row r="29432" spans="6:6" x14ac:dyDescent="0.25">
      <c r="F29432" s="187"/>
    </row>
    <row r="29433" spans="6:6" x14ac:dyDescent="0.25">
      <c r="F29433" s="186"/>
    </row>
    <row r="29434" spans="6:6" x14ac:dyDescent="0.25">
      <c r="F29434" s="186"/>
    </row>
    <row r="29435" spans="6:6" x14ac:dyDescent="0.25">
      <c r="F29435" s="186"/>
    </row>
    <row r="29436" spans="6:6" x14ac:dyDescent="0.25">
      <c r="F29436" s="186"/>
    </row>
    <row r="29447" spans="6:6" x14ac:dyDescent="0.25">
      <c r="F29447" s="186"/>
    </row>
    <row r="29448" spans="6:6" x14ac:dyDescent="0.25">
      <c r="F29448" s="186"/>
    </row>
    <row r="29449" spans="6:6" x14ac:dyDescent="0.25">
      <c r="F29449" s="186"/>
    </row>
    <row r="29450" spans="6:6" x14ac:dyDescent="0.25">
      <c r="F29450" s="186"/>
    </row>
    <row r="29451" spans="6:6" x14ac:dyDescent="0.25">
      <c r="F29451" s="186"/>
    </row>
    <row r="29462" spans="6:6" x14ac:dyDescent="0.25">
      <c r="F29462" s="186"/>
    </row>
    <row r="29463" spans="6:6" x14ac:dyDescent="0.25">
      <c r="F29463" s="186"/>
    </row>
    <row r="29464" spans="6:6" x14ac:dyDescent="0.25">
      <c r="F29464" s="186"/>
    </row>
    <row r="29465" spans="6:6" x14ac:dyDescent="0.25">
      <c r="F29465" s="186"/>
    </row>
    <row r="29466" spans="6:6" x14ac:dyDescent="0.25">
      <c r="F29466" s="186"/>
    </row>
    <row r="29478" spans="6:6" x14ac:dyDescent="0.25">
      <c r="F29478" s="186"/>
    </row>
    <row r="29479" spans="6:6" x14ac:dyDescent="0.25">
      <c r="F29479" s="186"/>
    </row>
    <row r="29480" spans="6:6" x14ac:dyDescent="0.25">
      <c r="F29480" s="186"/>
    </row>
    <row r="29481" spans="6:6" x14ac:dyDescent="0.25">
      <c r="F29481" s="186"/>
    </row>
    <row r="29507" spans="6:6" x14ac:dyDescent="0.25">
      <c r="F29507" s="186"/>
    </row>
    <row r="29508" spans="6:6" x14ac:dyDescent="0.25">
      <c r="F29508" s="186"/>
    </row>
    <row r="29509" spans="6:6" x14ac:dyDescent="0.25">
      <c r="F29509" s="186"/>
    </row>
    <row r="29510" spans="6:6" x14ac:dyDescent="0.25">
      <c r="F29510" s="186"/>
    </row>
    <row r="29511" spans="6:6" x14ac:dyDescent="0.25">
      <c r="F29511" s="186"/>
    </row>
    <row r="29522" spans="6:6" x14ac:dyDescent="0.25">
      <c r="F29522" s="186"/>
    </row>
    <row r="29523" spans="6:6" x14ac:dyDescent="0.25">
      <c r="F29523" s="186"/>
    </row>
    <row r="29524" spans="6:6" x14ac:dyDescent="0.25">
      <c r="F29524" s="186"/>
    </row>
    <row r="29525" spans="6:6" x14ac:dyDescent="0.25">
      <c r="F29525" s="186"/>
    </row>
    <row r="29526" spans="6:6" x14ac:dyDescent="0.25">
      <c r="F29526" s="186"/>
    </row>
    <row r="29537" spans="6:6" x14ac:dyDescent="0.25">
      <c r="F29537" s="186"/>
    </row>
    <row r="29538" spans="6:6" x14ac:dyDescent="0.25">
      <c r="F29538" s="186"/>
    </row>
    <row r="29539" spans="6:6" x14ac:dyDescent="0.25">
      <c r="F29539" s="186"/>
    </row>
    <row r="29540" spans="6:6" x14ac:dyDescent="0.25">
      <c r="F29540" s="186"/>
    </row>
    <row r="29541" spans="6:6" x14ac:dyDescent="0.25">
      <c r="F29541" s="186"/>
    </row>
    <row r="29552" spans="6:6" x14ac:dyDescent="0.25">
      <c r="F29552" s="186"/>
    </row>
    <row r="29553" spans="6:6" x14ac:dyDescent="0.25">
      <c r="F29553" s="186"/>
    </row>
    <row r="29554" spans="6:6" x14ac:dyDescent="0.25">
      <c r="F29554" s="186"/>
    </row>
    <row r="29555" spans="6:6" x14ac:dyDescent="0.25">
      <c r="F29555" s="186"/>
    </row>
    <row r="29556" spans="6:6" x14ac:dyDescent="0.25">
      <c r="F29556" s="186"/>
    </row>
    <row r="29568" spans="6:6" x14ac:dyDescent="0.25">
      <c r="F29568" s="186"/>
    </row>
    <row r="29569" spans="6:6" x14ac:dyDescent="0.25">
      <c r="F29569" s="186"/>
    </row>
    <row r="29570" spans="6:6" x14ac:dyDescent="0.25">
      <c r="F29570" s="186"/>
    </row>
    <row r="29571" spans="6:6" x14ac:dyDescent="0.25">
      <c r="F29571" s="186"/>
    </row>
    <row r="29583" spans="6:6" x14ac:dyDescent="0.25">
      <c r="F29583" s="186"/>
    </row>
    <row r="29584" spans="6:6" x14ac:dyDescent="0.25">
      <c r="F29584" s="186"/>
    </row>
    <row r="29612" spans="6:6" x14ac:dyDescent="0.25">
      <c r="F29612" s="186"/>
    </row>
    <row r="29613" spans="6:6" x14ac:dyDescent="0.25">
      <c r="F29613" s="186"/>
    </row>
    <row r="29614" spans="6:6" x14ac:dyDescent="0.25">
      <c r="F29614" s="186"/>
    </row>
    <row r="29615" spans="6:6" x14ac:dyDescent="0.25">
      <c r="F29615" s="186"/>
    </row>
    <row r="29616" spans="6:6" x14ac:dyDescent="0.25">
      <c r="F29616" s="186"/>
    </row>
    <row r="29627" spans="6:6" x14ac:dyDescent="0.25">
      <c r="F29627" s="186"/>
    </row>
    <row r="29628" spans="6:6" x14ac:dyDescent="0.25">
      <c r="F29628" s="186"/>
    </row>
    <row r="29629" spans="6:6" x14ac:dyDescent="0.25">
      <c r="F29629" s="186"/>
    </row>
    <row r="29630" spans="6:6" x14ac:dyDescent="0.25">
      <c r="F29630" s="186"/>
    </row>
    <row r="29631" spans="6:6" x14ac:dyDescent="0.25">
      <c r="F29631" s="186"/>
    </row>
    <row r="29643" spans="6:6" x14ac:dyDescent="0.25">
      <c r="F29643" s="186"/>
    </row>
    <row r="29644" spans="6:6" x14ac:dyDescent="0.25">
      <c r="F29644" s="186"/>
    </row>
    <row r="29645" spans="6:6" x14ac:dyDescent="0.25">
      <c r="F29645" s="186"/>
    </row>
    <row r="29646" spans="6:6" x14ac:dyDescent="0.25">
      <c r="F29646" s="186"/>
    </row>
    <row r="29657" spans="6:6" x14ac:dyDescent="0.25">
      <c r="F29657" s="186"/>
    </row>
    <row r="29658" spans="6:6" x14ac:dyDescent="0.25">
      <c r="F29658" s="186"/>
    </row>
    <row r="29659" spans="6:6" x14ac:dyDescent="0.25">
      <c r="F29659" s="186"/>
    </row>
    <row r="29660" spans="6:6" x14ac:dyDescent="0.25">
      <c r="F29660" s="186"/>
    </row>
    <row r="29661" spans="6:6" x14ac:dyDescent="0.25">
      <c r="F29661" s="186"/>
    </row>
    <row r="29672" spans="6:6" x14ac:dyDescent="0.25">
      <c r="F29672" s="186"/>
    </row>
    <row r="29673" spans="6:6" x14ac:dyDescent="0.25">
      <c r="F29673" s="186"/>
    </row>
    <row r="29674" spans="6:6" x14ac:dyDescent="0.25">
      <c r="F29674" s="186"/>
    </row>
    <row r="29675" spans="6:6" x14ac:dyDescent="0.25">
      <c r="F29675" s="186"/>
    </row>
    <row r="29676" spans="6:6" x14ac:dyDescent="0.25">
      <c r="F29676" s="186"/>
    </row>
    <row r="29688" spans="6:6" x14ac:dyDescent="0.25">
      <c r="F29688" s="186"/>
    </row>
    <row r="29689" spans="6:6" x14ac:dyDescent="0.25">
      <c r="F29689" s="186"/>
    </row>
    <row r="29717" spans="6:6" x14ac:dyDescent="0.25">
      <c r="F29717" s="186"/>
    </row>
    <row r="29718" spans="6:6" x14ac:dyDescent="0.25">
      <c r="F29718" s="186"/>
    </row>
    <row r="29719" spans="6:6" x14ac:dyDescent="0.25">
      <c r="F29719" s="186"/>
    </row>
    <row r="29720" spans="6:6" x14ac:dyDescent="0.25">
      <c r="F29720" s="186"/>
    </row>
    <row r="29721" spans="6:6" x14ac:dyDescent="0.25">
      <c r="F29721" s="186"/>
    </row>
    <row r="29732" spans="6:6" x14ac:dyDescent="0.25">
      <c r="F29732" s="186"/>
    </row>
    <row r="29733" spans="6:6" x14ac:dyDescent="0.25">
      <c r="F29733" s="186"/>
    </row>
    <row r="29734" spans="6:6" x14ac:dyDescent="0.25">
      <c r="F29734" s="186"/>
    </row>
    <row r="29735" spans="6:6" x14ac:dyDescent="0.25">
      <c r="F29735" s="186"/>
    </row>
    <row r="29748" spans="6:6" x14ac:dyDescent="0.25">
      <c r="F29748" s="186"/>
    </row>
    <row r="29749" spans="6:6" x14ac:dyDescent="0.25">
      <c r="F29749" s="186"/>
    </row>
    <row r="29762" spans="6:6" x14ac:dyDescent="0.25">
      <c r="F29762" s="186"/>
    </row>
    <row r="29763" spans="6:6" x14ac:dyDescent="0.25">
      <c r="F29763" s="186"/>
    </row>
    <row r="29764" spans="6:6" x14ac:dyDescent="0.25">
      <c r="F29764" s="186"/>
    </row>
    <row r="29765" spans="6:6" x14ac:dyDescent="0.25">
      <c r="F29765" s="186"/>
    </row>
    <row r="29766" spans="6:6" x14ac:dyDescent="0.25">
      <c r="F29766" s="186"/>
    </row>
    <row r="29777" spans="6:6" x14ac:dyDescent="0.25">
      <c r="F29777" s="186"/>
    </row>
    <row r="29778" spans="6:6" x14ac:dyDescent="0.25">
      <c r="F29778" s="186"/>
    </row>
    <row r="29780" spans="6:6" x14ac:dyDescent="0.25">
      <c r="F29780" s="186"/>
    </row>
    <row r="29781" spans="6:6" x14ac:dyDescent="0.25">
      <c r="F29781" s="186"/>
    </row>
    <row r="29793" spans="6:6" x14ac:dyDescent="0.25">
      <c r="F29793" s="186"/>
    </row>
    <row r="29794" spans="6:6" x14ac:dyDescent="0.25">
      <c r="F29794" s="186"/>
    </row>
    <row r="29822" spans="6:6" x14ac:dyDescent="0.25">
      <c r="F29822" s="186"/>
    </row>
    <row r="29823" spans="6:6" x14ac:dyDescent="0.25">
      <c r="F29823" s="186"/>
    </row>
    <row r="29824" spans="6:6" x14ac:dyDescent="0.25">
      <c r="F29824" s="186"/>
    </row>
    <row r="29825" spans="6:6" x14ac:dyDescent="0.25">
      <c r="F29825" s="186"/>
    </row>
    <row r="29826" spans="6:6" x14ac:dyDescent="0.25">
      <c r="F29826" s="186"/>
    </row>
    <row r="29837" spans="6:6" x14ac:dyDescent="0.25">
      <c r="F29837" s="186"/>
    </row>
    <row r="29838" spans="6:6" x14ac:dyDescent="0.25">
      <c r="F29838" s="186"/>
    </row>
    <row r="29839" spans="6:6" x14ac:dyDescent="0.25">
      <c r="F29839" s="186"/>
    </row>
    <row r="29840" spans="6:6" x14ac:dyDescent="0.25">
      <c r="F29840" s="186"/>
    </row>
    <row r="29853" spans="6:6" x14ac:dyDescent="0.25">
      <c r="F29853" s="186"/>
    </row>
    <row r="29854" spans="6:6" x14ac:dyDescent="0.25">
      <c r="F29854" s="186"/>
    </row>
    <row r="29855" spans="6:6" x14ac:dyDescent="0.25">
      <c r="F29855" s="186"/>
    </row>
    <row r="29856" spans="6:6" x14ac:dyDescent="0.25">
      <c r="F29856" s="186"/>
    </row>
    <row r="29867" spans="6:6" x14ac:dyDescent="0.25">
      <c r="F29867" s="186"/>
    </row>
    <row r="29868" spans="6:6" x14ac:dyDescent="0.25">
      <c r="F29868" s="186"/>
    </row>
    <row r="29869" spans="6:6" x14ac:dyDescent="0.25">
      <c r="F29869" s="186"/>
    </row>
    <row r="29870" spans="6:6" x14ac:dyDescent="0.25">
      <c r="F29870" s="186"/>
    </row>
    <row r="29871" spans="6:6" x14ac:dyDescent="0.25">
      <c r="F29871" s="186"/>
    </row>
    <row r="29882" spans="6:6" x14ac:dyDescent="0.25">
      <c r="F29882" s="187"/>
    </row>
    <row r="29883" spans="6:6" x14ac:dyDescent="0.25">
      <c r="F29883" s="186"/>
    </row>
    <row r="29884" spans="6:6" x14ac:dyDescent="0.25">
      <c r="F29884" s="186"/>
    </row>
    <row r="29885" spans="6:6" x14ac:dyDescent="0.25">
      <c r="F29885" s="186"/>
    </row>
    <row r="29886" spans="6:6" x14ac:dyDescent="0.25">
      <c r="F29886" s="186"/>
    </row>
    <row r="29898" spans="6:6" x14ac:dyDescent="0.25">
      <c r="F29898" s="186"/>
    </row>
    <row r="29899" spans="6:6" x14ac:dyDescent="0.25">
      <c r="F29899" s="186"/>
    </row>
    <row r="29927" spans="6:6" x14ac:dyDescent="0.25">
      <c r="F29927" s="186"/>
    </row>
    <row r="29928" spans="6:6" x14ac:dyDescent="0.25">
      <c r="F29928" s="186"/>
    </row>
    <row r="29929" spans="6:6" x14ac:dyDescent="0.25">
      <c r="F29929" s="186"/>
    </row>
    <row r="29930" spans="6:6" x14ac:dyDescent="0.25">
      <c r="F29930" s="186"/>
    </row>
    <row r="29931" spans="6:6" x14ac:dyDescent="0.25">
      <c r="F29931" s="186"/>
    </row>
    <row r="29942" spans="6:6" x14ac:dyDescent="0.25">
      <c r="F29942" s="186"/>
    </row>
    <row r="29943" spans="6:6" x14ac:dyDescent="0.25">
      <c r="F29943" s="186"/>
    </row>
    <row r="29944" spans="6:6" x14ac:dyDescent="0.25">
      <c r="F29944" s="186"/>
    </row>
    <row r="29945" spans="6:6" x14ac:dyDescent="0.25">
      <c r="F29945" s="186"/>
    </row>
    <row r="29946" spans="6:6" x14ac:dyDescent="0.25">
      <c r="F29946" s="186"/>
    </row>
    <row r="29957" spans="6:6" x14ac:dyDescent="0.25">
      <c r="F29957" s="186"/>
    </row>
    <row r="29958" spans="6:6" x14ac:dyDescent="0.25">
      <c r="F29958" s="186"/>
    </row>
    <row r="29959" spans="6:6" x14ac:dyDescent="0.25">
      <c r="F29959" s="186"/>
    </row>
    <row r="29960" spans="6:6" x14ac:dyDescent="0.25">
      <c r="F29960" s="186"/>
    </row>
    <row r="29961" spans="6:6" x14ac:dyDescent="0.25">
      <c r="F29961" s="186"/>
    </row>
    <row r="29972" spans="6:6" x14ac:dyDescent="0.25">
      <c r="F29972" s="186"/>
    </row>
    <row r="29973" spans="6:6" x14ac:dyDescent="0.25">
      <c r="F29973" s="186"/>
    </row>
    <row r="29974" spans="6:6" x14ac:dyDescent="0.25">
      <c r="F29974" s="186"/>
    </row>
    <row r="29975" spans="6:6" x14ac:dyDescent="0.25">
      <c r="F29975" s="186"/>
    </row>
    <row r="29976" spans="6:6" x14ac:dyDescent="0.25">
      <c r="F29976" s="186"/>
    </row>
    <row r="29987" spans="6:6" x14ac:dyDescent="0.25">
      <c r="F29987" s="186"/>
    </row>
    <row r="29988" spans="6:6" x14ac:dyDescent="0.25">
      <c r="F29988" s="186"/>
    </row>
    <row r="29989" spans="6:6" x14ac:dyDescent="0.25">
      <c r="F29989" s="186"/>
    </row>
    <row r="29990" spans="6:6" x14ac:dyDescent="0.25">
      <c r="F29990" s="186"/>
    </row>
    <row r="29991" spans="6:6" x14ac:dyDescent="0.25">
      <c r="F29991" s="186"/>
    </row>
    <row r="30003" spans="6:6" x14ac:dyDescent="0.25">
      <c r="F30003" s="186"/>
    </row>
    <row r="30004" spans="6:6" x14ac:dyDescent="0.25">
      <c r="F30004" s="186"/>
    </row>
    <row r="30005" spans="6:6" x14ac:dyDescent="0.25">
      <c r="F30005" s="186"/>
    </row>
    <row r="30006" spans="6:6" x14ac:dyDescent="0.25">
      <c r="F30006" s="186"/>
    </row>
    <row r="30032" spans="6:6" x14ac:dyDescent="0.25">
      <c r="F30032" s="186"/>
    </row>
    <row r="30033" spans="6:6" x14ac:dyDescent="0.25">
      <c r="F30033" s="186"/>
    </row>
    <row r="30034" spans="6:6" x14ac:dyDescent="0.25">
      <c r="F30034" s="186"/>
    </row>
    <row r="30035" spans="6:6" x14ac:dyDescent="0.25">
      <c r="F30035" s="186"/>
    </row>
    <row r="30036" spans="6:6" x14ac:dyDescent="0.25">
      <c r="F30036" s="186"/>
    </row>
    <row r="30046" spans="6:6" x14ac:dyDescent="0.25">
      <c r="F30046" s="186"/>
    </row>
    <row r="30047" spans="6:6" x14ac:dyDescent="0.25">
      <c r="F30047" s="186"/>
    </row>
    <row r="30048" spans="6:6" x14ac:dyDescent="0.25">
      <c r="F30048" s="186"/>
    </row>
    <row r="30049" spans="6:6" x14ac:dyDescent="0.25">
      <c r="F30049" s="186"/>
    </row>
    <row r="30050" spans="6:6" x14ac:dyDescent="0.25">
      <c r="F30050" s="186"/>
    </row>
    <row r="30051" spans="6:6" x14ac:dyDescent="0.25">
      <c r="F30051" s="186"/>
    </row>
    <row r="30062" spans="6:6" x14ac:dyDescent="0.25">
      <c r="F30062" s="187"/>
    </row>
    <row r="30063" spans="6:6" x14ac:dyDescent="0.25">
      <c r="F30063" s="186"/>
    </row>
    <row r="30064" spans="6:6" x14ac:dyDescent="0.25">
      <c r="F30064" s="186"/>
    </row>
    <row r="30065" spans="6:6" x14ac:dyDescent="0.25">
      <c r="F30065" s="186"/>
    </row>
    <row r="30066" spans="6:6" x14ac:dyDescent="0.25">
      <c r="F30066" s="186"/>
    </row>
    <row r="30077" spans="6:6" x14ac:dyDescent="0.25">
      <c r="F30077" s="186"/>
    </row>
    <row r="30078" spans="6:6" x14ac:dyDescent="0.25">
      <c r="F30078" s="186"/>
    </row>
    <row r="30079" spans="6:6" x14ac:dyDescent="0.25">
      <c r="F30079" s="186"/>
    </row>
    <row r="30080" spans="6:6" x14ac:dyDescent="0.25">
      <c r="F30080" s="186"/>
    </row>
    <row r="30093" spans="6:6" x14ac:dyDescent="0.25">
      <c r="F30093" s="186"/>
    </row>
    <row r="30094" spans="6:6" x14ac:dyDescent="0.25">
      <c r="F30094" s="186"/>
    </row>
    <row r="30095" spans="6:6" x14ac:dyDescent="0.25">
      <c r="F30095" s="186"/>
    </row>
    <row r="30096" spans="6:6" x14ac:dyDescent="0.25">
      <c r="F30096" s="186"/>
    </row>
    <row r="30108" spans="6:6" x14ac:dyDescent="0.25">
      <c r="F30108" s="186"/>
    </row>
    <row r="30109" spans="6:6" x14ac:dyDescent="0.25">
      <c r="F30109" s="186"/>
    </row>
    <row r="30110" spans="6:6" x14ac:dyDescent="0.25">
      <c r="F30110" s="186"/>
    </row>
    <row r="30111" spans="6:6" x14ac:dyDescent="0.25">
      <c r="F30111" s="186"/>
    </row>
    <row r="30137" spans="6:6" x14ac:dyDescent="0.25">
      <c r="F30137" s="186"/>
    </row>
    <row r="30138" spans="6:6" x14ac:dyDescent="0.25">
      <c r="F30138" s="186"/>
    </row>
    <row r="30139" spans="6:6" x14ac:dyDescent="0.25">
      <c r="F30139" s="186"/>
    </row>
    <row r="30140" spans="6:6" x14ac:dyDescent="0.25">
      <c r="F30140" s="186"/>
    </row>
    <row r="30141" spans="6:6" x14ac:dyDescent="0.25">
      <c r="F30141" s="186"/>
    </row>
    <row r="30152" spans="6:6" x14ac:dyDescent="0.25">
      <c r="F30152" s="186"/>
    </row>
    <row r="30153" spans="6:6" x14ac:dyDescent="0.25">
      <c r="F30153" s="186"/>
    </row>
    <row r="30154" spans="6:6" x14ac:dyDescent="0.25">
      <c r="F30154" s="186"/>
    </row>
    <row r="30155" spans="6:6" x14ac:dyDescent="0.25">
      <c r="F30155" s="186"/>
    </row>
    <row r="30156" spans="6:6" x14ac:dyDescent="0.25">
      <c r="F30156" s="186"/>
    </row>
    <row r="30168" spans="6:6" x14ac:dyDescent="0.25">
      <c r="F30168" s="186"/>
    </row>
    <row r="30169" spans="6:6" x14ac:dyDescent="0.25">
      <c r="F30169" s="186"/>
    </row>
    <row r="30170" spans="6:6" x14ac:dyDescent="0.25">
      <c r="F30170" s="186"/>
    </row>
    <row r="30171" spans="6:6" x14ac:dyDescent="0.25">
      <c r="F30171" s="186"/>
    </row>
    <row r="30182" spans="6:6" x14ac:dyDescent="0.25">
      <c r="F30182" s="186"/>
    </row>
    <row r="30183" spans="6:6" x14ac:dyDescent="0.25">
      <c r="F30183" s="186"/>
    </row>
    <row r="30184" spans="6:6" x14ac:dyDescent="0.25">
      <c r="F30184" s="186"/>
    </row>
    <row r="30185" spans="6:6" x14ac:dyDescent="0.25">
      <c r="F30185" s="186"/>
    </row>
    <row r="30186" spans="6:6" x14ac:dyDescent="0.25">
      <c r="F30186" s="186"/>
    </row>
    <row r="30197" spans="6:6" x14ac:dyDescent="0.25">
      <c r="F30197" s="186"/>
    </row>
    <row r="30198" spans="6:6" x14ac:dyDescent="0.25">
      <c r="F30198" s="186"/>
    </row>
    <row r="30199" spans="6:6" x14ac:dyDescent="0.25">
      <c r="F30199" s="186"/>
    </row>
    <row r="30200" spans="6:6" x14ac:dyDescent="0.25">
      <c r="F30200" s="186"/>
    </row>
    <row r="30201" spans="6:6" x14ac:dyDescent="0.25">
      <c r="F30201" s="186"/>
    </row>
    <row r="30213" spans="6:6" x14ac:dyDescent="0.25">
      <c r="F30213" s="186"/>
    </row>
    <row r="30214" spans="6:6" x14ac:dyDescent="0.25">
      <c r="F30214" s="186"/>
    </row>
    <row r="30215" spans="6:6" x14ac:dyDescent="0.25">
      <c r="F30215" s="186"/>
    </row>
    <row r="30216" spans="6:6" x14ac:dyDescent="0.25">
      <c r="F30216" s="186"/>
    </row>
    <row r="30243" spans="6:6" x14ac:dyDescent="0.25">
      <c r="F30243" s="186"/>
    </row>
    <row r="30244" spans="6:6" x14ac:dyDescent="0.25">
      <c r="F30244" s="186"/>
    </row>
    <row r="30246" spans="6:6" x14ac:dyDescent="0.25">
      <c r="F30246" s="186"/>
    </row>
    <row r="30273" spans="6:6" x14ac:dyDescent="0.25">
      <c r="F30273" s="186"/>
    </row>
    <row r="30287" spans="6:6" x14ac:dyDescent="0.25">
      <c r="F30287" s="186"/>
    </row>
    <row r="30290" spans="6:6" x14ac:dyDescent="0.25">
      <c r="F30290" s="186"/>
    </row>
    <row r="30303" spans="6:6" x14ac:dyDescent="0.25">
      <c r="F30303" s="186"/>
    </row>
    <row r="30305" spans="6:6" x14ac:dyDescent="0.25">
      <c r="F30305" s="186"/>
    </row>
    <row r="30306" spans="6:6" x14ac:dyDescent="0.25">
      <c r="F30306" s="186"/>
    </row>
    <row r="30347" spans="6:6" x14ac:dyDescent="0.25">
      <c r="F30347" s="186"/>
    </row>
    <row r="30348" spans="6:6" x14ac:dyDescent="0.25">
      <c r="F30348" s="187"/>
    </row>
    <row r="30349" spans="6:6" x14ac:dyDescent="0.25">
      <c r="F30349" s="187"/>
    </row>
    <row r="30350" spans="6:6" x14ac:dyDescent="0.25">
      <c r="F30350" s="186"/>
    </row>
    <row r="30351" spans="6:6" x14ac:dyDescent="0.25">
      <c r="F30351" s="187"/>
    </row>
    <row r="30362" spans="6:6" x14ac:dyDescent="0.25">
      <c r="F30362" s="186"/>
    </row>
    <row r="30363" spans="6:6" x14ac:dyDescent="0.25">
      <c r="F30363" s="187"/>
    </row>
    <row r="30364" spans="6:6" x14ac:dyDescent="0.25">
      <c r="F30364" s="187"/>
    </row>
    <row r="30365" spans="6:6" x14ac:dyDescent="0.25">
      <c r="F30365" s="186"/>
    </row>
    <row r="30366" spans="6:6" x14ac:dyDescent="0.25">
      <c r="F30366" s="187"/>
    </row>
    <row r="30377" spans="6:6" x14ac:dyDescent="0.25">
      <c r="F30377" s="186"/>
    </row>
    <row r="30378" spans="6:6" x14ac:dyDescent="0.25">
      <c r="F30378" s="187"/>
    </row>
    <row r="30379" spans="6:6" x14ac:dyDescent="0.25">
      <c r="F30379" s="187"/>
    </row>
    <row r="30380" spans="6:6" x14ac:dyDescent="0.25">
      <c r="F30380" s="186"/>
    </row>
    <row r="30381" spans="6:6" x14ac:dyDescent="0.25">
      <c r="F30381" s="187"/>
    </row>
    <row r="30392" spans="6:6" x14ac:dyDescent="0.25">
      <c r="F30392" s="186"/>
    </row>
    <row r="30393" spans="6:6" x14ac:dyDescent="0.25">
      <c r="F30393" s="187"/>
    </row>
    <row r="30394" spans="6:6" x14ac:dyDescent="0.25">
      <c r="F30394" s="187"/>
    </row>
    <row r="30395" spans="6:6" x14ac:dyDescent="0.25">
      <c r="F30395" s="186"/>
    </row>
    <row r="30396" spans="6:6" x14ac:dyDescent="0.25">
      <c r="F30396" s="187"/>
    </row>
    <row r="30407" spans="6:6" x14ac:dyDescent="0.25">
      <c r="F30407" s="186"/>
    </row>
    <row r="30408" spans="6:6" x14ac:dyDescent="0.25">
      <c r="F30408" s="187"/>
    </row>
    <row r="30409" spans="6:6" x14ac:dyDescent="0.25">
      <c r="F30409" s="187"/>
    </row>
    <row r="30410" spans="6:6" x14ac:dyDescent="0.25">
      <c r="F30410" s="186"/>
    </row>
    <row r="30411" spans="6:6" x14ac:dyDescent="0.25">
      <c r="F30411" s="187"/>
    </row>
    <row r="30423" spans="6:6" x14ac:dyDescent="0.25">
      <c r="F30423" s="187"/>
    </row>
    <row r="30424" spans="6:6" x14ac:dyDescent="0.25">
      <c r="F30424" s="187"/>
    </row>
    <row r="30425" spans="6:6" x14ac:dyDescent="0.25">
      <c r="F30425" s="187"/>
    </row>
    <row r="30426" spans="6:6" x14ac:dyDescent="0.25">
      <c r="F30426" s="187"/>
    </row>
    <row r="30452" spans="6:6" x14ac:dyDescent="0.25">
      <c r="F30452" s="186"/>
    </row>
    <row r="30453" spans="6:6" x14ac:dyDescent="0.25">
      <c r="F30453" s="186"/>
    </row>
    <row r="30454" spans="6:6" x14ac:dyDescent="0.25">
      <c r="F30454" s="186"/>
    </row>
    <row r="30455" spans="6:6" x14ac:dyDescent="0.25">
      <c r="F30455" s="186"/>
    </row>
    <row r="30456" spans="6:6" x14ac:dyDescent="0.25">
      <c r="F30456" s="186"/>
    </row>
    <row r="30467" spans="6:6" x14ac:dyDescent="0.25">
      <c r="F30467" s="186"/>
    </row>
    <row r="30468" spans="6:6" x14ac:dyDescent="0.25">
      <c r="F30468" s="186"/>
    </row>
    <row r="30469" spans="6:6" x14ac:dyDescent="0.25">
      <c r="F30469" s="186"/>
    </row>
    <row r="30470" spans="6:6" x14ac:dyDescent="0.25">
      <c r="F30470" s="186"/>
    </row>
    <row r="30471" spans="6:6" x14ac:dyDescent="0.25">
      <c r="F30471" s="186"/>
    </row>
    <row r="30483" spans="6:6" x14ac:dyDescent="0.25">
      <c r="F30483" s="186"/>
    </row>
    <row r="30484" spans="6:6" x14ac:dyDescent="0.25">
      <c r="F30484" s="186"/>
    </row>
    <row r="30485" spans="6:6" x14ac:dyDescent="0.25">
      <c r="F30485" s="186"/>
    </row>
    <row r="30486" spans="6:6" x14ac:dyDescent="0.25">
      <c r="F30486" s="186"/>
    </row>
    <row r="30497" spans="6:6" x14ac:dyDescent="0.25">
      <c r="F30497" s="186"/>
    </row>
    <row r="30498" spans="6:6" x14ac:dyDescent="0.25">
      <c r="F30498" s="186"/>
    </row>
    <row r="30499" spans="6:6" x14ac:dyDescent="0.25">
      <c r="F30499" s="186"/>
    </row>
    <row r="30500" spans="6:6" x14ac:dyDescent="0.25">
      <c r="F30500" s="186"/>
    </row>
    <row r="30501" spans="6:6" x14ac:dyDescent="0.25">
      <c r="F30501" s="186"/>
    </row>
    <row r="30513" spans="6:6" x14ac:dyDescent="0.25">
      <c r="F30513" s="186"/>
    </row>
    <row r="30514" spans="6:6" x14ac:dyDescent="0.25">
      <c r="F30514" s="186"/>
    </row>
    <row r="30515" spans="6:6" x14ac:dyDescent="0.25">
      <c r="F30515" s="186"/>
    </row>
    <row r="30516" spans="6:6" x14ac:dyDescent="0.25">
      <c r="F30516" s="186"/>
    </row>
    <row r="30528" spans="6:6" x14ac:dyDescent="0.25">
      <c r="F30528" s="186"/>
    </row>
    <row r="30529" spans="6:6" x14ac:dyDescent="0.25">
      <c r="F30529" s="186"/>
    </row>
    <row r="30530" spans="6:6" x14ac:dyDescent="0.25">
      <c r="F30530" s="186"/>
    </row>
    <row r="30531" spans="6:6" x14ac:dyDescent="0.25">
      <c r="F30531" s="186"/>
    </row>
    <row r="30557" spans="6:6" x14ac:dyDescent="0.25">
      <c r="F30557" s="186"/>
    </row>
    <row r="30572" spans="6:6" x14ac:dyDescent="0.25">
      <c r="F30572" s="186"/>
    </row>
    <row r="30587" spans="6:6" x14ac:dyDescent="0.25">
      <c r="F30587" s="186"/>
    </row>
    <row r="30602" spans="6:6" x14ac:dyDescent="0.25">
      <c r="F30602" s="186"/>
    </row>
    <row r="30617" spans="6:6" x14ac:dyDescent="0.25">
      <c r="F30617" s="187"/>
    </row>
    <row r="30767" spans="6:6" x14ac:dyDescent="0.25">
      <c r="F30767" s="186"/>
    </row>
    <row r="30768" spans="6:6" x14ac:dyDescent="0.25">
      <c r="F30768" s="186"/>
    </row>
    <row r="30769" spans="6:6" x14ac:dyDescent="0.25">
      <c r="F30769" s="186"/>
    </row>
    <row r="30770" spans="6:6" x14ac:dyDescent="0.25">
      <c r="F30770" s="186"/>
    </row>
    <row r="30771" spans="6:6" x14ac:dyDescent="0.25">
      <c r="F30771" s="186"/>
    </row>
    <row r="30782" spans="6:6" x14ac:dyDescent="0.25">
      <c r="F30782" s="186"/>
    </row>
    <row r="30783" spans="6:6" x14ac:dyDescent="0.25">
      <c r="F30783" s="186"/>
    </row>
    <row r="30784" spans="6:6" x14ac:dyDescent="0.25">
      <c r="F30784" s="186"/>
    </row>
    <row r="30785" spans="6:6" x14ac:dyDescent="0.25">
      <c r="F30785" s="186"/>
    </row>
    <row r="30786" spans="6:6" x14ac:dyDescent="0.25">
      <c r="F30786" s="186"/>
    </row>
    <row r="30797" spans="6:6" x14ac:dyDescent="0.25">
      <c r="F30797" s="186"/>
    </row>
    <row r="30798" spans="6:6" x14ac:dyDescent="0.25">
      <c r="F30798" s="186"/>
    </row>
    <row r="30799" spans="6:6" x14ac:dyDescent="0.25">
      <c r="F30799" s="186"/>
    </row>
    <row r="30800" spans="6:6" x14ac:dyDescent="0.25">
      <c r="F30800" s="186"/>
    </row>
    <row r="30801" spans="6:6" x14ac:dyDescent="0.25">
      <c r="F30801" s="186"/>
    </row>
    <row r="30812" spans="6:6" x14ac:dyDescent="0.25">
      <c r="F30812" s="186"/>
    </row>
    <row r="30813" spans="6:6" x14ac:dyDescent="0.25">
      <c r="F30813" s="186"/>
    </row>
    <row r="30814" spans="6:6" x14ac:dyDescent="0.25">
      <c r="F30814" s="186"/>
    </row>
    <row r="30815" spans="6:6" x14ac:dyDescent="0.25">
      <c r="F30815" s="186"/>
    </row>
    <row r="30827" spans="6:6" x14ac:dyDescent="0.25">
      <c r="F30827" s="186"/>
    </row>
    <row r="30828" spans="6:6" x14ac:dyDescent="0.25">
      <c r="F30828" s="186"/>
    </row>
    <row r="30829" spans="6:6" x14ac:dyDescent="0.25">
      <c r="F30829" s="186"/>
    </row>
    <row r="30830" spans="6:6" x14ac:dyDescent="0.25">
      <c r="F30830" s="186"/>
    </row>
    <row r="30831" spans="6:6" x14ac:dyDescent="0.25">
      <c r="F30831" s="186"/>
    </row>
    <row r="30872" spans="6:6" x14ac:dyDescent="0.25">
      <c r="F30872" s="186"/>
    </row>
    <row r="30873" spans="6:6" x14ac:dyDescent="0.25">
      <c r="F30873" s="186"/>
    </row>
    <row r="30874" spans="6:6" x14ac:dyDescent="0.25">
      <c r="F30874" s="186"/>
    </row>
    <row r="30875" spans="6:6" x14ac:dyDescent="0.25">
      <c r="F30875" s="186"/>
    </row>
    <row r="30876" spans="6:6" x14ac:dyDescent="0.25">
      <c r="F30876" s="186"/>
    </row>
    <row r="30887" spans="6:6" x14ac:dyDescent="0.25">
      <c r="F30887" s="186"/>
    </row>
    <row r="30888" spans="6:6" x14ac:dyDescent="0.25">
      <c r="F30888" s="186"/>
    </row>
    <row r="30889" spans="6:6" x14ac:dyDescent="0.25">
      <c r="F30889" s="186"/>
    </row>
    <row r="30890" spans="6:6" x14ac:dyDescent="0.25">
      <c r="F30890" s="186"/>
    </row>
    <row r="30891" spans="6:6" x14ac:dyDescent="0.25">
      <c r="F30891" s="186"/>
    </row>
    <row r="30902" spans="6:6" x14ac:dyDescent="0.25">
      <c r="F30902" s="186"/>
    </row>
    <row r="30903" spans="6:6" x14ac:dyDescent="0.25">
      <c r="F30903" s="186"/>
    </row>
    <row r="30904" spans="6:6" x14ac:dyDescent="0.25">
      <c r="F30904" s="186"/>
    </row>
    <row r="30905" spans="6:6" x14ac:dyDescent="0.25">
      <c r="F30905" s="186"/>
    </row>
    <row r="30906" spans="6:6" x14ac:dyDescent="0.25">
      <c r="F30906" s="186"/>
    </row>
    <row r="30917" spans="6:6" x14ac:dyDescent="0.25">
      <c r="F30917" s="186"/>
    </row>
    <row r="30918" spans="6:6" x14ac:dyDescent="0.25">
      <c r="F30918" s="186"/>
    </row>
    <row r="30919" spans="6:6" x14ac:dyDescent="0.25">
      <c r="F30919" s="186"/>
    </row>
    <row r="30920" spans="6:6" x14ac:dyDescent="0.25">
      <c r="F30920" s="186"/>
    </row>
    <row r="30921" spans="6:6" x14ac:dyDescent="0.25">
      <c r="F30921" s="186"/>
    </row>
    <row r="30932" spans="6:6" x14ac:dyDescent="0.25">
      <c r="F30932" s="186"/>
    </row>
    <row r="30933" spans="6:6" x14ac:dyDescent="0.25">
      <c r="F30933" s="186"/>
    </row>
    <row r="30934" spans="6:6" x14ac:dyDescent="0.25">
      <c r="F30934" s="186"/>
    </row>
    <row r="30935" spans="6:6" x14ac:dyDescent="0.25">
      <c r="F30935" s="186"/>
    </row>
    <row r="30936" spans="6:6" x14ac:dyDescent="0.25">
      <c r="F30936" s="186"/>
    </row>
    <row r="30948" spans="6:6" x14ac:dyDescent="0.25">
      <c r="F30948" s="186"/>
    </row>
    <row r="30949" spans="6:6" x14ac:dyDescent="0.25">
      <c r="F30949" s="186"/>
    </row>
    <row r="31082" spans="6:6" x14ac:dyDescent="0.25">
      <c r="F31082" s="186"/>
    </row>
    <row r="31083" spans="6:6" x14ac:dyDescent="0.25">
      <c r="F31083" s="186"/>
    </row>
    <row r="31084" spans="6:6" x14ac:dyDescent="0.25">
      <c r="F31084" s="186"/>
    </row>
    <row r="31085" spans="6:6" x14ac:dyDescent="0.25">
      <c r="F31085" s="186"/>
    </row>
    <row r="31086" spans="6:6" x14ac:dyDescent="0.25">
      <c r="F31086" s="186"/>
    </row>
    <row r="31097" spans="6:6" x14ac:dyDescent="0.25">
      <c r="F31097" s="186"/>
    </row>
    <row r="31098" spans="6:6" x14ac:dyDescent="0.25">
      <c r="F31098" s="186"/>
    </row>
    <row r="31099" spans="6:6" x14ac:dyDescent="0.25">
      <c r="F31099" s="186"/>
    </row>
    <row r="31100" spans="6:6" x14ac:dyDescent="0.25">
      <c r="F31100" s="186"/>
    </row>
    <row r="31101" spans="6:6" x14ac:dyDescent="0.25">
      <c r="F31101" s="186"/>
    </row>
    <row r="31112" spans="6:6" x14ac:dyDescent="0.25">
      <c r="F31112" s="186"/>
    </row>
    <row r="31113" spans="6:6" x14ac:dyDescent="0.25">
      <c r="F31113" s="186"/>
    </row>
    <row r="31114" spans="6:6" x14ac:dyDescent="0.25">
      <c r="F31114" s="186"/>
    </row>
    <row r="31115" spans="6:6" x14ac:dyDescent="0.25">
      <c r="F31115" s="186"/>
    </row>
    <row r="31116" spans="6:6" x14ac:dyDescent="0.25">
      <c r="F31116" s="186"/>
    </row>
    <row r="31127" spans="6:6" x14ac:dyDescent="0.25">
      <c r="F31127" s="186"/>
    </row>
    <row r="31128" spans="6:6" x14ac:dyDescent="0.25">
      <c r="F31128" s="186"/>
    </row>
    <row r="31129" spans="6:6" x14ac:dyDescent="0.25">
      <c r="F31129" s="186"/>
    </row>
    <row r="31130" spans="6:6" x14ac:dyDescent="0.25">
      <c r="F31130" s="186"/>
    </row>
    <row r="31131" spans="6:6" x14ac:dyDescent="0.25">
      <c r="F31131" s="186"/>
    </row>
    <row r="31142" spans="6:6" x14ac:dyDescent="0.25">
      <c r="F31142" s="186"/>
    </row>
    <row r="31143" spans="6:6" x14ac:dyDescent="0.25">
      <c r="F31143" s="186"/>
    </row>
    <row r="31144" spans="6:6" x14ac:dyDescent="0.25">
      <c r="F31144" s="186"/>
    </row>
    <row r="31145" spans="6:6" x14ac:dyDescent="0.25">
      <c r="F31145" s="186"/>
    </row>
    <row r="31146" spans="6:6" x14ac:dyDescent="0.25">
      <c r="F31146" s="186"/>
    </row>
    <row r="31158" spans="6:6" x14ac:dyDescent="0.25">
      <c r="F31158" s="186"/>
    </row>
    <row r="31159" spans="6:6" x14ac:dyDescent="0.25">
      <c r="F31159" s="186"/>
    </row>
    <row r="31160" spans="6:6" x14ac:dyDescent="0.25">
      <c r="F31160" s="186"/>
    </row>
    <row r="31161" spans="6:6" x14ac:dyDescent="0.25">
      <c r="F31161" s="186"/>
    </row>
    <row r="31187" spans="6:6" x14ac:dyDescent="0.25">
      <c r="F31187" s="186"/>
    </row>
    <row r="31188" spans="6:6" x14ac:dyDescent="0.25">
      <c r="F31188" s="186"/>
    </row>
    <row r="31189" spans="6:6" x14ac:dyDescent="0.25">
      <c r="F31189" s="186"/>
    </row>
    <row r="31190" spans="6:6" x14ac:dyDescent="0.25">
      <c r="F31190" s="186"/>
    </row>
    <row r="31191" spans="6:6" x14ac:dyDescent="0.25">
      <c r="F31191" s="186"/>
    </row>
    <row r="31202" spans="6:6" x14ac:dyDescent="0.25">
      <c r="F31202" s="186"/>
    </row>
    <row r="31203" spans="6:6" x14ac:dyDescent="0.25">
      <c r="F31203" s="186"/>
    </row>
    <row r="31204" spans="6:6" x14ac:dyDescent="0.25">
      <c r="F31204" s="186"/>
    </row>
    <row r="31205" spans="6:6" x14ac:dyDescent="0.25">
      <c r="F31205" s="186"/>
    </row>
    <row r="31206" spans="6:6" x14ac:dyDescent="0.25">
      <c r="F31206" s="186"/>
    </row>
    <row r="31218" spans="6:6" x14ac:dyDescent="0.25">
      <c r="F31218" s="186"/>
    </row>
    <row r="31219" spans="6:6" x14ac:dyDescent="0.25">
      <c r="F31219" s="186"/>
    </row>
    <row r="31220" spans="6:6" x14ac:dyDescent="0.25">
      <c r="F31220" s="186"/>
    </row>
    <row r="31221" spans="6:6" x14ac:dyDescent="0.25">
      <c r="F31221" s="186"/>
    </row>
    <row r="31232" spans="6:6" x14ac:dyDescent="0.25">
      <c r="F31232" s="186"/>
    </row>
    <row r="31233" spans="6:6" x14ac:dyDescent="0.25">
      <c r="F31233" s="186"/>
    </row>
    <row r="31234" spans="6:6" x14ac:dyDescent="0.25">
      <c r="F31234" s="186"/>
    </row>
    <row r="31235" spans="6:6" x14ac:dyDescent="0.25">
      <c r="F31235" s="186"/>
    </row>
    <row r="31236" spans="6:6" x14ac:dyDescent="0.25">
      <c r="F31236" s="186"/>
    </row>
    <row r="31248" spans="6:6" x14ac:dyDescent="0.25">
      <c r="F31248" s="186"/>
    </row>
    <row r="31249" spans="6:6" x14ac:dyDescent="0.25">
      <c r="F31249" s="186"/>
    </row>
    <row r="31250" spans="6:6" x14ac:dyDescent="0.25">
      <c r="F31250" s="186"/>
    </row>
    <row r="31251" spans="6:6" x14ac:dyDescent="0.25">
      <c r="F31251" s="186"/>
    </row>
    <row r="31263" spans="6:6" x14ac:dyDescent="0.25">
      <c r="F31263" s="186"/>
    </row>
    <row r="31264" spans="6:6" x14ac:dyDescent="0.25">
      <c r="F31264" s="186"/>
    </row>
    <row r="31265" spans="6:6" x14ac:dyDescent="0.25">
      <c r="F31265" s="186"/>
    </row>
    <row r="31266" spans="6:6" x14ac:dyDescent="0.25">
      <c r="F31266" s="186"/>
    </row>
    <row r="31292" spans="6:6" x14ac:dyDescent="0.25">
      <c r="F31292" s="186"/>
    </row>
    <row r="31293" spans="6:6" x14ac:dyDescent="0.25">
      <c r="F31293" s="186"/>
    </row>
    <row r="31294" spans="6:6" x14ac:dyDescent="0.25">
      <c r="F31294" s="186"/>
    </row>
    <row r="31295" spans="6:6" x14ac:dyDescent="0.25">
      <c r="F31295" s="186"/>
    </row>
    <row r="31296" spans="6:6" x14ac:dyDescent="0.25">
      <c r="F31296" s="186"/>
    </row>
    <row r="31307" spans="6:6" x14ac:dyDescent="0.25">
      <c r="F31307" s="186"/>
    </row>
    <row r="31308" spans="6:6" x14ac:dyDescent="0.25">
      <c r="F31308" s="186"/>
    </row>
    <row r="31309" spans="6:6" x14ac:dyDescent="0.25">
      <c r="F31309" s="186"/>
    </row>
    <row r="31310" spans="6:6" x14ac:dyDescent="0.25">
      <c r="F31310" s="186"/>
    </row>
    <row r="31311" spans="6:6" x14ac:dyDescent="0.25">
      <c r="F31311" s="186"/>
    </row>
    <row r="31322" spans="6:6" x14ac:dyDescent="0.25">
      <c r="F31322" s="186"/>
    </row>
    <row r="31323" spans="6:6" x14ac:dyDescent="0.25">
      <c r="F31323" s="186"/>
    </row>
    <row r="31324" spans="6:6" x14ac:dyDescent="0.25">
      <c r="F31324" s="186"/>
    </row>
    <row r="31325" spans="6:6" x14ac:dyDescent="0.25">
      <c r="F31325" s="186"/>
    </row>
    <row r="31326" spans="6:6" x14ac:dyDescent="0.25">
      <c r="F31326" s="186"/>
    </row>
    <row r="31337" spans="6:6" x14ac:dyDescent="0.25">
      <c r="F31337" s="187"/>
    </row>
    <row r="31338" spans="6:6" x14ac:dyDescent="0.25">
      <c r="F31338" s="186"/>
    </row>
    <row r="31339" spans="6:6" x14ac:dyDescent="0.25">
      <c r="F31339" s="186"/>
    </row>
    <row r="31340" spans="6:6" x14ac:dyDescent="0.25">
      <c r="F31340" s="186"/>
    </row>
    <row r="31352" spans="6:6" x14ac:dyDescent="0.25">
      <c r="F31352" s="187"/>
    </row>
    <row r="31353" spans="6:6" x14ac:dyDescent="0.25">
      <c r="F31353" s="186"/>
    </row>
    <row r="31354" spans="6:6" x14ac:dyDescent="0.25">
      <c r="F31354" s="186"/>
    </row>
    <row r="31355" spans="6:6" x14ac:dyDescent="0.25">
      <c r="F31355" s="186"/>
    </row>
    <row r="31356" spans="6:6" x14ac:dyDescent="0.25">
      <c r="F31356" s="186"/>
    </row>
    <row r="31368" spans="6:6" x14ac:dyDescent="0.25">
      <c r="F31368" s="186"/>
    </row>
    <row r="31369" spans="6:6" x14ac:dyDescent="0.25">
      <c r="F31369" s="186"/>
    </row>
    <row r="31370" spans="6:6" x14ac:dyDescent="0.25">
      <c r="F31370" s="186"/>
    </row>
    <row r="31371" spans="6:6" x14ac:dyDescent="0.25">
      <c r="F31371" s="186"/>
    </row>
    <row r="31397" spans="6:6" x14ac:dyDescent="0.25">
      <c r="F31397" s="186"/>
    </row>
    <row r="31398" spans="6:6" x14ac:dyDescent="0.25">
      <c r="F31398" s="186"/>
    </row>
    <row r="31399" spans="6:6" x14ac:dyDescent="0.25">
      <c r="F31399" s="186"/>
    </row>
    <row r="31400" spans="6:6" x14ac:dyDescent="0.25">
      <c r="F31400" s="186"/>
    </row>
    <row r="31401" spans="6:6" x14ac:dyDescent="0.25">
      <c r="F31401" s="186"/>
    </row>
    <row r="31412" spans="6:6" x14ac:dyDescent="0.25">
      <c r="F31412" s="186"/>
    </row>
    <row r="31413" spans="6:6" x14ac:dyDescent="0.25">
      <c r="F31413" s="186"/>
    </row>
    <row r="31414" spans="6:6" x14ac:dyDescent="0.25">
      <c r="F31414" s="186"/>
    </row>
    <row r="31415" spans="6:6" x14ac:dyDescent="0.25">
      <c r="F31415" s="186"/>
    </row>
    <row r="31416" spans="6:6" x14ac:dyDescent="0.25">
      <c r="F31416" s="186"/>
    </row>
    <row r="31428" spans="6:6" x14ac:dyDescent="0.25">
      <c r="F31428" s="186"/>
    </row>
    <row r="31429" spans="6:6" x14ac:dyDescent="0.25">
      <c r="F31429" s="186"/>
    </row>
    <row r="31430" spans="6:6" x14ac:dyDescent="0.25">
      <c r="F31430" s="186"/>
    </row>
    <row r="31431" spans="6:6" x14ac:dyDescent="0.25">
      <c r="F31431" s="186"/>
    </row>
    <row r="31442" spans="6:6" x14ac:dyDescent="0.25">
      <c r="F31442" s="186"/>
    </row>
    <row r="31443" spans="6:6" x14ac:dyDescent="0.25">
      <c r="F31443" s="186"/>
    </row>
    <row r="31444" spans="6:6" x14ac:dyDescent="0.25">
      <c r="F31444" s="186"/>
    </row>
    <row r="31445" spans="6:6" x14ac:dyDescent="0.25">
      <c r="F31445" s="186"/>
    </row>
    <row r="31457" spans="6:6" x14ac:dyDescent="0.25">
      <c r="F31457" s="186"/>
    </row>
    <row r="31458" spans="6:6" x14ac:dyDescent="0.25">
      <c r="F31458" s="186"/>
    </row>
    <row r="31459" spans="6:6" x14ac:dyDescent="0.25">
      <c r="F31459" s="186"/>
    </row>
    <row r="31460" spans="6:6" x14ac:dyDescent="0.25">
      <c r="F31460" s="186"/>
    </row>
    <row r="31461" spans="6:6" x14ac:dyDescent="0.25">
      <c r="F31461" s="186"/>
    </row>
    <row r="31473" spans="6:6" x14ac:dyDescent="0.25">
      <c r="F31473" s="186"/>
    </row>
    <row r="31474" spans="6:6" x14ac:dyDescent="0.25">
      <c r="F31474" s="186"/>
    </row>
    <row r="31502" spans="6:6" x14ac:dyDescent="0.25">
      <c r="F31502" s="186"/>
    </row>
    <row r="31503" spans="6:6" x14ac:dyDescent="0.25">
      <c r="F31503" s="186"/>
    </row>
    <row r="31504" spans="6:6" x14ac:dyDescent="0.25">
      <c r="F31504" s="186"/>
    </row>
    <row r="31505" spans="6:6" x14ac:dyDescent="0.25">
      <c r="F31505" s="186"/>
    </row>
    <row r="31506" spans="6:6" x14ac:dyDescent="0.25">
      <c r="F31506" s="186"/>
    </row>
    <row r="31517" spans="6:6" x14ac:dyDescent="0.25">
      <c r="F31517" s="186"/>
    </row>
    <row r="31518" spans="6:6" x14ac:dyDescent="0.25">
      <c r="F31518" s="186"/>
    </row>
    <row r="31519" spans="6:6" x14ac:dyDescent="0.25">
      <c r="F31519" s="186"/>
    </row>
    <row r="31520" spans="6:6" x14ac:dyDescent="0.25">
      <c r="F31520" s="186"/>
    </row>
    <row r="31521" spans="6:6" x14ac:dyDescent="0.25">
      <c r="F31521" s="186"/>
    </row>
    <row r="31533" spans="6:6" x14ac:dyDescent="0.25">
      <c r="F31533" s="186"/>
    </row>
    <row r="31534" spans="6:6" x14ac:dyDescent="0.25">
      <c r="F31534" s="186"/>
    </row>
    <row r="31535" spans="6:6" x14ac:dyDescent="0.25">
      <c r="F31535" s="186"/>
    </row>
    <row r="31536" spans="6:6" x14ac:dyDescent="0.25">
      <c r="F31536" s="186"/>
    </row>
    <row r="31547" spans="6:6" x14ac:dyDescent="0.25">
      <c r="F31547" s="186"/>
    </row>
    <row r="31548" spans="6:6" x14ac:dyDescent="0.25">
      <c r="F31548" s="186"/>
    </row>
    <row r="31549" spans="6:6" x14ac:dyDescent="0.25">
      <c r="F31549" s="186"/>
    </row>
    <row r="31550" spans="6:6" x14ac:dyDescent="0.25">
      <c r="F31550" s="186"/>
    </row>
    <row r="31551" spans="6:6" x14ac:dyDescent="0.25">
      <c r="F31551" s="186"/>
    </row>
    <row r="31562" spans="6:6" x14ac:dyDescent="0.25">
      <c r="F31562" s="186"/>
    </row>
    <row r="31563" spans="6:6" x14ac:dyDescent="0.25">
      <c r="F31563" s="186"/>
    </row>
    <row r="31564" spans="6:6" x14ac:dyDescent="0.25">
      <c r="F31564" s="186"/>
    </row>
    <row r="31565" spans="6:6" x14ac:dyDescent="0.25">
      <c r="F31565" s="186"/>
    </row>
    <row r="31566" spans="6:6" x14ac:dyDescent="0.25">
      <c r="F31566" s="186"/>
    </row>
    <row r="31578" spans="6:6" x14ac:dyDescent="0.25">
      <c r="F31578" s="186"/>
    </row>
    <row r="31579" spans="6:6" x14ac:dyDescent="0.25">
      <c r="F31579" s="186"/>
    </row>
    <row r="31607" spans="6:6" x14ac:dyDescent="0.25">
      <c r="F31607" s="186"/>
    </row>
    <row r="31608" spans="6:6" x14ac:dyDescent="0.25">
      <c r="F31608" s="186"/>
    </row>
    <row r="31609" spans="6:6" x14ac:dyDescent="0.25">
      <c r="F31609" s="186"/>
    </row>
    <row r="31610" spans="6:6" x14ac:dyDescent="0.25">
      <c r="F31610" s="186"/>
    </row>
    <row r="31611" spans="6:6" x14ac:dyDescent="0.25">
      <c r="F31611" s="186"/>
    </row>
    <row r="31622" spans="6:6" x14ac:dyDescent="0.25">
      <c r="F31622" s="186"/>
    </row>
    <row r="31623" spans="6:6" x14ac:dyDescent="0.25">
      <c r="F31623" s="186"/>
    </row>
    <row r="31624" spans="6:6" x14ac:dyDescent="0.25">
      <c r="F31624" s="186"/>
    </row>
    <row r="31625" spans="6:6" x14ac:dyDescent="0.25">
      <c r="F31625" s="186"/>
    </row>
    <row r="31626" spans="6:6" x14ac:dyDescent="0.25">
      <c r="F31626" s="186"/>
    </row>
    <row r="31638" spans="6:6" x14ac:dyDescent="0.25">
      <c r="F31638" s="186"/>
    </row>
    <row r="31639" spans="6:6" x14ac:dyDescent="0.25">
      <c r="F31639" s="186"/>
    </row>
    <row r="31640" spans="6:6" x14ac:dyDescent="0.25">
      <c r="F31640" s="186"/>
    </row>
    <row r="31641" spans="6:6" x14ac:dyDescent="0.25">
      <c r="F31641" s="186"/>
    </row>
    <row r="31652" spans="6:6" x14ac:dyDescent="0.25">
      <c r="F31652" s="186"/>
    </row>
    <row r="31653" spans="6:6" x14ac:dyDescent="0.25">
      <c r="F31653" s="186"/>
    </row>
    <row r="31654" spans="6:6" x14ac:dyDescent="0.25">
      <c r="F31654" s="186"/>
    </row>
    <row r="31655" spans="6:6" x14ac:dyDescent="0.25">
      <c r="F31655" s="186"/>
    </row>
    <row r="31656" spans="6:6" x14ac:dyDescent="0.25">
      <c r="F31656" s="186"/>
    </row>
    <row r="31667" spans="6:6" x14ac:dyDescent="0.25">
      <c r="F31667" s="186"/>
    </row>
    <row r="31668" spans="6:6" x14ac:dyDescent="0.25">
      <c r="F31668" s="186"/>
    </row>
    <row r="31669" spans="6:6" x14ac:dyDescent="0.25">
      <c r="F31669" s="186"/>
    </row>
    <row r="31670" spans="6:6" x14ac:dyDescent="0.25">
      <c r="F31670" s="186"/>
    </row>
    <row r="31671" spans="6:6" x14ac:dyDescent="0.25">
      <c r="F31671" s="186"/>
    </row>
    <row r="31683" spans="6:6" x14ac:dyDescent="0.25">
      <c r="F31683" s="186"/>
    </row>
    <row r="31684" spans="6:6" x14ac:dyDescent="0.25">
      <c r="F31684" s="186"/>
    </row>
    <row r="31685" spans="6:6" x14ac:dyDescent="0.25">
      <c r="F31685" s="187"/>
    </row>
    <row r="31686" spans="6:6" x14ac:dyDescent="0.25">
      <c r="F31686" s="187"/>
    </row>
    <row r="31698" spans="6:6" x14ac:dyDescent="0.25">
      <c r="F31698" s="186"/>
    </row>
    <row r="31700" spans="6:6" x14ac:dyDescent="0.25">
      <c r="F31700" s="186"/>
    </row>
    <row r="31701" spans="6:6" x14ac:dyDescent="0.25">
      <c r="F31701" s="186"/>
    </row>
    <row r="31712" spans="6:6" x14ac:dyDescent="0.25">
      <c r="F31712" s="186"/>
    </row>
    <row r="31713" spans="6:6" x14ac:dyDescent="0.25">
      <c r="F31713" s="186"/>
    </row>
    <row r="31714" spans="6:6" x14ac:dyDescent="0.25">
      <c r="F31714" s="186"/>
    </row>
    <row r="31715" spans="6:6" x14ac:dyDescent="0.25">
      <c r="F31715" s="186"/>
    </row>
    <row r="31716" spans="6:6" x14ac:dyDescent="0.25">
      <c r="F31716" s="186"/>
    </row>
    <row r="31727" spans="6:6" x14ac:dyDescent="0.25">
      <c r="F31727" s="186"/>
    </row>
    <row r="31728" spans="6:6" x14ac:dyDescent="0.25">
      <c r="F31728" s="186"/>
    </row>
    <row r="31729" spans="6:6" x14ac:dyDescent="0.25">
      <c r="F31729" s="186"/>
    </row>
    <row r="31730" spans="6:6" x14ac:dyDescent="0.25">
      <c r="F31730" s="186"/>
    </row>
    <row r="31731" spans="6:6" x14ac:dyDescent="0.25">
      <c r="F31731" s="186"/>
    </row>
    <row r="31743" spans="6:6" x14ac:dyDescent="0.25">
      <c r="F31743" s="186"/>
    </row>
    <row r="31744" spans="6:6" x14ac:dyDescent="0.25">
      <c r="F31744" s="186"/>
    </row>
    <row r="31757" spans="6:6" x14ac:dyDescent="0.25">
      <c r="F31757" s="186"/>
    </row>
    <row r="31758" spans="6:6" x14ac:dyDescent="0.25">
      <c r="F31758" s="186"/>
    </row>
    <row r="31759" spans="6:6" x14ac:dyDescent="0.25">
      <c r="F31759" s="186"/>
    </row>
    <row r="31760" spans="6:6" x14ac:dyDescent="0.25">
      <c r="F31760" s="186"/>
    </row>
    <row r="31772" spans="6:6" x14ac:dyDescent="0.25">
      <c r="F31772" s="186"/>
    </row>
    <row r="31773" spans="6:6" x14ac:dyDescent="0.25">
      <c r="F31773" s="186"/>
    </row>
    <row r="31774" spans="6:6" x14ac:dyDescent="0.25">
      <c r="F31774" s="186"/>
    </row>
    <row r="31775" spans="6:6" x14ac:dyDescent="0.25">
      <c r="F31775" s="186"/>
    </row>
    <row r="31817" spans="6:6" x14ac:dyDescent="0.25">
      <c r="F31817" s="186"/>
    </row>
    <row r="31818" spans="6:6" x14ac:dyDescent="0.25">
      <c r="F31818" s="186"/>
    </row>
    <row r="31819" spans="6:6" x14ac:dyDescent="0.25">
      <c r="F31819" s="186"/>
    </row>
    <row r="31820" spans="6:6" x14ac:dyDescent="0.25">
      <c r="F31820" s="186"/>
    </row>
    <row r="31821" spans="6:6" x14ac:dyDescent="0.25">
      <c r="F31821" s="186"/>
    </row>
    <row r="31832" spans="6:6" x14ac:dyDescent="0.25">
      <c r="F31832" s="186"/>
    </row>
    <row r="31833" spans="6:6" x14ac:dyDescent="0.25">
      <c r="F31833" s="186"/>
    </row>
    <row r="31834" spans="6:6" x14ac:dyDescent="0.25">
      <c r="F31834" s="186"/>
    </row>
    <row r="31835" spans="6:6" x14ac:dyDescent="0.25">
      <c r="F31835" s="186"/>
    </row>
    <row r="31836" spans="6:6" x14ac:dyDescent="0.25">
      <c r="F31836" s="186"/>
    </row>
    <row r="31847" spans="6:6" x14ac:dyDescent="0.25">
      <c r="F31847" s="186"/>
    </row>
    <row r="31848" spans="6:6" x14ac:dyDescent="0.25">
      <c r="F31848" s="187"/>
    </row>
    <row r="31849" spans="6:6" x14ac:dyDescent="0.25">
      <c r="F31849" s="186"/>
    </row>
    <row r="31850" spans="6:6" x14ac:dyDescent="0.25">
      <c r="F31850" s="186"/>
    </row>
    <row r="31851" spans="6:6" x14ac:dyDescent="0.25">
      <c r="F31851" s="186"/>
    </row>
    <row r="31862" spans="6:6" x14ac:dyDescent="0.25">
      <c r="F31862" s="186"/>
    </row>
    <row r="31863" spans="6:6" x14ac:dyDescent="0.25">
      <c r="F31863" s="187"/>
    </row>
    <row r="31864" spans="6:6" x14ac:dyDescent="0.25">
      <c r="F31864" s="186"/>
    </row>
    <row r="31865" spans="6:6" x14ac:dyDescent="0.25">
      <c r="F31865" s="186"/>
    </row>
    <row r="31866" spans="6:6" x14ac:dyDescent="0.25">
      <c r="F31866" s="186"/>
    </row>
    <row r="31877" spans="6:6" x14ac:dyDescent="0.25">
      <c r="F31877" s="186"/>
    </row>
    <row r="31878" spans="6:6" x14ac:dyDescent="0.25">
      <c r="F31878" s="186"/>
    </row>
    <row r="31879" spans="6:6" x14ac:dyDescent="0.25">
      <c r="F31879" s="186"/>
    </row>
    <row r="31880" spans="6:6" x14ac:dyDescent="0.25">
      <c r="F31880" s="186"/>
    </row>
    <row r="31881" spans="6:6" x14ac:dyDescent="0.25">
      <c r="F31881" s="186"/>
    </row>
    <row r="31893" spans="6:6" x14ac:dyDescent="0.25">
      <c r="F31893" s="186"/>
    </row>
    <row r="31894" spans="6:6" x14ac:dyDescent="0.25">
      <c r="F31894" s="186"/>
    </row>
    <row r="31895" spans="6:6" x14ac:dyDescent="0.25">
      <c r="F31895" s="186"/>
    </row>
    <row r="31896" spans="6:6" x14ac:dyDescent="0.25">
      <c r="F31896" s="186"/>
    </row>
    <row r="31922" spans="6:6" x14ac:dyDescent="0.25">
      <c r="F31922" s="186"/>
    </row>
    <row r="31923" spans="6:6" x14ac:dyDescent="0.25">
      <c r="F31923" s="186"/>
    </row>
    <row r="31924" spans="6:6" x14ac:dyDescent="0.25">
      <c r="F31924" s="186"/>
    </row>
    <row r="31925" spans="6:6" x14ac:dyDescent="0.25">
      <c r="F31925" s="186"/>
    </row>
    <row r="31926" spans="6:6" x14ac:dyDescent="0.25">
      <c r="F31926" s="186"/>
    </row>
    <row r="31937" spans="6:6" x14ac:dyDescent="0.25">
      <c r="F31937" s="186"/>
    </row>
    <row r="31938" spans="6:6" x14ac:dyDescent="0.25">
      <c r="F31938" s="186"/>
    </row>
    <row r="31939" spans="6:6" x14ac:dyDescent="0.25">
      <c r="F31939" s="186"/>
    </row>
    <row r="31940" spans="6:6" x14ac:dyDescent="0.25">
      <c r="F31940" s="186"/>
    </row>
    <row r="31941" spans="6:6" x14ac:dyDescent="0.25">
      <c r="F31941" s="186"/>
    </row>
    <row r="31952" spans="6:6" x14ac:dyDescent="0.25">
      <c r="F31952" s="186"/>
    </row>
    <row r="31953" spans="6:6" x14ac:dyDescent="0.25">
      <c r="F31953" s="186"/>
    </row>
    <row r="31954" spans="6:6" x14ac:dyDescent="0.25">
      <c r="F31954" s="186"/>
    </row>
    <row r="31955" spans="6:6" x14ac:dyDescent="0.25">
      <c r="F31955" s="186"/>
    </row>
    <row r="31956" spans="6:6" x14ac:dyDescent="0.25">
      <c r="F31956" s="186"/>
    </row>
    <row r="31967" spans="6:6" x14ac:dyDescent="0.25">
      <c r="F31967" s="186"/>
    </row>
    <row r="31968" spans="6:6" x14ac:dyDescent="0.25">
      <c r="F31968" s="186"/>
    </row>
    <row r="31969" spans="6:6" x14ac:dyDescent="0.25">
      <c r="F31969" s="186"/>
    </row>
    <row r="31970" spans="6:6" x14ac:dyDescent="0.25">
      <c r="F31970" s="186"/>
    </row>
    <row r="31971" spans="6:6" x14ac:dyDescent="0.25">
      <c r="F31971" s="186"/>
    </row>
    <row r="31982" spans="6:6" x14ac:dyDescent="0.25">
      <c r="F31982" s="186"/>
    </row>
    <row r="31983" spans="6:6" x14ac:dyDescent="0.25">
      <c r="F31983" s="186"/>
    </row>
    <row r="31984" spans="6:6" x14ac:dyDescent="0.25">
      <c r="F31984" s="186"/>
    </row>
    <row r="31985" spans="6:6" x14ac:dyDescent="0.25">
      <c r="F31985" s="186"/>
    </row>
    <row r="31986" spans="6:6" x14ac:dyDescent="0.25">
      <c r="F31986" s="186"/>
    </row>
    <row r="31998" spans="6:6" x14ac:dyDescent="0.25">
      <c r="F31998" s="186"/>
    </row>
    <row r="31999" spans="6:6" x14ac:dyDescent="0.25">
      <c r="F31999" s="186"/>
    </row>
    <row r="32027" spans="6:6" x14ac:dyDescent="0.25">
      <c r="F32027" s="186"/>
    </row>
    <row r="32028" spans="6:6" x14ac:dyDescent="0.25">
      <c r="F32028" s="186"/>
    </row>
    <row r="32029" spans="6:6" x14ac:dyDescent="0.25">
      <c r="F32029" s="186"/>
    </row>
    <row r="32030" spans="6:6" x14ac:dyDescent="0.25">
      <c r="F32030" s="186"/>
    </row>
    <row r="32031" spans="6:6" x14ac:dyDescent="0.25">
      <c r="F32031" s="186"/>
    </row>
    <row r="32042" spans="6:6" x14ac:dyDescent="0.25">
      <c r="F32042" s="186"/>
    </row>
    <row r="32043" spans="6:6" x14ac:dyDescent="0.25">
      <c r="F32043" s="186"/>
    </row>
    <row r="32044" spans="6:6" x14ac:dyDescent="0.25">
      <c r="F32044" s="186"/>
    </row>
    <row r="32045" spans="6:6" x14ac:dyDescent="0.25">
      <c r="F32045" s="186"/>
    </row>
    <row r="32046" spans="6:6" x14ac:dyDescent="0.25">
      <c r="F32046" s="186"/>
    </row>
    <row r="32057" spans="6:6" x14ac:dyDescent="0.25">
      <c r="F32057" s="186"/>
    </row>
    <row r="32058" spans="6:6" x14ac:dyDescent="0.25">
      <c r="F32058" s="186"/>
    </row>
    <row r="32059" spans="6:6" x14ac:dyDescent="0.25">
      <c r="F32059" s="186"/>
    </row>
    <row r="32060" spans="6:6" x14ac:dyDescent="0.25">
      <c r="F32060" s="186"/>
    </row>
    <row r="32061" spans="6:6" x14ac:dyDescent="0.25">
      <c r="F32061" s="186"/>
    </row>
    <row r="32072" spans="6:6" x14ac:dyDescent="0.25">
      <c r="F32072" s="186"/>
    </row>
    <row r="32073" spans="6:6" x14ac:dyDescent="0.25">
      <c r="F32073" s="186"/>
    </row>
    <row r="32074" spans="6:6" x14ac:dyDescent="0.25">
      <c r="F32074" s="186"/>
    </row>
    <row r="32075" spans="6:6" x14ac:dyDescent="0.25">
      <c r="F32075" s="186"/>
    </row>
    <row r="32076" spans="6:6" x14ac:dyDescent="0.25">
      <c r="F32076" s="186"/>
    </row>
    <row r="32087" spans="6:6" x14ac:dyDescent="0.25">
      <c r="F32087" s="186"/>
    </row>
    <row r="32088" spans="6:6" x14ac:dyDescent="0.25">
      <c r="F32088" s="186"/>
    </row>
    <row r="32089" spans="6:6" x14ac:dyDescent="0.25">
      <c r="F32089" s="186"/>
    </row>
    <row r="32090" spans="6:6" x14ac:dyDescent="0.25">
      <c r="F32090" s="186"/>
    </row>
    <row r="32091" spans="6:6" x14ac:dyDescent="0.25">
      <c r="F32091" s="186"/>
    </row>
    <row r="32103" spans="6:6" x14ac:dyDescent="0.25">
      <c r="F32103" s="186"/>
    </row>
    <row r="32104" spans="6:6" x14ac:dyDescent="0.25">
      <c r="F32104" s="186"/>
    </row>
    <row r="32132" spans="6:6" x14ac:dyDescent="0.25">
      <c r="F32132" s="186"/>
    </row>
    <row r="32133" spans="6:6" x14ac:dyDescent="0.25">
      <c r="F32133" s="186"/>
    </row>
    <row r="32134" spans="6:6" x14ac:dyDescent="0.25">
      <c r="F32134" s="186"/>
    </row>
    <row r="32135" spans="6:6" x14ac:dyDescent="0.25">
      <c r="F32135" s="186"/>
    </row>
    <row r="32136" spans="6:6" x14ac:dyDescent="0.25">
      <c r="F32136" s="186"/>
    </row>
    <row r="32147" spans="6:6" x14ac:dyDescent="0.25">
      <c r="F32147" s="186"/>
    </row>
    <row r="32148" spans="6:6" x14ac:dyDescent="0.25">
      <c r="F32148" s="186"/>
    </row>
    <row r="32149" spans="6:6" x14ac:dyDescent="0.25">
      <c r="F32149" s="186"/>
    </row>
    <row r="32150" spans="6:6" x14ac:dyDescent="0.25">
      <c r="F32150" s="186"/>
    </row>
    <row r="32151" spans="6:6" x14ac:dyDescent="0.25">
      <c r="F32151" s="186"/>
    </row>
    <row r="32163" spans="6:6" x14ac:dyDescent="0.25">
      <c r="F32163" s="186"/>
    </row>
    <row r="32164" spans="6:6" x14ac:dyDescent="0.25">
      <c r="F32164" s="186"/>
    </row>
    <row r="32165" spans="6:6" x14ac:dyDescent="0.25">
      <c r="F32165" s="186"/>
    </row>
    <row r="32166" spans="6:6" x14ac:dyDescent="0.25">
      <c r="F32166" s="186"/>
    </row>
    <row r="32177" spans="6:6" x14ac:dyDescent="0.25">
      <c r="F32177" s="186"/>
    </row>
    <row r="32178" spans="6:6" x14ac:dyDescent="0.25">
      <c r="F32178" s="186"/>
    </row>
    <row r="32179" spans="6:6" x14ac:dyDescent="0.25">
      <c r="F32179" s="186"/>
    </row>
    <row r="32180" spans="6:6" x14ac:dyDescent="0.25">
      <c r="F32180" s="186"/>
    </row>
    <row r="32181" spans="6:6" x14ac:dyDescent="0.25">
      <c r="F32181" s="186"/>
    </row>
    <row r="32192" spans="6:6" x14ac:dyDescent="0.25">
      <c r="F32192" s="186"/>
    </row>
    <row r="32193" spans="6:6" x14ac:dyDescent="0.25">
      <c r="F32193" s="186"/>
    </row>
    <row r="32194" spans="6:6" x14ac:dyDescent="0.25">
      <c r="F32194" s="186"/>
    </row>
    <row r="32195" spans="6:6" x14ac:dyDescent="0.25">
      <c r="F32195" s="186"/>
    </row>
    <row r="32196" spans="6:6" x14ac:dyDescent="0.25">
      <c r="F32196" s="186"/>
    </row>
    <row r="32208" spans="6:6" x14ac:dyDescent="0.25">
      <c r="F32208" s="186"/>
    </row>
    <row r="32209" spans="6:6" x14ac:dyDescent="0.25">
      <c r="F32209" s="186"/>
    </row>
    <row r="32210" spans="6:6" x14ac:dyDescent="0.25">
      <c r="F32210" s="186"/>
    </row>
    <row r="32211" spans="6:6" x14ac:dyDescent="0.25">
      <c r="F32211" s="186"/>
    </row>
    <row r="32237" spans="6:6" x14ac:dyDescent="0.25">
      <c r="F32237" s="186"/>
    </row>
    <row r="32238" spans="6:6" x14ac:dyDescent="0.25">
      <c r="F32238" s="186"/>
    </row>
    <row r="32239" spans="6:6" x14ac:dyDescent="0.25">
      <c r="F32239" s="186"/>
    </row>
    <row r="32240" spans="6:6" x14ac:dyDescent="0.25">
      <c r="F32240" s="186"/>
    </row>
    <row r="32241" spans="6:6" x14ac:dyDescent="0.25">
      <c r="F32241" s="186"/>
    </row>
    <row r="32251" spans="6:6" x14ac:dyDescent="0.25">
      <c r="F32251" s="186"/>
    </row>
    <row r="32252" spans="6:6" x14ac:dyDescent="0.25">
      <c r="F32252" s="187"/>
    </row>
    <row r="32253" spans="6:6" x14ac:dyDescent="0.25">
      <c r="F32253" s="186"/>
    </row>
    <row r="32254" spans="6:6" x14ac:dyDescent="0.25">
      <c r="F32254" s="186"/>
    </row>
    <row r="32255" spans="6:6" x14ac:dyDescent="0.25">
      <c r="F32255" s="186"/>
    </row>
    <row r="32256" spans="6:6" x14ac:dyDescent="0.25">
      <c r="F32256" s="186"/>
    </row>
    <row r="32268" spans="6:6" x14ac:dyDescent="0.25">
      <c r="F32268" s="186"/>
    </row>
    <row r="32269" spans="6:6" x14ac:dyDescent="0.25">
      <c r="F32269" s="186"/>
    </row>
    <row r="32270" spans="6:6" x14ac:dyDescent="0.25">
      <c r="F32270" s="186"/>
    </row>
    <row r="32271" spans="6:6" x14ac:dyDescent="0.25">
      <c r="F32271" s="186"/>
    </row>
    <row r="32282" spans="6:6" x14ac:dyDescent="0.25">
      <c r="F32282" s="187"/>
    </row>
    <row r="32283" spans="6:6" x14ac:dyDescent="0.25">
      <c r="F32283" s="186"/>
    </row>
    <row r="32284" spans="6:6" x14ac:dyDescent="0.25">
      <c r="F32284" s="186"/>
    </row>
    <row r="32285" spans="6:6" x14ac:dyDescent="0.25">
      <c r="F32285" s="186"/>
    </row>
    <row r="32297" spans="6:6" x14ac:dyDescent="0.25">
      <c r="F32297" s="186"/>
    </row>
    <row r="32298" spans="6:6" x14ac:dyDescent="0.25">
      <c r="F32298" s="186"/>
    </row>
    <row r="32299" spans="6:6" x14ac:dyDescent="0.25">
      <c r="F32299" s="186"/>
    </row>
    <row r="32300" spans="6:6" x14ac:dyDescent="0.25">
      <c r="F32300" s="186"/>
    </row>
    <row r="32301" spans="6:6" x14ac:dyDescent="0.25">
      <c r="F32301" s="186"/>
    </row>
    <row r="32342" spans="6:6" x14ac:dyDescent="0.25">
      <c r="F32342" s="186"/>
    </row>
    <row r="32343" spans="6:6" x14ac:dyDescent="0.25">
      <c r="F32343" s="186"/>
    </row>
    <row r="32344" spans="6:6" x14ac:dyDescent="0.25">
      <c r="F32344" s="186"/>
    </row>
    <row r="32345" spans="6:6" x14ac:dyDescent="0.25">
      <c r="F32345" s="186"/>
    </row>
    <row r="32346" spans="6:6" x14ac:dyDescent="0.25">
      <c r="F32346" s="186"/>
    </row>
    <row r="32357" spans="6:6" x14ac:dyDescent="0.25">
      <c r="F32357" s="186"/>
    </row>
    <row r="32358" spans="6:6" x14ac:dyDescent="0.25">
      <c r="F32358" s="186"/>
    </row>
    <row r="32359" spans="6:6" x14ac:dyDescent="0.25">
      <c r="F32359" s="186"/>
    </row>
    <row r="32360" spans="6:6" x14ac:dyDescent="0.25">
      <c r="F32360" s="186"/>
    </row>
    <row r="32361" spans="6:6" x14ac:dyDescent="0.25">
      <c r="F32361" s="186"/>
    </row>
    <row r="32373" spans="6:6" x14ac:dyDescent="0.25">
      <c r="F32373" s="186"/>
    </row>
    <row r="32374" spans="6:6" x14ac:dyDescent="0.25">
      <c r="F32374" s="186"/>
    </row>
    <row r="32375" spans="6:6" x14ac:dyDescent="0.25">
      <c r="F32375" s="186"/>
    </row>
    <row r="32376" spans="6:6" x14ac:dyDescent="0.25">
      <c r="F32376" s="186"/>
    </row>
    <row r="32387" spans="6:6" x14ac:dyDescent="0.25">
      <c r="F32387" s="186"/>
    </row>
    <row r="32388" spans="6:6" x14ac:dyDescent="0.25">
      <c r="F32388" s="186"/>
    </row>
    <row r="32389" spans="6:6" x14ac:dyDescent="0.25">
      <c r="F32389" s="186"/>
    </row>
    <row r="32390" spans="6:6" x14ac:dyDescent="0.25">
      <c r="F32390" s="186"/>
    </row>
    <row r="32391" spans="6:6" x14ac:dyDescent="0.25">
      <c r="F32391" s="186"/>
    </row>
    <row r="32402" spans="6:6" x14ac:dyDescent="0.25">
      <c r="F32402" s="187"/>
    </row>
    <row r="32403" spans="6:6" x14ac:dyDescent="0.25">
      <c r="F32403" s="186"/>
    </row>
    <row r="32404" spans="6:6" x14ac:dyDescent="0.25">
      <c r="F32404" s="186"/>
    </row>
    <row r="32405" spans="6:6" x14ac:dyDescent="0.25">
      <c r="F32405" s="186"/>
    </row>
    <row r="32406" spans="6:6" x14ac:dyDescent="0.25">
      <c r="F32406" s="186"/>
    </row>
    <row r="32418" spans="6:6" x14ac:dyDescent="0.25">
      <c r="F32418" s="186"/>
    </row>
    <row r="32419" spans="6:6" x14ac:dyDescent="0.25">
      <c r="F32419" s="186"/>
    </row>
    <row r="32420" spans="6:6" x14ac:dyDescent="0.25">
      <c r="F32420" s="186"/>
    </row>
    <row r="32421" spans="6:6" x14ac:dyDescent="0.25">
      <c r="F32421" s="186"/>
    </row>
    <row r="32447" spans="6:6" x14ac:dyDescent="0.25">
      <c r="F32447" s="186"/>
    </row>
    <row r="32448" spans="6:6" x14ac:dyDescent="0.25">
      <c r="F32448" s="186"/>
    </row>
    <row r="32449" spans="6:6" x14ac:dyDescent="0.25">
      <c r="F32449" s="186"/>
    </row>
    <row r="32450" spans="6:6" x14ac:dyDescent="0.25">
      <c r="F32450" s="186"/>
    </row>
    <row r="32451" spans="6:6" x14ac:dyDescent="0.25">
      <c r="F32451" s="186"/>
    </row>
    <row r="32463" spans="6:6" x14ac:dyDescent="0.25">
      <c r="F32463" s="186"/>
    </row>
    <row r="32465" spans="6:6" x14ac:dyDescent="0.25">
      <c r="F32465" s="186"/>
    </row>
    <row r="32466" spans="6:6" x14ac:dyDescent="0.25">
      <c r="F32466" s="186"/>
    </row>
    <row r="32477" spans="6:6" x14ac:dyDescent="0.25">
      <c r="F32477" s="187"/>
    </row>
    <row r="32480" spans="6:6" x14ac:dyDescent="0.25">
      <c r="F32480" s="186"/>
    </row>
    <row r="32492" spans="6:6" x14ac:dyDescent="0.25">
      <c r="F32492" s="186"/>
    </row>
    <row r="32495" spans="6:6" x14ac:dyDescent="0.25">
      <c r="F32495" s="186"/>
    </row>
    <row r="32508" spans="6:6" x14ac:dyDescent="0.25">
      <c r="F32508" s="186"/>
    </row>
    <row r="32510" spans="6:6" x14ac:dyDescent="0.25">
      <c r="F32510" s="186"/>
    </row>
    <row r="32511" spans="6:6" x14ac:dyDescent="0.25">
      <c r="F32511" s="186"/>
    </row>
    <row r="32552" spans="6:6" x14ac:dyDescent="0.25">
      <c r="F32552" s="186"/>
    </row>
    <row r="32553" spans="6:6" x14ac:dyDescent="0.25">
      <c r="F32553" s="186"/>
    </row>
    <row r="32554" spans="6:6" x14ac:dyDescent="0.25">
      <c r="F32554" s="186"/>
    </row>
    <row r="32555" spans="6:6" x14ac:dyDescent="0.25">
      <c r="F32555" s="186"/>
    </row>
    <row r="32556" spans="6:6" x14ac:dyDescent="0.25">
      <c r="F32556" s="186"/>
    </row>
    <row r="32567" spans="6:6" x14ac:dyDescent="0.25">
      <c r="F32567" s="186"/>
    </row>
    <row r="32568" spans="6:6" x14ac:dyDescent="0.25">
      <c r="F32568" s="186"/>
    </row>
    <row r="32569" spans="6:6" x14ac:dyDescent="0.25">
      <c r="F32569" s="186"/>
    </row>
    <row r="32570" spans="6:6" x14ac:dyDescent="0.25">
      <c r="F32570" s="186"/>
    </row>
    <row r="32571" spans="6:6" x14ac:dyDescent="0.25">
      <c r="F32571" s="186"/>
    </row>
    <row r="32583" spans="6:6" x14ac:dyDescent="0.25">
      <c r="F32583" s="186"/>
    </row>
    <row r="32584" spans="6:6" x14ac:dyDescent="0.25">
      <c r="F32584" s="186"/>
    </row>
    <row r="32597" spans="6:6" x14ac:dyDescent="0.25">
      <c r="F32597" s="186"/>
    </row>
    <row r="32598" spans="6:6" x14ac:dyDescent="0.25">
      <c r="F32598" s="186"/>
    </row>
    <row r="32600" spans="6:6" x14ac:dyDescent="0.25">
      <c r="F32600" s="186"/>
    </row>
    <row r="32601" spans="6:6" x14ac:dyDescent="0.25">
      <c r="F32601" s="186"/>
    </row>
    <row r="32613" spans="6:6" x14ac:dyDescent="0.25">
      <c r="F32613" s="186"/>
    </row>
    <row r="32614" spans="6:6" x14ac:dyDescent="0.25">
      <c r="F32614" s="186"/>
    </row>
    <row r="32615" spans="6:6" x14ac:dyDescent="0.25">
      <c r="F32615" s="186"/>
    </row>
    <row r="32616" spans="6:6" x14ac:dyDescent="0.25">
      <c r="F32616" s="186"/>
    </row>
    <row r="32657" spans="6:6" x14ac:dyDescent="0.25">
      <c r="F32657" s="186"/>
    </row>
    <row r="32658" spans="6:6" x14ac:dyDescent="0.25">
      <c r="F32658" s="186"/>
    </row>
    <row r="32659" spans="6:6" x14ac:dyDescent="0.25">
      <c r="F32659" s="186"/>
    </row>
    <row r="32660" spans="6:6" x14ac:dyDescent="0.25">
      <c r="F32660" s="186"/>
    </row>
    <row r="32661" spans="6:6" x14ac:dyDescent="0.25">
      <c r="F32661" s="186"/>
    </row>
    <row r="32672" spans="6:6" x14ac:dyDescent="0.25">
      <c r="F32672" s="186"/>
    </row>
    <row r="32673" spans="6:6" x14ac:dyDescent="0.25">
      <c r="F32673" s="186"/>
    </row>
    <row r="32674" spans="6:6" x14ac:dyDescent="0.25">
      <c r="F32674" s="186"/>
    </row>
    <row r="32675" spans="6:6" x14ac:dyDescent="0.25">
      <c r="F32675" s="186"/>
    </row>
    <row r="32676" spans="6:6" x14ac:dyDescent="0.25">
      <c r="F32676" s="186"/>
    </row>
    <row r="32688" spans="6:6" x14ac:dyDescent="0.25">
      <c r="F32688" s="186"/>
    </row>
    <row r="32689" spans="6:6" x14ac:dyDescent="0.25">
      <c r="F32689" s="186"/>
    </row>
    <row r="32702" spans="6:6" x14ac:dyDescent="0.25">
      <c r="F32702" s="186"/>
    </row>
    <row r="32703" spans="6:6" x14ac:dyDescent="0.25">
      <c r="F32703" s="186"/>
    </row>
    <row r="32704" spans="6:6" x14ac:dyDescent="0.25">
      <c r="F32704" s="186"/>
    </row>
    <row r="32705" spans="6:6" x14ac:dyDescent="0.25">
      <c r="F32705" s="186"/>
    </row>
    <row r="32718" spans="6:6" x14ac:dyDescent="0.25">
      <c r="F32718" s="186"/>
    </row>
    <row r="32719" spans="6:6" x14ac:dyDescent="0.25">
      <c r="F32719" s="186"/>
    </row>
    <row r="32720" spans="6:6" x14ac:dyDescent="0.25">
      <c r="F32720" s="186"/>
    </row>
    <row r="32721" spans="6:6" x14ac:dyDescent="0.25">
      <c r="F32721" s="186"/>
    </row>
    <row r="32734" spans="6:6" x14ac:dyDescent="0.25">
      <c r="F32734" s="186"/>
    </row>
    <row r="32762" spans="6:6" x14ac:dyDescent="0.25">
      <c r="F32762" s="186"/>
    </row>
    <row r="32763" spans="6:6" x14ac:dyDescent="0.25">
      <c r="F32763" s="186"/>
    </row>
    <row r="32764" spans="6:6" x14ac:dyDescent="0.25">
      <c r="F32764" s="186"/>
    </row>
    <row r="32765" spans="6:6" x14ac:dyDescent="0.25">
      <c r="F32765" s="186"/>
    </row>
    <row r="32766" spans="6:6" x14ac:dyDescent="0.25">
      <c r="F32766" s="186"/>
    </row>
    <row r="32777" spans="6:6" x14ac:dyDescent="0.25">
      <c r="F32777" s="186"/>
    </row>
    <row r="32778" spans="6:6" x14ac:dyDescent="0.25">
      <c r="F32778" s="186"/>
    </row>
    <row r="32779" spans="6:6" x14ac:dyDescent="0.25">
      <c r="F32779" s="186"/>
    </row>
    <row r="32780" spans="6:6" x14ac:dyDescent="0.25">
      <c r="F32780" s="186"/>
    </row>
    <row r="32793" spans="6:6" x14ac:dyDescent="0.25">
      <c r="F32793" s="186"/>
    </row>
    <row r="32794" spans="6:6" x14ac:dyDescent="0.25">
      <c r="F32794" s="186"/>
    </row>
    <row r="32807" spans="6:6" x14ac:dyDescent="0.25">
      <c r="F32807" s="186"/>
    </row>
    <row r="32808" spans="6:6" x14ac:dyDescent="0.25">
      <c r="F32808" s="186"/>
    </row>
    <row r="32809" spans="6:6" x14ac:dyDescent="0.25">
      <c r="F32809" s="186"/>
    </row>
    <row r="32810" spans="6:6" x14ac:dyDescent="0.25">
      <c r="F32810" s="186"/>
    </row>
    <row r="32811" spans="6:6" x14ac:dyDescent="0.25">
      <c r="F32811" s="186"/>
    </row>
    <row r="32823" spans="6:6" x14ac:dyDescent="0.25">
      <c r="F32823" s="186"/>
    </row>
    <row r="32824" spans="6:6" x14ac:dyDescent="0.25">
      <c r="F32824" s="186"/>
    </row>
    <row r="32825" spans="6:6" x14ac:dyDescent="0.25">
      <c r="F32825" s="186"/>
    </row>
    <row r="32826" spans="6:6" x14ac:dyDescent="0.25">
      <c r="F32826" s="186"/>
    </row>
    <row r="32867" spans="6:6" x14ac:dyDescent="0.25">
      <c r="F32867" s="186"/>
    </row>
    <row r="32868" spans="6:6" x14ac:dyDescent="0.25">
      <c r="F32868" s="186"/>
    </row>
    <row r="32869" spans="6:6" x14ac:dyDescent="0.25">
      <c r="F32869" s="186"/>
    </row>
    <row r="32870" spans="6:6" x14ac:dyDescent="0.25">
      <c r="F32870" s="186"/>
    </row>
    <row r="32871" spans="6:6" x14ac:dyDescent="0.25">
      <c r="F32871" s="186"/>
    </row>
    <row r="32882" spans="6:6" x14ac:dyDescent="0.25">
      <c r="F32882" s="186"/>
    </row>
    <row r="32883" spans="6:6" x14ac:dyDescent="0.25">
      <c r="F32883" s="186"/>
    </row>
    <row r="32884" spans="6:6" x14ac:dyDescent="0.25">
      <c r="F32884" s="186"/>
    </row>
    <row r="32885" spans="6:6" x14ac:dyDescent="0.25">
      <c r="F32885" s="186"/>
    </row>
    <row r="32886" spans="6:6" x14ac:dyDescent="0.25">
      <c r="F32886" s="186"/>
    </row>
    <row r="32898" spans="6:6" x14ac:dyDescent="0.25">
      <c r="F32898" s="186"/>
    </row>
    <row r="32899" spans="6:6" x14ac:dyDescent="0.25">
      <c r="F32899" s="186"/>
    </row>
    <row r="32900" spans="6:6" x14ac:dyDescent="0.25">
      <c r="F32900" s="186"/>
    </row>
    <row r="32901" spans="6:6" x14ac:dyDescent="0.25">
      <c r="F32901" s="186"/>
    </row>
    <row r="32912" spans="6:6" x14ac:dyDescent="0.25">
      <c r="F32912" s="186"/>
    </row>
    <row r="32913" spans="6:6" x14ac:dyDescent="0.25">
      <c r="F32913" s="186"/>
    </row>
    <row r="32914" spans="6:6" x14ac:dyDescent="0.25">
      <c r="F32914" s="186"/>
    </row>
    <row r="32915" spans="6:6" x14ac:dyDescent="0.25">
      <c r="F32915" s="186"/>
    </row>
    <row r="32927" spans="6:6" x14ac:dyDescent="0.25">
      <c r="F32927" s="187"/>
    </row>
    <row r="32928" spans="6:6" x14ac:dyDescent="0.25">
      <c r="F32928" s="186"/>
    </row>
    <row r="32929" spans="6:6" x14ac:dyDescent="0.25">
      <c r="F32929" s="186"/>
    </row>
    <row r="32930" spans="6:6" x14ac:dyDescent="0.25">
      <c r="F32930" s="186"/>
    </row>
    <row r="32931" spans="6:6" x14ac:dyDescent="0.25">
      <c r="F32931" s="186"/>
    </row>
    <row r="32943" spans="6:6" x14ac:dyDescent="0.25">
      <c r="F32943" s="186"/>
    </row>
    <row r="32944" spans="6:6" x14ac:dyDescent="0.25">
      <c r="F32944" s="186"/>
    </row>
    <row r="32972" spans="6:6" x14ac:dyDescent="0.25">
      <c r="F32972" s="186"/>
    </row>
    <row r="32973" spans="6:6" x14ac:dyDescent="0.25">
      <c r="F32973" s="186"/>
    </row>
    <row r="32974" spans="6:6" x14ac:dyDescent="0.25">
      <c r="F32974" s="186"/>
    </row>
    <row r="32975" spans="6:6" x14ac:dyDescent="0.25">
      <c r="F32975" s="186"/>
    </row>
    <row r="33017" spans="6:6" x14ac:dyDescent="0.25">
      <c r="F33017" s="186"/>
    </row>
    <row r="33020" spans="6:6" x14ac:dyDescent="0.25">
      <c r="F33020" s="186"/>
    </row>
    <row r="33033" spans="6:6" x14ac:dyDescent="0.25">
      <c r="F33033" s="186"/>
    </row>
    <row r="33034" spans="6:6" x14ac:dyDescent="0.25">
      <c r="F33034" s="186"/>
    </row>
    <row r="33077" spans="6:6" x14ac:dyDescent="0.25">
      <c r="F33077" s="186"/>
    </row>
    <row r="33078" spans="6:6" x14ac:dyDescent="0.25">
      <c r="F33078" s="186"/>
    </row>
    <row r="33079" spans="6:6" x14ac:dyDescent="0.25">
      <c r="F33079" s="186"/>
    </row>
    <row r="33080" spans="6:6" x14ac:dyDescent="0.25">
      <c r="F33080" s="186"/>
    </row>
    <row r="33081" spans="6:6" x14ac:dyDescent="0.25">
      <c r="F33081" s="186"/>
    </row>
    <row r="33092" spans="6:6" x14ac:dyDescent="0.25">
      <c r="F33092" s="186"/>
    </row>
    <row r="33093" spans="6:6" x14ac:dyDescent="0.25">
      <c r="F33093" s="186"/>
    </row>
    <row r="33094" spans="6:6" x14ac:dyDescent="0.25">
      <c r="F33094" s="186"/>
    </row>
    <row r="33095" spans="6:6" x14ac:dyDescent="0.25">
      <c r="F33095" s="186"/>
    </row>
    <row r="33096" spans="6:6" x14ac:dyDescent="0.25">
      <c r="F33096" s="186"/>
    </row>
    <row r="33108" spans="6:6" x14ac:dyDescent="0.25">
      <c r="F33108" s="186"/>
    </row>
    <row r="33109" spans="6:6" x14ac:dyDescent="0.25">
      <c r="F33109" s="186"/>
    </row>
    <row r="33110" spans="6:6" x14ac:dyDescent="0.25">
      <c r="F33110" s="186"/>
    </row>
    <row r="33111" spans="6:6" x14ac:dyDescent="0.25">
      <c r="F33111" s="186"/>
    </row>
    <row r="33122" spans="6:6" x14ac:dyDescent="0.25">
      <c r="F33122" s="187"/>
    </row>
    <row r="33123" spans="6:6" x14ac:dyDescent="0.25">
      <c r="F33123" s="186"/>
    </row>
    <row r="33124" spans="6:6" x14ac:dyDescent="0.25">
      <c r="F33124" s="186"/>
    </row>
    <row r="33125" spans="6:6" x14ac:dyDescent="0.25">
      <c r="F33125" s="186"/>
    </row>
    <row r="33126" spans="6:6" x14ac:dyDescent="0.25">
      <c r="F33126" s="186"/>
    </row>
    <row r="33137" spans="6:6" x14ac:dyDescent="0.25">
      <c r="F33137" s="186"/>
    </row>
    <row r="33138" spans="6:6" x14ac:dyDescent="0.25">
      <c r="F33138" s="186"/>
    </row>
    <row r="33139" spans="6:6" x14ac:dyDescent="0.25">
      <c r="F33139" s="186"/>
    </row>
    <row r="33140" spans="6:6" x14ac:dyDescent="0.25">
      <c r="F33140" s="186"/>
    </row>
    <row r="33141" spans="6:6" x14ac:dyDescent="0.25">
      <c r="F33141" s="186"/>
    </row>
    <row r="33153" spans="6:6" x14ac:dyDescent="0.25">
      <c r="F33153" s="186"/>
    </row>
    <row r="33154" spans="6:6" x14ac:dyDescent="0.25">
      <c r="F33154" s="186"/>
    </row>
    <row r="33155" spans="6:6" x14ac:dyDescent="0.25">
      <c r="F33155" s="186"/>
    </row>
    <row r="33156" spans="6:6" x14ac:dyDescent="0.25">
      <c r="F33156" s="186"/>
    </row>
    <row r="33168" spans="6:6" x14ac:dyDescent="0.25">
      <c r="F33168" s="186"/>
    </row>
    <row r="33169" spans="6:6" x14ac:dyDescent="0.25">
      <c r="F33169" s="186"/>
    </row>
    <row r="33170" spans="6:6" x14ac:dyDescent="0.25">
      <c r="F33170" s="186"/>
    </row>
    <row r="33171" spans="6:6" x14ac:dyDescent="0.25">
      <c r="F33171" s="186"/>
    </row>
    <row r="33182" spans="6:6" x14ac:dyDescent="0.25">
      <c r="F33182" s="186"/>
    </row>
    <row r="33183" spans="6:6" x14ac:dyDescent="0.25">
      <c r="F33183" s="186"/>
    </row>
    <row r="33184" spans="6:6" x14ac:dyDescent="0.25">
      <c r="F33184" s="186"/>
    </row>
    <row r="33185" spans="6:6" x14ac:dyDescent="0.25">
      <c r="F33185" s="186"/>
    </row>
    <row r="33186" spans="6:6" x14ac:dyDescent="0.25">
      <c r="F33186" s="186"/>
    </row>
    <row r="33197" spans="6:6" x14ac:dyDescent="0.25">
      <c r="F33197" s="186"/>
    </row>
    <row r="33198" spans="6:6" x14ac:dyDescent="0.25">
      <c r="F33198" s="186"/>
    </row>
    <row r="33199" spans="6:6" x14ac:dyDescent="0.25">
      <c r="F33199" s="186"/>
    </row>
    <row r="33200" spans="6:6" x14ac:dyDescent="0.25">
      <c r="F33200" s="186"/>
    </row>
    <row r="33212" spans="6:6" x14ac:dyDescent="0.25">
      <c r="F33212" s="186"/>
    </row>
    <row r="33213" spans="6:6" x14ac:dyDescent="0.25">
      <c r="F33213" s="186"/>
    </row>
    <row r="33214" spans="6:6" x14ac:dyDescent="0.25">
      <c r="F33214" s="186"/>
    </row>
    <row r="33215" spans="6:6" x14ac:dyDescent="0.25">
      <c r="F33215" s="186"/>
    </row>
    <row r="33216" spans="6:6" x14ac:dyDescent="0.25">
      <c r="F33216" s="186"/>
    </row>
    <row r="33227" spans="6:6" x14ac:dyDescent="0.25">
      <c r="F33227" s="186"/>
    </row>
    <row r="33228" spans="6:6" x14ac:dyDescent="0.25">
      <c r="F33228" s="186"/>
    </row>
    <row r="33229" spans="6:6" x14ac:dyDescent="0.25">
      <c r="F33229" s="186"/>
    </row>
    <row r="33230" spans="6:6" x14ac:dyDescent="0.25">
      <c r="F33230" s="186"/>
    </row>
    <row r="33242" spans="6:6" x14ac:dyDescent="0.25">
      <c r="F33242" s="186"/>
    </row>
    <row r="33243" spans="6:6" x14ac:dyDescent="0.25">
      <c r="F33243" s="186"/>
    </row>
    <row r="33244" spans="6:6" x14ac:dyDescent="0.25">
      <c r="F33244" s="186"/>
    </row>
    <row r="33245" spans="6:6" x14ac:dyDescent="0.25">
      <c r="F33245" s="186"/>
    </row>
    <row r="33246" spans="6:6" x14ac:dyDescent="0.25">
      <c r="F33246" s="186"/>
    </row>
    <row r="33258" spans="6:6" x14ac:dyDescent="0.25">
      <c r="F33258" s="186"/>
    </row>
    <row r="33259" spans="6:6" x14ac:dyDescent="0.25">
      <c r="F33259" s="186"/>
    </row>
    <row r="33287" spans="6:6" x14ac:dyDescent="0.25">
      <c r="F33287" s="186"/>
    </row>
    <row r="33288" spans="6:6" x14ac:dyDescent="0.25">
      <c r="F33288" s="186"/>
    </row>
    <row r="33289" spans="6:6" x14ac:dyDescent="0.25">
      <c r="F33289" s="186"/>
    </row>
    <row r="33290" spans="6:6" x14ac:dyDescent="0.25">
      <c r="F33290" s="186"/>
    </row>
    <row r="33291" spans="6:6" x14ac:dyDescent="0.25">
      <c r="F33291" s="186"/>
    </row>
    <row r="33302" spans="6:6" x14ac:dyDescent="0.25">
      <c r="F33302" s="186"/>
    </row>
    <row r="33303" spans="6:6" x14ac:dyDescent="0.25">
      <c r="F33303" s="186"/>
    </row>
    <row r="33304" spans="6:6" x14ac:dyDescent="0.25">
      <c r="F33304" s="186"/>
    </row>
    <row r="33305" spans="6:6" x14ac:dyDescent="0.25">
      <c r="F33305" s="186"/>
    </row>
    <row r="33306" spans="6:6" x14ac:dyDescent="0.25">
      <c r="F33306" s="186"/>
    </row>
    <row r="33317" spans="6:6" x14ac:dyDescent="0.25">
      <c r="F33317" s="187"/>
    </row>
    <row r="33318" spans="6:6" x14ac:dyDescent="0.25">
      <c r="F33318" s="186"/>
    </row>
    <row r="33319" spans="6:6" x14ac:dyDescent="0.25">
      <c r="F33319" s="186"/>
    </row>
    <row r="33320" spans="6:6" x14ac:dyDescent="0.25">
      <c r="F33320" s="186"/>
    </row>
    <row r="33321" spans="6:6" x14ac:dyDescent="0.25">
      <c r="F33321" s="186"/>
    </row>
    <row r="33332" spans="6:6" x14ac:dyDescent="0.25">
      <c r="F33332" s="186"/>
    </row>
    <row r="33333" spans="6:6" x14ac:dyDescent="0.25">
      <c r="F33333" s="186"/>
    </row>
    <row r="33334" spans="6:6" x14ac:dyDescent="0.25">
      <c r="F33334" s="186"/>
    </row>
    <row r="33335" spans="6:6" x14ac:dyDescent="0.25">
      <c r="F33335" s="186"/>
    </row>
    <row r="33336" spans="6:6" x14ac:dyDescent="0.25">
      <c r="F33336" s="186"/>
    </row>
    <row r="33347" spans="6:6" x14ac:dyDescent="0.25">
      <c r="F33347" s="186"/>
    </row>
    <row r="33348" spans="6:6" x14ac:dyDescent="0.25">
      <c r="F33348" s="186"/>
    </row>
    <row r="33349" spans="6:6" x14ac:dyDescent="0.25">
      <c r="F33349" s="186"/>
    </row>
    <row r="33350" spans="6:6" x14ac:dyDescent="0.25">
      <c r="F33350" s="186"/>
    </row>
    <row r="33351" spans="6:6" x14ac:dyDescent="0.25">
      <c r="F33351" s="186"/>
    </row>
    <row r="33363" spans="6:6" x14ac:dyDescent="0.25">
      <c r="F33363" s="186"/>
    </row>
    <row r="33364" spans="6:6" x14ac:dyDescent="0.25">
      <c r="F33364" s="186"/>
    </row>
    <row r="33365" spans="6:6" x14ac:dyDescent="0.25">
      <c r="F33365" s="186"/>
    </row>
    <row r="33366" spans="6:6" x14ac:dyDescent="0.25">
      <c r="F33366" s="186"/>
    </row>
    <row r="33392" spans="6:6" x14ac:dyDescent="0.25">
      <c r="F33392" s="186"/>
    </row>
    <row r="33393" spans="6:6" x14ac:dyDescent="0.25">
      <c r="F33393" s="186"/>
    </row>
    <row r="33394" spans="6:6" x14ac:dyDescent="0.25">
      <c r="F33394" s="186"/>
    </row>
    <row r="33395" spans="6:6" x14ac:dyDescent="0.25">
      <c r="F33395" s="186"/>
    </row>
    <row r="33396" spans="6:6" x14ac:dyDescent="0.25">
      <c r="F33396" s="186"/>
    </row>
    <row r="33407" spans="6:6" x14ac:dyDescent="0.25">
      <c r="F33407" s="186"/>
    </row>
    <row r="33408" spans="6:6" x14ac:dyDescent="0.25">
      <c r="F33408" s="186"/>
    </row>
    <row r="33409" spans="6:6" x14ac:dyDescent="0.25">
      <c r="F33409" s="186"/>
    </row>
    <row r="33410" spans="6:6" x14ac:dyDescent="0.25">
      <c r="F33410" s="186"/>
    </row>
    <row r="33411" spans="6:6" x14ac:dyDescent="0.25">
      <c r="F33411" s="186"/>
    </row>
    <row r="33422" spans="6:6" x14ac:dyDescent="0.25">
      <c r="F33422" s="186"/>
    </row>
    <row r="33423" spans="6:6" x14ac:dyDescent="0.25">
      <c r="F33423" s="186"/>
    </row>
    <row r="33424" spans="6:6" x14ac:dyDescent="0.25">
      <c r="F33424" s="186"/>
    </row>
    <row r="33425" spans="6:6" x14ac:dyDescent="0.25">
      <c r="F33425" s="186"/>
    </row>
    <row r="33426" spans="6:6" x14ac:dyDescent="0.25">
      <c r="F33426" s="186"/>
    </row>
    <row r="33437" spans="6:6" x14ac:dyDescent="0.25">
      <c r="F33437" s="186"/>
    </row>
    <row r="33438" spans="6:6" x14ac:dyDescent="0.25">
      <c r="F33438" s="186"/>
    </row>
    <row r="33439" spans="6:6" x14ac:dyDescent="0.25">
      <c r="F33439" s="186"/>
    </row>
    <row r="33440" spans="6:6" x14ac:dyDescent="0.25">
      <c r="F33440" s="186"/>
    </row>
    <row r="33441" spans="6:6" x14ac:dyDescent="0.25">
      <c r="F33441" s="186"/>
    </row>
    <row r="33453" spans="6:6" x14ac:dyDescent="0.25">
      <c r="F33453" s="186"/>
    </row>
    <row r="33454" spans="6:6" x14ac:dyDescent="0.25">
      <c r="F33454" s="186"/>
    </row>
    <row r="33455" spans="6:6" x14ac:dyDescent="0.25">
      <c r="F33455" s="186"/>
    </row>
    <row r="33456" spans="6:6" x14ac:dyDescent="0.25">
      <c r="F33456" s="186"/>
    </row>
    <row r="33468" spans="6:6" x14ac:dyDescent="0.25">
      <c r="F33468" s="186"/>
    </row>
    <row r="33469" spans="6:6" x14ac:dyDescent="0.25">
      <c r="F33469" s="186"/>
    </row>
    <row r="33497" spans="6:6" x14ac:dyDescent="0.25">
      <c r="F33497" s="186"/>
    </row>
    <row r="33498" spans="6:6" x14ac:dyDescent="0.25">
      <c r="F33498" s="186"/>
    </row>
    <row r="33499" spans="6:6" x14ac:dyDescent="0.25">
      <c r="F33499" s="186"/>
    </row>
    <row r="33500" spans="6:6" x14ac:dyDescent="0.25">
      <c r="F33500" s="186"/>
    </row>
    <row r="33501" spans="6:6" x14ac:dyDescent="0.25">
      <c r="F33501" s="186"/>
    </row>
    <row r="33512" spans="6:6" x14ac:dyDescent="0.25">
      <c r="F33512" s="186"/>
    </row>
    <row r="33513" spans="6:6" x14ac:dyDescent="0.25">
      <c r="F33513" s="186"/>
    </row>
    <row r="33514" spans="6:6" x14ac:dyDescent="0.25">
      <c r="F33514" s="186"/>
    </row>
    <row r="33515" spans="6:6" x14ac:dyDescent="0.25">
      <c r="F33515" s="186"/>
    </row>
    <row r="33528" spans="6:6" x14ac:dyDescent="0.25">
      <c r="F33528" s="186"/>
    </row>
    <row r="33529" spans="6:6" x14ac:dyDescent="0.25">
      <c r="F33529" s="186"/>
    </row>
    <row r="33530" spans="6:6" x14ac:dyDescent="0.25">
      <c r="F33530" s="186"/>
    </row>
    <row r="33531" spans="6:6" x14ac:dyDescent="0.25">
      <c r="F33531" s="186"/>
    </row>
    <row r="33542" spans="6:6" x14ac:dyDescent="0.25">
      <c r="F33542" s="186"/>
    </row>
    <row r="33543" spans="6:6" x14ac:dyDescent="0.25">
      <c r="F33543" s="186"/>
    </row>
    <row r="33544" spans="6:6" x14ac:dyDescent="0.25">
      <c r="F33544" s="186"/>
    </row>
    <row r="33545" spans="6:6" x14ac:dyDescent="0.25">
      <c r="F33545" s="186"/>
    </row>
    <row r="33546" spans="6:6" x14ac:dyDescent="0.25">
      <c r="F33546" s="186"/>
    </row>
    <row r="33557" spans="6:6" x14ac:dyDescent="0.25">
      <c r="F33557" s="186"/>
    </row>
    <row r="33558" spans="6:6" x14ac:dyDescent="0.25">
      <c r="F33558" s="186"/>
    </row>
    <row r="33559" spans="6:6" x14ac:dyDescent="0.25">
      <c r="F33559" s="186"/>
    </row>
    <row r="33560" spans="6:6" x14ac:dyDescent="0.25">
      <c r="F33560" s="186"/>
    </row>
    <row r="33561" spans="6:6" x14ac:dyDescent="0.25">
      <c r="F33561" s="186"/>
    </row>
    <row r="33573" spans="6:6" x14ac:dyDescent="0.25">
      <c r="F33573" s="186"/>
    </row>
    <row r="33574" spans="6:6" x14ac:dyDescent="0.25">
      <c r="F33574" s="186"/>
    </row>
    <row r="33602" spans="6:6" x14ac:dyDescent="0.25">
      <c r="F33602" s="186"/>
    </row>
    <row r="33603" spans="6:6" x14ac:dyDescent="0.25">
      <c r="F33603" s="186"/>
    </row>
    <row r="33604" spans="6:6" x14ac:dyDescent="0.25">
      <c r="F33604" s="186"/>
    </row>
    <row r="33605" spans="6:6" x14ac:dyDescent="0.25">
      <c r="F33605" s="186"/>
    </row>
    <row r="33606" spans="6:6" x14ac:dyDescent="0.25">
      <c r="F33606" s="186"/>
    </row>
    <row r="33617" spans="6:6" x14ac:dyDescent="0.25">
      <c r="F33617" s="186"/>
    </row>
    <row r="33618" spans="6:6" x14ac:dyDescent="0.25">
      <c r="F33618" s="186"/>
    </row>
    <row r="33619" spans="6:6" x14ac:dyDescent="0.25">
      <c r="F33619" s="186"/>
    </row>
    <row r="33620" spans="6:6" x14ac:dyDescent="0.25">
      <c r="F33620" s="186"/>
    </row>
    <row r="33633" spans="6:6" x14ac:dyDescent="0.25">
      <c r="F33633" s="186"/>
    </row>
    <row r="33634" spans="6:6" x14ac:dyDescent="0.25">
      <c r="F33634" s="186"/>
    </row>
    <row r="33647" spans="6:6" x14ac:dyDescent="0.25">
      <c r="F33647" s="186"/>
    </row>
    <row r="33648" spans="6:6" x14ac:dyDescent="0.25">
      <c r="F33648" s="186"/>
    </row>
    <row r="33649" spans="6:6" x14ac:dyDescent="0.25">
      <c r="F33649" s="186"/>
    </row>
    <row r="33650" spans="6:6" x14ac:dyDescent="0.25">
      <c r="F33650" s="186"/>
    </row>
    <row r="33651" spans="6:6" x14ac:dyDescent="0.25">
      <c r="F33651" s="186"/>
    </row>
    <row r="33662" spans="6:6" x14ac:dyDescent="0.25">
      <c r="F33662" s="186"/>
    </row>
    <row r="33663" spans="6:6" x14ac:dyDescent="0.25">
      <c r="F33663" s="186"/>
    </row>
    <row r="33664" spans="6:6" x14ac:dyDescent="0.25">
      <c r="F33664" s="186"/>
    </row>
    <row r="33665" spans="6:6" x14ac:dyDescent="0.25">
      <c r="F33665" s="186"/>
    </row>
    <row r="33666" spans="6:6" x14ac:dyDescent="0.25">
      <c r="F33666" s="186"/>
    </row>
    <row r="33678" spans="6:6" x14ac:dyDescent="0.25">
      <c r="F33678" s="186"/>
    </row>
    <row r="33679" spans="6:6" x14ac:dyDescent="0.25">
      <c r="F33679" s="186"/>
    </row>
    <row r="33707" spans="6:6" x14ac:dyDescent="0.25">
      <c r="F33707" s="186"/>
    </row>
    <row r="33708" spans="6:6" x14ac:dyDescent="0.25">
      <c r="F33708" s="186"/>
    </row>
    <row r="33709" spans="6:6" x14ac:dyDescent="0.25">
      <c r="F33709" s="186"/>
    </row>
    <row r="33710" spans="6:6" x14ac:dyDescent="0.25">
      <c r="F33710" s="186"/>
    </row>
    <row r="33711" spans="6:6" x14ac:dyDescent="0.25">
      <c r="F33711" s="186"/>
    </row>
    <row r="33722" spans="6:6" x14ac:dyDescent="0.25">
      <c r="F33722" s="186"/>
    </row>
    <row r="33723" spans="6:6" x14ac:dyDescent="0.25">
      <c r="F33723" s="186"/>
    </row>
    <row r="33724" spans="6:6" x14ac:dyDescent="0.25">
      <c r="F33724" s="186"/>
    </row>
    <row r="33725" spans="6:6" x14ac:dyDescent="0.25">
      <c r="F33725" s="186"/>
    </row>
    <row r="33738" spans="6:6" x14ac:dyDescent="0.25">
      <c r="F33738" s="186"/>
    </row>
    <row r="33739" spans="6:6" x14ac:dyDescent="0.25">
      <c r="F33739" s="186"/>
    </row>
    <row r="33740" spans="6:6" x14ac:dyDescent="0.25">
      <c r="F33740" s="186"/>
    </row>
    <row r="33741" spans="6:6" x14ac:dyDescent="0.25">
      <c r="F33741" s="186"/>
    </row>
    <row r="33752" spans="6:6" x14ac:dyDescent="0.25">
      <c r="F33752" s="186"/>
    </row>
    <row r="33753" spans="6:6" x14ac:dyDescent="0.25">
      <c r="F33753" s="186"/>
    </row>
    <row r="33754" spans="6:6" x14ac:dyDescent="0.25">
      <c r="F33754" s="186"/>
    </row>
    <row r="33755" spans="6:6" x14ac:dyDescent="0.25">
      <c r="F33755" s="186"/>
    </row>
    <row r="33756" spans="6:6" x14ac:dyDescent="0.25">
      <c r="F33756" s="186"/>
    </row>
    <row r="33767" spans="6:6" x14ac:dyDescent="0.25">
      <c r="F33767" s="187"/>
    </row>
    <row r="33768" spans="6:6" x14ac:dyDescent="0.25">
      <c r="F33768" s="186"/>
    </row>
    <row r="33769" spans="6:6" x14ac:dyDescent="0.25">
      <c r="F33769" s="186"/>
    </row>
    <row r="33770" spans="6:6" x14ac:dyDescent="0.25">
      <c r="F33770" s="186"/>
    </row>
    <row r="33771" spans="6:6" x14ac:dyDescent="0.25">
      <c r="F33771" s="186"/>
    </row>
    <row r="33783" spans="6:6" x14ac:dyDescent="0.25">
      <c r="F33783" s="186"/>
    </row>
    <row r="33784" spans="6:6" x14ac:dyDescent="0.25">
      <c r="F33784" s="186"/>
    </row>
    <row r="33812" spans="6:6" x14ac:dyDescent="0.25">
      <c r="F33812" s="186"/>
    </row>
    <row r="33813" spans="6:6" x14ac:dyDescent="0.25">
      <c r="F33813" s="186"/>
    </row>
    <row r="33814" spans="6:6" x14ac:dyDescent="0.25">
      <c r="F33814" s="186"/>
    </row>
    <row r="33815" spans="6:6" x14ac:dyDescent="0.25">
      <c r="F33815" s="186"/>
    </row>
    <row r="33816" spans="6:6" x14ac:dyDescent="0.25">
      <c r="F33816" s="186"/>
    </row>
    <row r="33827" spans="6:6" x14ac:dyDescent="0.25">
      <c r="F33827" s="187"/>
    </row>
    <row r="33828" spans="6:6" x14ac:dyDescent="0.25">
      <c r="F33828" s="186"/>
    </row>
    <row r="33829" spans="6:6" x14ac:dyDescent="0.25">
      <c r="F33829" s="186"/>
    </row>
    <row r="33830" spans="6:6" x14ac:dyDescent="0.25">
      <c r="F33830" s="186"/>
    </row>
    <row r="33831" spans="6:6" x14ac:dyDescent="0.25">
      <c r="F33831" s="186"/>
    </row>
    <row r="33842" spans="6:6" x14ac:dyDescent="0.25">
      <c r="F33842" s="187"/>
    </row>
    <row r="33843" spans="6:6" x14ac:dyDescent="0.25">
      <c r="F33843" s="186"/>
    </row>
    <row r="33844" spans="6:6" x14ac:dyDescent="0.25">
      <c r="F33844" s="186"/>
    </row>
    <row r="33845" spans="6:6" x14ac:dyDescent="0.25">
      <c r="F33845" s="186"/>
    </row>
    <row r="33846" spans="6:6" x14ac:dyDescent="0.25">
      <c r="F33846" s="186"/>
    </row>
    <row r="33857" spans="6:6" x14ac:dyDescent="0.25">
      <c r="F33857" s="186"/>
    </row>
    <row r="33858" spans="6:6" x14ac:dyDescent="0.25">
      <c r="F33858" s="186"/>
    </row>
    <row r="33859" spans="6:6" x14ac:dyDescent="0.25">
      <c r="F33859" s="186"/>
    </row>
    <row r="33860" spans="6:6" x14ac:dyDescent="0.25">
      <c r="F33860" s="186"/>
    </row>
    <row r="33861" spans="6:6" x14ac:dyDescent="0.25">
      <c r="F33861" s="186"/>
    </row>
    <row r="33872" spans="6:6" x14ac:dyDescent="0.25">
      <c r="F33872" s="187"/>
    </row>
    <row r="33873" spans="6:6" x14ac:dyDescent="0.25">
      <c r="F33873" s="186"/>
    </row>
    <row r="33874" spans="6:6" x14ac:dyDescent="0.25">
      <c r="F33874" s="186"/>
    </row>
    <row r="33875" spans="6:6" x14ac:dyDescent="0.25">
      <c r="F33875" s="186"/>
    </row>
    <row r="33876" spans="6:6" x14ac:dyDescent="0.25">
      <c r="F33876" s="186"/>
    </row>
    <row r="33888" spans="6:6" x14ac:dyDescent="0.25">
      <c r="F33888" s="186"/>
    </row>
    <row r="33889" spans="6:6" x14ac:dyDescent="0.25">
      <c r="F33889" s="186"/>
    </row>
    <row r="33890" spans="6:6" x14ac:dyDescent="0.25">
      <c r="F33890" s="186"/>
    </row>
    <row r="33891" spans="6:6" x14ac:dyDescent="0.25">
      <c r="F33891" s="186"/>
    </row>
    <row r="33917" spans="6:6" x14ac:dyDescent="0.25">
      <c r="F33917" s="186"/>
    </row>
    <row r="33918" spans="6:6" x14ac:dyDescent="0.25">
      <c r="F33918" s="186"/>
    </row>
    <row r="33919" spans="6:6" x14ac:dyDescent="0.25">
      <c r="F33919" s="186"/>
    </row>
    <row r="33920" spans="6:6" x14ac:dyDescent="0.25">
      <c r="F33920" s="186"/>
    </row>
    <row r="33921" spans="6:6" x14ac:dyDescent="0.25">
      <c r="F33921" s="186"/>
    </row>
    <row r="33932" spans="6:6" x14ac:dyDescent="0.25">
      <c r="F33932" s="186"/>
    </row>
    <row r="33933" spans="6:6" x14ac:dyDescent="0.25">
      <c r="F33933" s="186"/>
    </row>
    <row r="33934" spans="6:6" x14ac:dyDescent="0.25">
      <c r="F33934" s="186"/>
    </row>
    <row r="33935" spans="6:6" x14ac:dyDescent="0.25">
      <c r="F33935" s="186"/>
    </row>
    <row r="33936" spans="6:6" x14ac:dyDescent="0.25">
      <c r="F33936" s="186"/>
    </row>
    <row r="33947" spans="6:6" x14ac:dyDescent="0.25">
      <c r="F33947" s="187"/>
    </row>
    <row r="33948" spans="6:6" x14ac:dyDescent="0.25">
      <c r="F33948" s="186"/>
    </row>
    <row r="33949" spans="6:6" x14ac:dyDescent="0.25">
      <c r="F33949" s="186"/>
    </row>
    <row r="33950" spans="6:6" x14ac:dyDescent="0.25">
      <c r="F33950" s="186"/>
    </row>
    <row r="33951" spans="6:6" x14ac:dyDescent="0.25">
      <c r="F33951" s="186"/>
    </row>
    <row r="33962" spans="6:6" x14ac:dyDescent="0.25">
      <c r="F33962" s="186"/>
    </row>
    <row r="33963" spans="6:6" x14ac:dyDescent="0.25">
      <c r="F33963" s="186"/>
    </row>
    <row r="33964" spans="6:6" x14ac:dyDescent="0.25">
      <c r="F33964" s="186"/>
    </row>
    <row r="33965" spans="6:6" x14ac:dyDescent="0.25">
      <c r="F33965" s="186"/>
    </row>
    <row r="33977" spans="6:6" x14ac:dyDescent="0.25">
      <c r="F33977" s="186"/>
    </row>
    <row r="33978" spans="6:6" x14ac:dyDescent="0.25">
      <c r="F33978" s="186"/>
    </row>
    <row r="33979" spans="6:6" x14ac:dyDescent="0.25">
      <c r="F33979" s="186"/>
    </row>
    <row r="33980" spans="6:6" x14ac:dyDescent="0.25">
      <c r="F33980" s="186"/>
    </row>
    <row r="33981" spans="6:6" x14ac:dyDescent="0.25">
      <c r="F33981" s="186"/>
    </row>
    <row r="33993" spans="6:6" x14ac:dyDescent="0.25">
      <c r="F33993" s="186"/>
    </row>
    <row r="33994" spans="6:6" x14ac:dyDescent="0.25">
      <c r="F33994" s="186"/>
    </row>
    <row r="33995" spans="6:6" x14ac:dyDescent="0.25">
      <c r="F33995" s="186"/>
    </row>
    <row r="33996" spans="6:6" x14ac:dyDescent="0.25">
      <c r="F33996" s="186"/>
    </row>
    <row r="34022" spans="6:6" x14ac:dyDescent="0.25">
      <c r="F34022" s="186"/>
    </row>
    <row r="34023" spans="6:6" x14ac:dyDescent="0.25">
      <c r="F34023" s="186"/>
    </row>
    <row r="34024" spans="6:6" x14ac:dyDescent="0.25">
      <c r="F34024" s="186"/>
    </row>
    <row r="34025" spans="6:6" x14ac:dyDescent="0.25">
      <c r="F34025" s="186"/>
    </row>
    <row r="34026" spans="6:6" x14ac:dyDescent="0.25">
      <c r="F34026" s="186"/>
    </row>
    <row r="34037" spans="6:6" x14ac:dyDescent="0.25">
      <c r="F34037" s="186"/>
    </row>
    <row r="34038" spans="6:6" x14ac:dyDescent="0.25">
      <c r="F34038" s="186"/>
    </row>
    <row r="34039" spans="6:6" x14ac:dyDescent="0.25">
      <c r="F34039" s="186"/>
    </row>
    <row r="34040" spans="6:6" x14ac:dyDescent="0.25">
      <c r="F34040" s="186"/>
    </row>
    <row r="34041" spans="6:6" x14ac:dyDescent="0.25">
      <c r="F34041" s="186"/>
    </row>
    <row r="34053" spans="6:6" x14ac:dyDescent="0.25">
      <c r="F34053" s="186"/>
    </row>
    <row r="34054" spans="6:6" x14ac:dyDescent="0.25">
      <c r="F34054" s="186"/>
    </row>
    <row r="34055" spans="6:6" x14ac:dyDescent="0.25">
      <c r="F34055" s="186"/>
    </row>
    <row r="34056" spans="6:6" x14ac:dyDescent="0.25">
      <c r="F34056" s="186"/>
    </row>
    <row r="34067" spans="6:6" x14ac:dyDescent="0.25">
      <c r="F34067" s="186"/>
    </row>
    <row r="34068" spans="6:6" x14ac:dyDescent="0.25">
      <c r="F34068" s="186"/>
    </row>
    <row r="34069" spans="6:6" x14ac:dyDescent="0.25">
      <c r="F34069" s="186"/>
    </row>
    <row r="34070" spans="6:6" x14ac:dyDescent="0.25">
      <c r="F34070" s="186"/>
    </row>
    <row r="34071" spans="6:6" x14ac:dyDescent="0.25">
      <c r="F34071" s="186"/>
    </row>
    <row r="34082" spans="6:6" x14ac:dyDescent="0.25">
      <c r="F34082" s="186"/>
    </row>
    <row r="34083" spans="6:6" x14ac:dyDescent="0.25">
      <c r="F34083" s="186"/>
    </row>
    <row r="34084" spans="6:6" x14ac:dyDescent="0.25">
      <c r="F34084" s="186"/>
    </row>
    <row r="34085" spans="6:6" x14ac:dyDescent="0.25">
      <c r="F34085" s="186"/>
    </row>
    <row r="34086" spans="6:6" x14ac:dyDescent="0.25">
      <c r="F34086" s="186"/>
    </row>
    <row r="34098" spans="6:6" x14ac:dyDescent="0.25">
      <c r="F34098" s="186"/>
    </row>
    <row r="34099" spans="6:6" x14ac:dyDescent="0.25">
      <c r="F34099" s="186"/>
    </row>
    <row r="34100" spans="6:6" x14ac:dyDescent="0.25">
      <c r="F34100" s="186"/>
    </row>
    <row r="34101" spans="6:6" x14ac:dyDescent="0.25">
      <c r="F34101" s="186"/>
    </row>
    <row r="34128" spans="6:6" x14ac:dyDescent="0.25">
      <c r="F34128" s="186"/>
    </row>
    <row r="34129" spans="6:6" x14ac:dyDescent="0.25">
      <c r="F34129" s="186"/>
    </row>
    <row r="34131" spans="6:6" x14ac:dyDescent="0.25">
      <c r="F34131" s="186"/>
    </row>
    <row r="34158" spans="6:6" x14ac:dyDescent="0.25">
      <c r="F34158" s="187"/>
    </row>
    <row r="34172" spans="6:6" x14ac:dyDescent="0.25">
      <c r="F34172" s="186"/>
    </row>
    <row r="34175" spans="6:6" x14ac:dyDescent="0.25">
      <c r="F34175" s="186"/>
    </row>
    <row r="34188" spans="6:6" x14ac:dyDescent="0.25">
      <c r="F34188" s="186"/>
    </row>
    <row r="34190" spans="6:6" x14ac:dyDescent="0.25">
      <c r="F34190" s="186"/>
    </row>
    <row r="34191" spans="6:6" x14ac:dyDescent="0.25">
      <c r="F34191" s="186"/>
    </row>
    <row r="34232" spans="6:6" x14ac:dyDescent="0.25">
      <c r="F34232" s="186"/>
    </row>
    <row r="34233" spans="6:6" x14ac:dyDescent="0.25">
      <c r="F34233" s="187"/>
    </row>
    <row r="34234" spans="6:6" x14ac:dyDescent="0.25">
      <c r="F34234" s="187"/>
    </row>
    <row r="34235" spans="6:6" x14ac:dyDescent="0.25">
      <c r="F34235" s="186"/>
    </row>
    <row r="34236" spans="6:6" x14ac:dyDescent="0.25">
      <c r="F34236" s="187"/>
    </row>
    <row r="34247" spans="6:6" x14ac:dyDescent="0.25">
      <c r="F34247" s="186"/>
    </row>
    <row r="34248" spans="6:6" x14ac:dyDescent="0.25">
      <c r="F34248" s="187"/>
    </row>
    <row r="34249" spans="6:6" x14ac:dyDescent="0.25">
      <c r="F34249" s="187"/>
    </row>
    <row r="34250" spans="6:6" x14ac:dyDescent="0.25">
      <c r="F34250" s="186"/>
    </row>
    <row r="34251" spans="6:6" x14ac:dyDescent="0.25">
      <c r="F34251" s="187"/>
    </row>
    <row r="34262" spans="6:6" x14ac:dyDescent="0.25">
      <c r="F34262" s="186"/>
    </row>
    <row r="34263" spans="6:6" x14ac:dyDescent="0.25">
      <c r="F34263" s="187"/>
    </row>
    <row r="34264" spans="6:6" x14ac:dyDescent="0.25">
      <c r="F34264" s="187"/>
    </row>
    <row r="34265" spans="6:6" x14ac:dyDescent="0.25">
      <c r="F34265" s="186"/>
    </row>
    <row r="34266" spans="6:6" x14ac:dyDescent="0.25">
      <c r="F34266" s="187"/>
    </row>
    <row r="34277" spans="6:6" x14ac:dyDescent="0.25">
      <c r="F34277" s="186"/>
    </row>
    <row r="34278" spans="6:6" x14ac:dyDescent="0.25">
      <c r="F34278" s="187"/>
    </row>
    <row r="34279" spans="6:6" x14ac:dyDescent="0.25">
      <c r="F34279" s="187"/>
    </row>
    <row r="34280" spans="6:6" x14ac:dyDescent="0.25">
      <c r="F34280" s="186"/>
    </row>
    <row r="34281" spans="6:6" x14ac:dyDescent="0.25">
      <c r="F34281" s="187"/>
    </row>
    <row r="34292" spans="6:6" x14ac:dyDescent="0.25">
      <c r="F34292" s="186"/>
    </row>
    <row r="34293" spans="6:6" x14ac:dyDescent="0.25">
      <c r="F34293" s="187"/>
    </row>
    <row r="34294" spans="6:6" x14ac:dyDescent="0.25">
      <c r="F34294" s="187"/>
    </row>
    <row r="34295" spans="6:6" x14ac:dyDescent="0.25">
      <c r="F34295" s="186"/>
    </row>
    <row r="34296" spans="6:6" x14ac:dyDescent="0.25">
      <c r="F34296" s="187"/>
    </row>
    <row r="34308" spans="6:6" x14ac:dyDescent="0.25">
      <c r="F34308" s="187"/>
    </row>
    <row r="34309" spans="6:6" x14ac:dyDescent="0.25">
      <c r="F34309" s="187"/>
    </row>
    <row r="34310" spans="6:6" x14ac:dyDescent="0.25">
      <c r="F34310" s="187"/>
    </row>
    <row r="34311" spans="6:6" x14ac:dyDescent="0.25">
      <c r="F34311" s="187"/>
    </row>
    <row r="34337" spans="6:6" x14ac:dyDescent="0.25">
      <c r="F34337" s="186"/>
    </row>
    <row r="34338" spans="6:6" x14ac:dyDescent="0.25">
      <c r="F34338" s="186"/>
    </row>
    <row r="34339" spans="6:6" x14ac:dyDescent="0.25">
      <c r="F34339" s="186"/>
    </row>
    <row r="34340" spans="6:6" x14ac:dyDescent="0.25">
      <c r="F34340" s="186"/>
    </row>
    <row r="34341" spans="6:6" x14ac:dyDescent="0.25">
      <c r="F34341" s="186"/>
    </row>
    <row r="34352" spans="6:6" x14ac:dyDescent="0.25">
      <c r="F34352" s="186"/>
    </row>
    <row r="34353" spans="6:6" x14ac:dyDescent="0.25">
      <c r="F34353" s="186"/>
    </row>
    <row r="34354" spans="6:6" x14ac:dyDescent="0.25">
      <c r="F34354" s="186"/>
    </row>
    <row r="34355" spans="6:6" x14ac:dyDescent="0.25">
      <c r="F34355" s="186"/>
    </row>
    <row r="34356" spans="6:6" x14ac:dyDescent="0.25">
      <c r="F34356" s="186"/>
    </row>
    <row r="34368" spans="6:6" x14ac:dyDescent="0.25">
      <c r="F34368" s="186"/>
    </row>
    <row r="34369" spans="6:6" x14ac:dyDescent="0.25">
      <c r="F34369" s="186"/>
    </row>
    <row r="34370" spans="6:6" x14ac:dyDescent="0.25">
      <c r="F34370" s="186"/>
    </row>
    <row r="34371" spans="6:6" x14ac:dyDescent="0.25">
      <c r="F34371" s="186"/>
    </row>
    <row r="34382" spans="6:6" x14ac:dyDescent="0.25">
      <c r="F34382" s="187"/>
    </row>
    <row r="34383" spans="6:6" x14ac:dyDescent="0.25">
      <c r="F34383" s="186"/>
    </row>
    <row r="34384" spans="6:6" x14ac:dyDescent="0.25">
      <c r="F34384" s="186"/>
    </row>
    <row r="34385" spans="6:6" x14ac:dyDescent="0.25">
      <c r="F34385" s="186"/>
    </row>
    <row r="34386" spans="6:6" x14ac:dyDescent="0.25">
      <c r="F34386" s="186"/>
    </row>
    <row r="34398" spans="6:6" x14ac:dyDescent="0.25">
      <c r="F34398" s="186"/>
    </row>
    <row r="34399" spans="6:6" x14ac:dyDescent="0.25">
      <c r="F34399" s="186"/>
    </row>
    <row r="34400" spans="6:6" x14ac:dyDescent="0.25">
      <c r="F34400" s="186"/>
    </row>
    <row r="34401" spans="6:6" x14ac:dyDescent="0.25">
      <c r="F34401" s="186"/>
    </row>
    <row r="34413" spans="6:6" x14ac:dyDescent="0.25">
      <c r="F34413" s="186"/>
    </row>
    <row r="34414" spans="6:6" x14ac:dyDescent="0.25">
      <c r="F34414" s="186"/>
    </row>
    <row r="34415" spans="6:6" x14ac:dyDescent="0.25">
      <c r="F34415" s="186"/>
    </row>
    <row r="34416" spans="6:6" x14ac:dyDescent="0.25">
      <c r="F34416" s="186"/>
    </row>
    <row r="34442" spans="6:6" x14ac:dyDescent="0.25">
      <c r="F34442" s="186"/>
    </row>
    <row r="34457" spans="6:6" x14ac:dyDescent="0.25">
      <c r="F34457" s="186"/>
    </row>
    <row r="34472" spans="6:6" x14ac:dyDescent="0.25">
      <c r="F34472" s="186"/>
    </row>
    <row r="34487" spans="6:6" x14ac:dyDescent="0.25">
      <c r="F34487" s="186"/>
    </row>
    <row r="34502" spans="6:6" x14ac:dyDescent="0.25">
      <c r="F34502" s="187"/>
    </row>
    <row r="34652" spans="6:6" x14ac:dyDescent="0.25">
      <c r="F34652" s="186"/>
    </row>
    <row r="34653" spans="6:6" x14ac:dyDescent="0.25">
      <c r="F34653" s="186"/>
    </row>
    <row r="34654" spans="6:6" x14ac:dyDescent="0.25">
      <c r="F34654" s="186"/>
    </row>
    <row r="34655" spans="6:6" x14ac:dyDescent="0.25">
      <c r="F34655" s="186"/>
    </row>
    <row r="34656" spans="6:6" x14ac:dyDescent="0.25">
      <c r="F34656" s="186"/>
    </row>
    <row r="34667" spans="6:6" x14ac:dyDescent="0.25">
      <c r="F34667" s="186"/>
    </row>
    <row r="34668" spans="6:6" x14ac:dyDescent="0.25">
      <c r="F34668" s="186"/>
    </row>
    <row r="34669" spans="6:6" x14ac:dyDescent="0.25">
      <c r="F34669" s="186"/>
    </row>
    <row r="34670" spans="6:6" x14ac:dyDescent="0.25">
      <c r="F34670" s="186"/>
    </row>
    <row r="34671" spans="6:6" x14ac:dyDescent="0.25">
      <c r="F34671" s="186"/>
    </row>
    <row r="34682" spans="6:6" x14ac:dyDescent="0.25">
      <c r="F34682" s="186"/>
    </row>
    <row r="34683" spans="6:6" x14ac:dyDescent="0.25">
      <c r="F34683" s="186"/>
    </row>
    <row r="34684" spans="6:6" x14ac:dyDescent="0.25">
      <c r="F34684" s="186"/>
    </row>
    <row r="34685" spans="6:6" x14ac:dyDescent="0.25">
      <c r="F34685" s="186"/>
    </row>
    <row r="34686" spans="6:6" x14ac:dyDescent="0.25">
      <c r="F34686" s="186"/>
    </row>
    <row r="34697" spans="6:6" x14ac:dyDescent="0.25">
      <c r="F34697" s="186"/>
    </row>
    <row r="34698" spans="6:6" x14ac:dyDescent="0.25">
      <c r="F34698" s="186"/>
    </row>
    <row r="34699" spans="6:6" x14ac:dyDescent="0.25">
      <c r="F34699" s="186"/>
    </row>
    <row r="34700" spans="6:6" x14ac:dyDescent="0.25">
      <c r="F34700" s="186"/>
    </row>
    <row r="34712" spans="6:6" x14ac:dyDescent="0.25">
      <c r="F34712" s="186"/>
    </row>
    <row r="34713" spans="6:6" x14ac:dyDescent="0.25">
      <c r="F34713" s="186"/>
    </row>
    <row r="34714" spans="6:6" x14ac:dyDescent="0.25">
      <c r="F34714" s="186"/>
    </row>
    <row r="34715" spans="6:6" x14ac:dyDescent="0.25">
      <c r="F34715" s="186"/>
    </row>
    <row r="34716" spans="6:6" x14ac:dyDescent="0.25">
      <c r="F34716" s="186"/>
    </row>
    <row r="34757" spans="6:6" x14ac:dyDescent="0.25">
      <c r="F34757" s="186"/>
    </row>
    <row r="34758" spans="6:6" x14ac:dyDescent="0.25">
      <c r="F34758" s="186"/>
    </row>
    <row r="34759" spans="6:6" x14ac:dyDescent="0.25">
      <c r="F34759" s="186"/>
    </row>
    <row r="34760" spans="6:6" x14ac:dyDescent="0.25">
      <c r="F34760" s="186"/>
    </row>
    <row r="34761" spans="6:6" x14ac:dyDescent="0.25">
      <c r="F34761" s="186"/>
    </row>
    <row r="34772" spans="6:6" x14ac:dyDescent="0.25">
      <c r="F34772" s="186"/>
    </row>
    <row r="34773" spans="6:6" x14ac:dyDescent="0.25">
      <c r="F34773" s="186"/>
    </row>
    <row r="34774" spans="6:6" x14ac:dyDescent="0.25">
      <c r="F34774" s="186"/>
    </row>
    <row r="34775" spans="6:6" x14ac:dyDescent="0.25">
      <c r="F34775" s="186"/>
    </row>
    <row r="34776" spans="6:6" x14ac:dyDescent="0.25">
      <c r="F34776" s="186"/>
    </row>
    <row r="34787" spans="6:6" x14ac:dyDescent="0.25">
      <c r="F34787" s="186"/>
    </row>
    <row r="34788" spans="6:6" x14ac:dyDescent="0.25">
      <c r="F34788" s="186"/>
    </row>
    <row r="34789" spans="6:6" x14ac:dyDescent="0.25">
      <c r="F34789" s="186"/>
    </row>
    <row r="34790" spans="6:6" x14ac:dyDescent="0.25">
      <c r="F34790" s="186"/>
    </row>
    <row r="34791" spans="6:6" x14ac:dyDescent="0.25">
      <c r="F34791" s="186"/>
    </row>
    <row r="34802" spans="6:6" x14ac:dyDescent="0.25">
      <c r="F34802" s="186"/>
    </row>
    <row r="34803" spans="6:6" x14ac:dyDescent="0.25">
      <c r="F34803" s="186"/>
    </row>
    <row r="34804" spans="6:6" x14ac:dyDescent="0.25">
      <c r="F34804" s="186"/>
    </row>
    <row r="34805" spans="6:6" x14ac:dyDescent="0.25">
      <c r="F34805" s="186"/>
    </row>
    <row r="34806" spans="6:6" x14ac:dyDescent="0.25">
      <c r="F34806" s="186"/>
    </row>
    <row r="34817" spans="6:6" x14ac:dyDescent="0.25">
      <c r="F34817" s="186"/>
    </row>
    <row r="34818" spans="6:6" x14ac:dyDescent="0.25">
      <c r="F34818" s="186"/>
    </row>
    <row r="34819" spans="6:6" x14ac:dyDescent="0.25">
      <c r="F34819" s="186"/>
    </row>
    <row r="34820" spans="6:6" x14ac:dyDescent="0.25">
      <c r="F34820" s="186"/>
    </row>
    <row r="34821" spans="6:6" x14ac:dyDescent="0.25">
      <c r="F34821" s="186"/>
    </row>
    <row r="34833" spans="6:6" x14ac:dyDescent="0.25">
      <c r="F34833" s="186"/>
    </row>
    <row r="34834" spans="6:6" x14ac:dyDescent="0.25">
      <c r="F34834" s="186"/>
    </row>
    <row r="34835" spans="6:6" x14ac:dyDescent="0.25">
      <c r="F34835" s="186"/>
    </row>
    <row r="34836" spans="6:6" x14ac:dyDescent="0.25">
      <c r="F34836" s="186"/>
    </row>
    <row r="34967" spans="6:6" x14ac:dyDescent="0.25">
      <c r="F34967" s="186"/>
    </row>
    <row r="34968" spans="6:6" x14ac:dyDescent="0.25">
      <c r="F34968" s="186"/>
    </row>
    <row r="34969" spans="6:6" x14ac:dyDescent="0.25">
      <c r="F34969" s="186"/>
    </row>
    <row r="34970" spans="6:6" x14ac:dyDescent="0.25">
      <c r="F34970" s="186"/>
    </row>
    <row r="34971" spans="6:6" x14ac:dyDescent="0.25">
      <c r="F34971" s="186"/>
    </row>
    <row r="34982" spans="6:6" x14ac:dyDescent="0.25">
      <c r="F34982" s="186"/>
    </row>
    <row r="34983" spans="6:6" x14ac:dyDescent="0.25">
      <c r="F34983" s="186"/>
    </row>
    <row r="34984" spans="6:6" x14ac:dyDescent="0.25">
      <c r="F34984" s="186"/>
    </row>
    <row r="34985" spans="6:6" x14ac:dyDescent="0.25">
      <c r="F34985" s="186"/>
    </row>
    <row r="34986" spans="6:6" x14ac:dyDescent="0.25">
      <c r="F34986" s="186"/>
    </row>
    <row r="34997" spans="6:6" x14ac:dyDescent="0.25">
      <c r="F34997" s="186"/>
    </row>
    <row r="34998" spans="6:6" x14ac:dyDescent="0.25">
      <c r="F34998" s="186"/>
    </row>
    <row r="34999" spans="6:6" x14ac:dyDescent="0.25">
      <c r="F34999" s="186"/>
    </row>
    <row r="35000" spans="6:6" x14ac:dyDescent="0.25">
      <c r="F35000" s="186"/>
    </row>
    <row r="35001" spans="6:6" x14ac:dyDescent="0.25">
      <c r="F35001" s="186"/>
    </row>
    <row r="35012" spans="6:6" x14ac:dyDescent="0.25">
      <c r="F35012" s="186"/>
    </row>
    <row r="35013" spans="6:6" x14ac:dyDescent="0.25">
      <c r="F35013" s="186"/>
    </row>
    <row r="35014" spans="6:6" x14ac:dyDescent="0.25">
      <c r="F35014" s="186"/>
    </row>
    <row r="35015" spans="6:6" x14ac:dyDescent="0.25">
      <c r="F35015" s="186"/>
    </row>
    <row r="35016" spans="6:6" x14ac:dyDescent="0.25">
      <c r="F35016" s="186"/>
    </row>
    <row r="35027" spans="6:6" x14ac:dyDescent="0.25">
      <c r="F35027" s="186"/>
    </row>
    <row r="35028" spans="6:6" x14ac:dyDescent="0.25">
      <c r="F35028" s="186"/>
    </row>
    <row r="35029" spans="6:6" x14ac:dyDescent="0.25">
      <c r="F35029" s="186"/>
    </row>
    <row r="35030" spans="6:6" x14ac:dyDescent="0.25">
      <c r="F35030" s="186"/>
    </row>
    <row r="35031" spans="6:6" x14ac:dyDescent="0.25">
      <c r="F35031" s="186"/>
    </row>
    <row r="35043" spans="6:6" x14ac:dyDescent="0.25">
      <c r="F35043" s="186"/>
    </row>
    <row r="35044" spans="6:6" x14ac:dyDescent="0.25">
      <c r="F35044" s="186"/>
    </row>
    <row r="35045" spans="6:6" x14ac:dyDescent="0.25">
      <c r="F35045" s="186"/>
    </row>
    <row r="35046" spans="6:6" x14ac:dyDescent="0.25">
      <c r="F35046" s="186"/>
    </row>
    <row r="35072" spans="6:6" x14ac:dyDescent="0.25">
      <c r="F35072" s="186"/>
    </row>
    <row r="35073" spans="6:6" x14ac:dyDescent="0.25">
      <c r="F35073" s="186"/>
    </row>
    <row r="35074" spans="6:6" x14ac:dyDescent="0.25">
      <c r="F35074" s="186"/>
    </row>
    <row r="35075" spans="6:6" x14ac:dyDescent="0.25">
      <c r="F35075" s="186"/>
    </row>
    <row r="35076" spans="6:6" x14ac:dyDescent="0.25">
      <c r="F35076" s="186"/>
    </row>
    <row r="35087" spans="6:6" x14ac:dyDescent="0.25">
      <c r="F35087" s="186"/>
    </row>
    <row r="35088" spans="6:6" x14ac:dyDescent="0.25">
      <c r="F35088" s="186"/>
    </row>
    <row r="35089" spans="6:6" x14ac:dyDescent="0.25">
      <c r="F35089" s="186"/>
    </row>
    <row r="35090" spans="6:6" x14ac:dyDescent="0.25">
      <c r="F35090" s="186"/>
    </row>
    <row r="35091" spans="6:6" x14ac:dyDescent="0.25">
      <c r="F35091" s="186"/>
    </row>
    <row r="35103" spans="6:6" x14ac:dyDescent="0.25">
      <c r="F35103" s="186"/>
    </row>
    <row r="35104" spans="6:6" x14ac:dyDescent="0.25">
      <c r="F35104" s="186"/>
    </row>
    <row r="35105" spans="6:6" x14ac:dyDescent="0.25">
      <c r="F35105" s="186"/>
    </row>
    <row r="35106" spans="6:6" x14ac:dyDescent="0.25">
      <c r="F35106" s="186"/>
    </row>
    <row r="35117" spans="6:6" x14ac:dyDescent="0.25">
      <c r="F35117" s="186"/>
    </row>
    <row r="35118" spans="6:6" x14ac:dyDescent="0.25">
      <c r="F35118" s="186"/>
    </row>
    <row r="35119" spans="6:6" x14ac:dyDescent="0.25">
      <c r="F35119" s="186"/>
    </row>
    <row r="35120" spans="6:6" x14ac:dyDescent="0.25">
      <c r="F35120" s="186"/>
    </row>
    <row r="35121" spans="6:6" x14ac:dyDescent="0.25">
      <c r="F35121" s="186"/>
    </row>
    <row r="35133" spans="6:6" x14ac:dyDescent="0.25">
      <c r="F35133" s="186"/>
    </row>
    <row r="35134" spans="6:6" x14ac:dyDescent="0.25">
      <c r="F35134" s="186"/>
    </row>
    <row r="35135" spans="6:6" x14ac:dyDescent="0.25">
      <c r="F35135" s="186"/>
    </row>
    <row r="35136" spans="6:6" x14ac:dyDescent="0.25">
      <c r="F35136" s="186"/>
    </row>
    <row r="35148" spans="6:6" x14ac:dyDescent="0.25">
      <c r="F35148" s="186"/>
    </row>
    <row r="35149" spans="6:6" x14ac:dyDescent="0.25">
      <c r="F35149" s="186"/>
    </row>
    <row r="35150" spans="6:6" x14ac:dyDescent="0.25">
      <c r="F35150" s="186"/>
    </row>
    <row r="35151" spans="6:6" x14ac:dyDescent="0.25">
      <c r="F35151" s="186"/>
    </row>
    <row r="35177" spans="6:6" x14ac:dyDescent="0.25">
      <c r="F35177" s="186"/>
    </row>
    <row r="35178" spans="6:6" x14ac:dyDescent="0.25">
      <c r="F35178" s="186"/>
    </row>
    <row r="35179" spans="6:6" x14ac:dyDescent="0.25">
      <c r="F35179" s="186"/>
    </row>
    <row r="35180" spans="6:6" x14ac:dyDescent="0.25">
      <c r="F35180" s="186"/>
    </row>
    <row r="35181" spans="6:6" x14ac:dyDescent="0.25">
      <c r="F35181" s="186"/>
    </row>
    <row r="35192" spans="6:6" x14ac:dyDescent="0.25">
      <c r="F35192" s="186"/>
    </row>
    <row r="35193" spans="6:6" x14ac:dyDescent="0.25">
      <c r="F35193" s="186"/>
    </row>
    <row r="35194" spans="6:6" x14ac:dyDescent="0.25">
      <c r="F35194" s="186"/>
    </row>
    <row r="35195" spans="6:6" x14ac:dyDescent="0.25">
      <c r="F35195" s="186"/>
    </row>
    <row r="35196" spans="6:6" x14ac:dyDescent="0.25">
      <c r="F35196" s="186"/>
    </row>
    <row r="35207" spans="6:6" x14ac:dyDescent="0.25">
      <c r="F35207" s="186"/>
    </row>
    <row r="35208" spans="6:6" x14ac:dyDescent="0.25">
      <c r="F35208" s="186"/>
    </row>
    <row r="35209" spans="6:6" x14ac:dyDescent="0.25">
      <c r="F35209" s="186"/>
    </row>
    <row r="35210" spans="6:6" x14ac:dyDescent="0.25">
      <c r="F35210" s="186"/>
    </row>
    <row r="35222" spans="6:6" x14ac:dyDescent="0.25">
      <c r="F35222" s="187"/>
    </row>
    <row r="35223" spans="6:6" x14ac:dyDescent="0.25">
      <c r="F35223" s="186"/>
    </row>
    <row r="35224" spans="6:6" x14ac:dyDescent="0.25">
      <c r="F35224" s="186"/>
    </row>
    <row r="35225" spans="6:6" x14ac:dyDescent="0.25">
      <c r="F35225" s="186"/>
    </row>
    <row r="35237" spans="6:6" x14ac:dyDescent="0.25">
      <c r="F35237" s="187"/>
    </row>
    <row r="35238" spans="6:6" x14ac:dyDescent="0.25">
      <c r="F35238" s="186"/>
    </row>
    <row r="35239" spans="6:6" x14ac:dyDescent="0.25">
      <c r="F35239" s="186"/>
    </row>
    <row r="35240" spans="6:6" x14ac:dyDescent="0.25">
      <c r="F35240" s="186"/>
    </row>
    <row r="35241" spans="6:6" x14ac:dyDescent="0.25">
      <c r="F35241" s="186"/>
    </row>
    <row r="35254" spans="6:6" x14ac:dyDescent="0.25">
      <c r="F35254" s="186"/>
    </row>
    <row r="35282" spans="6:6" x14ac:dyDescent="0.25">
      <c r="F35282" s="186"/>
    </row>
    <row r="35283" spans="6:6" x14ac:dyDescent="0.25">
      <c r="F35283" s="186"/>
    </row>
    <row r="35284" spans="6:6" x14ac:dyDescent="0.25">
      <c r="F35284" s="186"/>
    </row>
    <row r="35285" spans="6:6" x14ac:dyDescent="0.25">
      <c r="F35285" s="186"/>
    </row>
    <row r="35286" spans="6:6" x14ac:dyDescent="0.25">
      <c r="F35286" s="186"/>
    </row>
    <row r="35297" spans="6:6" x14ac:dyDescent="0.25">
      <c r="F35297" s="186"/>
    </row>
    <row r="35298" spans="6:6" x14ac:dyDescent="0.25">
      <c r="F35298" s="186"/>
    </row>
    <row r="35299" spans="6:6" x14ac:dyDescent="0.25">
      <c r="F35299" s="186"/>
    </row>
    <row r="35300" spans="6:6" x14ac:dyDescent="0.25">
      <c r="F35300" s="186"/>
    </row>
    <row r="35301" spans="6:6" x14ac:dyDescent="0.25">
      <c r="F35301" s="186"/>
    </row>
    <row r="35313" spans="6:6" x14ac:dyDescent="0.25">
      <c r="F35313" s="186"/>
    </row>
    <row r="35314" spans="6:6" x14ac:dyDescent="0.25">
      <c r="F35314" s="186"/>
    </row>
    <row r="35315" spans="6:6" x14ac:dyDescent="0.25">
      <c r="F35315" s="186"/>
    </row>
    <row r="35316" spans="6:6" x14ac:dyDescent="0.25">
      <c r="F35316" s="186"/>
    </row>
    <row r="35327" spans="6:6" x14ac:dyDescent="0.25">
      <c r="F35327" s="186"/>
    </row>
    <row r="35328" spans="6:6" x14ac:dyDescent="0.25">
      <c r="F35328" s="186"/>
    </row>
    <row r="35329" spans="6:6" x14ac:dyDescent="0.25">
      <c r="F35329" s="186"/>
    </row>
    <row r="35330" spans="6:6" x14ac:dyDescent="0.25">
      <c r="F35330" s="186"/>
    </row>
    <row r="35342" spans="6:6" x14ac:dyDescent="0.25">
      <c r="F35342" s="186"/>
    </row>
    <row r="35343" spans="6:6" x14ac:dyDescent="0.25">
      <c r="F35343" s="186"/>
    </row>
    <row r="35344" spans="6:6" x14ac:dyDescent="0.25">
      <c r="F35344" s="186"/>
    </row>
    <row r="35345" spans="6:6" x14ac:dyDescent="0.25">
      <c r="F35345" s="186"/>
    </row>
    <row r="35346" spans="6:6" x14ac:dyDescent="0.25">
      <c r="F35346" s="186"/>
    </row>
    <row r="35358" spans="6:6" x14ac:dyDescent="0.25">
      <c r="F35358" s="186"/>
    </row>
    <row r="35359" spans="6:6" x14ac:dyDescent="0.25">
      <c r="F35359" s="186"/>
    </row>
    <row r="35387" spans="6:6" x14ac:dyDescent="0.25">
      <c r="F35387" s="186"/>
    </row>
    <row r="35388" spans="6:6" x14ac:dyDescent="0.25">
      <c r="F35388" s="186"/>
    </row>
    <row r="35389" spans="6:6" x14ac:dyDescent="0.25">
      <c r="F35389" s="186"/>
    </row>
    <row r="35390" spans="6:6" x14ac:dyDescent="0.25">
      <c r="F35390" s="186"/>
    </row>
    <row r="35391" spans="6:6" x14ac:dyDescent="0.25">
      <c r="F35391" s="186"/>
    </row>
    <row r="35402" spans="6:6" x14ac:dyDescent="0.25">
      <c r="F35402" s="186"/>
    </row>
    <row r="35403" spans="6:6" x14ac:dyDescent="0.25">
      <c r="F35403" s="186"/>
    </row>
    <row r="35404" spans="6:6" x14ac:dyDescent="0.25">
      <c r="F35404" s="186"/>
    </row>
    <row r="35405" spans="6:6" x14ac:dyDescent="0.25">
      <c r="F35405" s="186"/>
    </row>
    <row r="35406" spans="6:6" x14ac:dyDescent="0.25">
      <c r="F35406" s="186"/>
    </row>
    <row r="35418" spans="6:6" x14ac:dyDescent="0.25">
      <c r="F35418" s="186"/>
    </row>
    <row r="35419" spans="6:6" x14ac:dyDescent="0.25">
      <c r="F35419" s="186"/>
    </row>
    <row r="35432" spans="6:6" x14ac:dyDescent="0.25">
      <c r="F35432" s="186"/>
    </row>
    <row r="35433" spans="6:6" x14ac:dyDescent="0.25">
      <c r="F35433" s="186"/>
    </row>
    <row r="35434" spans="6:6" x14ac:dyDescent="0.25">
      <c r="F35434" s="186"/>
    </row>
    <row r="35435" spans="6:6" x14ac:dyDescent="0.25">
      <c r="F35435" s="186"/>
    </row>
    <row r="35436" spans="6:6" x14ac:dyDescent="0.25">
      <c r="F35436" s="186"/>
    </row>
    <row r="35447" spans="6:6" x14ac:dyDescent="0.25">
      <c r="F35447" s="186"/>
    </row>
    <row r="35448" spans="6:6" x14ac:dyDescent="0.25">
      <c r="F35448" s="186"/>
    </row>
    <row r="35449" spans="6:6" x14ac:dyDescent="0.25">
      <c r="F35449" s="186"/>
    </row>
    <row r="35450" spans="6:6" x14ac:dyDescent="0.25">
      <c r="F35450" s="186"/>
    </row>
    <row r="35451" spans="6:6" x14ac:dyDescent="0.25">
      <c r="F35451" s="186"/>
    </row>
    <row r="35463" spans="6:6" x14ac:dyDescent="0.25">
      <c r="F35463" s="186"/>
    </row>
    <row r="35464" spans="6:6" x14ac:dyDescent="0.25">
      <c r="F35464" s="186"/>
    </row>
    <row r="35492" spans="6:6" x14ac:dyDescent="0.25">
      <c r="F35492" s="186"/>
    </row>
    <row r="35493" spans="6:6" x14ac:dyDescent="0.25">
      <c r="F35493" s="186"/>
    </row>
    <row r="35494" spans="6:6" x14ac:dyDescent="0.25">
      <c r="F35494" s="186"/>
    </row>
    <row r="35495" spans="6:6" x14ac:dyDescent="0.25">
      <c r="F35495" s="186"/>
    </row>
    <row r="35496" spans="6:6" x14ac:dyDescent="0.25">
      <c r="F35496" s="186"/>
    </row>
    <row r="35507" spans="6:6" x14ac:dyDescent="0.25">
      <c r="F35507" s="186"/>
    </row>
    <row r="35508" spans="6:6" x14ac:dyDescent="0.25">
      <c r="F35508" s="186"/>
    </row>
    <row r="35509" spans="6:6" x14ac:dyDescent="0.25">
      <c r="F35509" s="186"/>
    </row>
    <row r="35510" spans="6:6" x14ac:dyDescent="0.25">
      <c r="F35510" s="186"/>
    </row>
    <row r="35511" spans="6:6" x14ac:dyDescent="0.25">
      <c r="F35511" s="186"/>
    </row>
    <row r="35523" spans="6:6" x14ac:dyDescent="0.25">
      <c r="F35523" s="186"/>
    </row>
    <row r="35524" spans="6:6" x14ac:dyDescent="0.25">
      <c r="F35524" s="186"/>
    </row>
    <row r="35525" spans="6:6" x14ac:dyDescent="0.25">
      <c r="F35525" s="186"/>
    </row>
    <row r="35526" spans="6:6" x14ac:dyDescent="0.25">
      <c r="F35526" s="186"/>
    </row>
    <row r="35537" spans="6:6" x14ac:dyDescent="0.25">
      <c r="F35537" s="186"/>
    </row>
    <row r="35538" spans="6:6" x14ac:dyDescent="0.25">
      <c r="F35538" s="186"/>
    </row>
    <row r="35539" spans="6:6" x14ac:dyDescent="0.25">
      <c r="F35539" s="186"/>
    </row>
    <row r="35540" spans="6:6" x14ac:dyDescent="0.25">
      <c r="F35540" s="186"/>
    </row>
    <row r="35541" spans="6:6" x14ac:dyDescent="0.25">
      <c r="F35541" s="186"/>
    </row>
    <row r="35552" spans="6:6" x14ac:dyDescent="0.25">
      <c r="F35552" s="186"/>
    </row>
    <row r="35553" spans="6:6" x14ac:dyDescent="0.25">
      <c r="F35553" s="186"/>
    </row>
    <row r="35554" spans="6:6" x14ac:dyDescent="0.25">
      <c r="F35554" s="186"/>
    </row>
    <row r="35555" spans="6:6" x14ac:dyDescent="0.25">
      <c r="F35555" s="186"/>
    </row>
    <row r="35556" spans="6:6" x14ac:dyDescent="0.25">
      <c r="F35556" s="186"/>
    </row>
    <row r="35568" spans="6:6" x14ac:dyDescent="0.25">
      <c r="F35568" s="186"/>
    </row>
    <row r="35569" spans="6:6" x14ac:dyDescent="0.25">
      <c r="F35569" s="186"/>
    </row>
    <row r="35570" spans="6:6" x14ac:dyDescent="0.25">
      <c r="F35570" s="186"/>
    </row>
    <row r="35571" spans="6:6" x14ac:dyDescent="0.25">
      <c r="F35571" s="186"/>
    </row>
    <row r="35583" spans="6:6" x14ac:dyDescent="0.25">
      <c r="F35583" s="186"/>
    </row>
    <row r="35585" spans="6:6" x14ac:dyDescent="0.25">
      <c r="F35585" s="186"/>
    </row>
    <row r="35586" spans="6:6" x14ac:dyDescent="0.25">
      <c r="F35586" s="186"/>
    </row>
    <row r="35597" spans="6:6" x14ac:dyDescent="0.25">
      <c r="F35597" s="186"/>
    </row>
    <row r="35598" spans="6:6" x14ac:dyDescent="0.25">
      <c r="F35598" s="186"/>
    </row>
    <row r="35599" spans="6:6" x14ac:dyDescent="0.25">
      <c r="F35599" s="186"/>
    </row>
    <row r="35600" spans="6:6" x14ac:dyDescent="0.25">
      <c r="F35600" s="186"/>
    </row>
    <row r="35601" spans="6:6" x14ac:dyDescent="0.25">
      <c r="F35601" s="186"/>
    </row>
    <row r="35612" spans="6:6" x14ac:dyDescent="0.25">
      <c r="F35612" s="186"/>
    </row>
    <row r="35613" spans="6:6" x14ac:dyDescent="0.25">
      <c r="F35613" s="186"/>
    </row>
    <row r="35614" spans="6:6" x14ac:dyDescent="0.25">
      <c r="F35614" s="186"/>
    </row>
    <row r="35615" spans="6:6" x14ac:dyDescent="0.25">
      <c r="F35615" s="186"/>
    </row>
    <row r="35616" spans="6:6" x14ac:dyDescent="0.25">
      <c r="F35616" s="186"/>
    </row>
    <row r="35642" spans="6:6" x14ac:dyDescent="0.25">
      <c r="F35642" s="186"/>
    </row>
    <row r="35643" spans="6:6" x14ac:dyDescent="0.25">
      <c r="F35643" s="186"/>
    </row>
    <row r="35644" spans="6:6" x14ac:dyDescent="0.25">
      <c r="F35644" s="186"/>
    </row>
    <row r="35645" spans="6:6" x14ac:dyDescent="0.25">
      <c r="F35645" s="186"/>
    </row>
    <row r="35657" spans="6:6" x14ac:dyDescent="0.25">
      <c r="F35657" s="186"/>
    </row>
    <row r="35658" spans="6:6" x14ac:dyDescent="0.25">
      <c r="F35658" s="186"/>
    </row>
    <row r="35659" spans="6:6" x14ac:dyDescent="0.25">
      <c r="F35659" s="186"/>
    </row>
    <row r="35660" spans="6:6" x14ac:dyDescent="0.25">
      <c r="F35660" s="186"/>
    </row>
    <row r="35702" spans="6:6" x14ac:dyDescent="0.25">
      <c r="F35702" s="186"/>
    </row>
    <row r="35703" spans="6:6" x14ac:dyDescent="0.25">
      <c r="F35703" s="186"/>
    </row>
    <row r="35704" spans="6:6" x14ac:dyDescent="0.25">
      <c r="F35704" s="186"/>
    </row>
    <row r="35705" spans="6:6" x14ac:dyDescent="0.25">
      <c r="F35705" s="186"/>
    </row>
    <row r="35706" spans="6:6" x14ac:dyDescent="0.25">
      <c r="F35706" s="186"/>
    </row>
    <row r="35717" spans="6:6" x14ac:dyDescent="0.25">
      <c r="F35717" s="186"/>
    </row>
    <row r="35718" spans="6:6" x14ac:dyDescent="0.25">
      <c r="F35718" s="187"/>
    </row>
    <row r="35719" spans="6:6" x14ac:dyDescent="0.25">
      <c r="F35719" s="186"/>
    </row>
    <row r="35720" spans="6:6" x14ac:dyDescent="0.25">
      <c r="F35720" s="186"/>
    </row>
    <row r="35721" spans="6:6" x14ac:dyDescent="0.25">
      <c r="F35721" s="186"/>
    </row>
    <row r="35732" spans="6:6" x14ac:dyDescent="0.25">
      <c r="F35732" s="186"/>
    </row>
    <row r="35733" spans="6:6" x14ac:dyDescent="0.25">
      <c r="F35733" s="186"/>
    </row>
    <row r="35734" spans="6:6" x14ac:dyDescent="0.25">
      <c r="F35734" s="186"/>
    </row>
    <row r="35735" spans="6:6" x14ac:dyDescent="0.25">
      <c r="F35735" s="186"/>
    </row>
    <row r="35736" spans="6:6" x14ac:dyDescent="0.25">
      <c r="F35736" s="186"/>
    </row>
    <row r="35747" spans="6:6" x14ac:dyDescent="0.25">
      <c r="F35747" s="186"/>
    </row>
    <row r="35748" spans="6:6" x14ac:dyDescent="0.25">
      <c r="F35748" s="186"/>
    </row>
    <row r="35749" spans="6:6" x14ac:dyDescent="0.25">
      <c r="F35749" s="186"/>
    </row>
    <row r="35750" spans="6:6" x14ac:dyDescent="0.25">
      <c r="F35750" s="186"/>
    </row>
    <row r="35751" spans="6:6" x14ac:dyDescent="0.25">
      <c r="F35751" s="187"/>
    </row>
    <row r="35762" spans="6:6" x14ac:dyDescent="0.25">
      <c r="F35762" s="186"/>
    </row>
    <row r="35763" spans="6:6" x14ac:dyDescent="0.25">
      <c r="F35763" s="186"/>
    </row>
    <row r="35764" spans="6:6" x14ac:dyDescent="0.25">
      <c r="F35764" s="186"/>
    </row>
    <row r="35765" spans="6:6" x14ac:dyDescent="0.25">
      <c r="F35765" s="186"/>
    </row>
    <row r="35766" spans="6:6" x14ac:dyDescent="0.25">
      <c r="F35766" s="186"/>
    </row>
    <row r="35778" spans="6:6" x14ac:dyDescent="0.25">
      <c r="F35778" s="186"/>
    </row>
    <row r="35779" spans="6:6" x14ac:dyDescent="0.25">
      <c r="F35779" s="186"/>
    </row>
    <row r="35807" spans="6:6" x14ac:dyDescent="0.25">
      <c r="F35807" s="186"/>
    </row>
    <row r="35808" spans="6:6" x14ac:dyDescent="0.25">
      <c r="F35808" s="186"/>
    </row>
    <row r="35809" spans="6:6" x14ac:dyDescent="0.25">
      <c r="F35809" s="186"/>
    </row>
    <row r="35810" spans="6:6" x14ac:dyDescent="0.25">
      <c r="F35810" s="186"/>
    </row>
    <row r="35811" spans="6:6" x14ac:dyDescent="0.25">
      <c r="F35811" s="186"/>
    </row>
    <row r="35822" spans="6:6" x14ac:dyDescent="0.25">
      <c r="F35822" s="186"/>
    </row>
    <row r="35823" spans="6:6" x14ac:dyDescent="0.25">
      <c r="F35823" s="186"/>
    </row>
    <row r="35824" spans="6:6" x14ac:dyDescent="0.25">
      <c r="F35824" s="186"/>
    </row>
    <row r="35825" spans="6:6" x14ac:dyDescent="0.25">
      <c r="F35825" s="186"/>
    </row>
    <row r="35826" spans="6:6" x14ac:dyDescent="0.25">
      <c r="F35826" s="186"/>
    </row>
    <row r="35837" spans="6:6" x14ac:dyDescent="0.25">
      <c r="F35837" s="186"/>
    </row>
    <row r="35838" spans="6:6" x14ac:dyDescent="0.25">
      <c r="F35838" s="186"/>
    </row>
    <row r="35839" spans="6:6" x14ac:dyDescent="0.25">
      <c r="F35839" s="186"/>
    </row>
    <row r="35840" spans="6:6" x14ac:dyDescent="0.25">
      <c r="F35840" s="186"/>
    </row>
    <row r="35841" spans="6:6" x14ac:dyDescent="0.25">
      <c r="F35841" s="186"/>
    </row>
    <row r="35852" spans="6:6" x14ac:dyDescent="0.25">
      <c r="F35852" s="186"/>
    </row>
    <row r="35853" spans="6:6" x14ac:dyDescent="0.25">
      <c r="F35853" s="186"/>
    </row>
    <row r="35854" spans="6:6" x14ac:dyDescent="0.25">
      <c r="F35854" s="186"/>
    </row>
    <row r="35855" spans="6:6" x14ac:dyDescent="0.25">
      <c r="F35855" s="186"/>
    </row>
    <row r="35856" spans="6:6" x14ac:dyDescent="0.25">
      <c r="F35856" s="186"/>
    </row>
    <row r="35867" spans="6:6" x14ac:dyDescent="0.25">
      <c r="F35867" s="186"/>
    </row>
    <row r="35868" spans="6:6" x14ac:dyDescent="0.25">
      <c r="F35868" s="186"/>
    </row>
    <row r="35869" spans="6:6" x14ac:dyDescent="0.25">
      <c r="F35869" s="186"/>
    </row>
    <row r="35870" spans="6:6" x14ac:dyDescent="0.25">
      <c r="F35870" s="186"/>
    </row>
    <row r="35871" spans="6:6" x14ac:dyDescent="0.25">
      <c r="F35871" s="186"/>
    </row>
    <row r="35883" spans="6:6" x14ac:dyDescent="0.25">
      <c r="F35883" s="186"/>
    </row>
    <row r="35884" spans="6:6" x14ac:dyDescent="0.25">
      <c r="F35884" s="186"/>
    </row>
    <row r="35912" spans="6:6" x14ac:dyDescent="0.25">
      <c r="F35912" s="186"/>
    </row>
    <row r="35913" spans="6:6" x14ac:dyDescent="0.25">
      <c r="F35913" s="186"/>
    </row>
    <row r="35914" spans="6:6" x14ac:dyDescent="0.25">
      <c r="F35914" s="186"/>
    </row>
    <row r="35915" spans="6:6" x14ac:dyDescent="0.25">
      <c r="F35915" s="186"/>
    </row>
    <row r="35916" spans="6:6" x14ac:dyDescent="0.25">
      <c r="F35916" s="186"/>
    </row>
    <row r="35927" spans="6:6" x14ac:dyDescent="0.25">
      <c r="F35927" s="186"/>
    </row>
    <row r="35928" spans="6:6" x14ac:dyDescent="0.25">
      <c r="F35928" s="186"/>
    </row>
    <row r="35929" spans="6:6" x14ac:dyDescent="0.25">
      <c r="F35929" s="186"/>
    </row>
    <row r="35930" spans="6:6" x14ac:dyDescent="0.25">
      <c r="F35930" s="186"/>
    </row>
    <row r="35931" spans="6:6" x14ac:dyDescent="0.25">
      <c r="F35931" s="186"/>
    </row>
    <row r="35942" spans="6:6" x14ac:dyDescent="0.25">
      <c r="F35942" s="186"/>
    </row>
    <row r="35943" spans="6:6" x14ac:dyDescent="0.25">
      <c r="F35943" s="186"/>
    </row>
    <row r="35944" spans="6:6" x14ac:dyDescent="0.25">
      <c r="F35944" s="186"/>
    </row>
    <row r="35945" spans="6:6" x14ac:dyDescent="0.25">
      <c r="F35945" s="186"/>
    </row>
    <row r="35946" spans="6:6" x14ac:dyDescent="0.25">
      <c r="F35946" s="186"/>
    </row>
    <row r="35957" spans="6:6" x14ac:dyDescent="0.25">
      <c r="F35957" s="186"/>
    </row>
    <row r="35958" spans="6:6" x14ac:dyDescent="0.25">
      <c r="F35958" s="186"/>
    </row>
    <row r="35959" spans="6:6" x14ac:dyDescent="0.25">
      <c r="F35959" s="186"/>
    </row>
    <row r="35960" spans="6:6" x14ac:dyDescent="0.25">
      <c r="F35960" s="186"/>
    </row>
    <row r="35961" spans="6:6" x14ac:dyDescent="0.25">
      <c r="F35961" s="186"/>
    </row>
    <row r="35972" spans="6:6" x14ac:dyDescent="0.25">
      <c r="F35972" s="186"/>
    </row>
    <row r="35973" spans="6:6" x14ac:dyDescent="0.25">
      <c r="F35973" s="186"/>
    </row>
    <row r="35974" spans="6:6" x14ac:dyDescent="0.25">
      <c r="F35974" s="186"/>
    </row>
    <row r="35975" spans="6:6" x14ac:dyDescent="0.25">
      <c r="F35975" s="186"/>
    </row>
    <row r="35976" spans="6:6" x14ac:dyDescent="0.25">
      <c r="F35976" s="186"/>
    </row>
    <row r="35988" spans="6:6" x14ac:dyDescent="0.25">
      <c r="F35988" s="186"/>
    </row>
    <row r="35989" spans="6:6" x14ac:dyDescent="0.25">
      <c r="F35989" s="186"/>
    </row>
    <row r="35990" spans="6:6" x14ac:dyDescent="0.25">
      <c r="F35990" s="186"/>
    </row>
    <row r="35991" spans="6:6" x14ac:dyDescent="0.25">
      <c r="F35991" s="186"/>
    </row>
    <row r="36017" spans="6:6" x14ac:dyDescent="0.25">
      <c r="F36017" s="186"/>
    </row>
    <row r="36018" spans="6:6" x14ac:dyDescent="0.25">
      <c r="F36018" s="186"/>
    </row>
    <row r="36019" spans="6:6" x14ac:dyDescent="0.25">
      <c r="F36019" s="186"/>
    </row>
    <row r="36020" spans="6:6" x14ac:dyDescent="0.25">
      <c r="F36020" s="186"/>
    </row>
    <row r="36021" spans="6:6" x14ac:dyDescent="0.25">
      <c r="F36021" s="186"/>
    </row>
    <row r="36032" spans="6:6" x14ac:dyDescent="0.25">
      <c r="F36032" s="186"/>
    </row>
    <row r="36033" spans="6:6" x14ac:dyDescent="0.25">
      <c r="F36033" s="186"/>
    </row>
    <row r="36034" spans="6:6" x14ac:dyDescent="0.25">
      <c r="F36034" s="186"/>
    </row>
    <row r="36035" spans="6:6" x14ac:dyDescent="0.25">
      <c r="F36035" s="186"/>
    </row>
    <row r="36036" spans="6:6" x14ac:dyDescent="0.25">
      <c r="F36036" s="186"/>
    </row>
    <row r="36048" spans="6:6" x14ac:dyDescent="0.25">
      <c r="F36048" s="186"/>
    </row>
    <row r="36049" spans="6:6" x14ac:dyDescent="0.25">
      <c r="F36049" s="186"/>
    </row>
    <row r="36050" spans="6:6" x14ac:dyDescent="0.25">
      <c r="F36050" s="186"/>
    </row>
    <row r="36051" spans="6:6" x14ac:dyDescent="0.25">
      <c r="F36051" s="186"/>
    </row>
    <row r="36062" spans="6:6" x14ac:dyDescent="0.25">
      <c r="F36062" s="186"/>
    </row>
    <row r="36063" spans="6:6" x14ac:dyDescent="0.25">
      <c r="F36063" s="186"/>
    </row>
    <row r="36064" spans="6:6" x14ac:dyDescent="0.25">
      <c r="F36064" s="186"/>
    </row>
    <row r="36065" spans="6:6" x14ac:dyDescent="0.25">
      <c r="F36065" s="186"/>
    </row>
    <row r="36066" spans="6:6" x14ac:dyDescent="0.25">
      <c r="F36066" s="186"/>
    </row>
    <row r="36077" spans="6:6" x14ac:dyDescent="0.25">
      <c r="F36077" s="186"/>
    </row>
    <row r="36078" spans="6:6" x14ac:dyDescent="0.25">
      <c r="F36078" s="186"/>
    </row>
    <row r="36079" spans="6:6" x14ac:dyDescent="0.25">
      <c r="F36079" s="186"/>
    </row>
    <row r="36080" spans="6:6" x14ac:dyDescent="0.25">
      <c r="F36080" s="186"/>
    </row>
    <row r="36081" spans="6:6" x14ac:dyDescent="0.25">
      <c r="F36081" s="186"/>
    </row>
    <row r="36093" spans="6:6" x14ac:dyDescent="0.25">
      <c r="F36093" s="186"/>
    </row>
    <row r="36094" spans="6:6" x14ac:dyDescent="0.25">
      <c r="F36094" s="186"/>
    </row>
    <row r="36095" spans="6:6" x14ac:dyDescent="0.25">
      <c r="F36095" s="186"/>
    </row>
    <row r="36096" spans="6:6" x14ac:dyDescent="0.25">
      <c r="F36096" s="186"/>
    </row>
    <row r="36122" spans="6:6" x14ac:dyDescent="0.25">
      <c r="F36122" s="187"/>
    </row>
    <row r="36123" spans="6:6" x14ac:dyDescent="0.25">
      <c r="F36123" s="186"/>
    </row>
    <row r="36124" spans="6:6" x14ac:dyDescent="0.25">
      <c r="F36124" s="186"/>
    </row>
    <row r="36125" spans="6:6" x14ac:dyDescent="0.25">
      <c r="F36125" s="186"/>
    </row>
    <row r="36137" spans="6:6" x14ac:dyDescent="0.25">
      <c r="F36137" s="187"/>
    </row>
    <row r="36138" spans="6:6" x14ac:dyDescent="0.25">
      <c r="F36138" s="186"/>
    </row>
    <row r="36139" spans="6:6" x14ac:dyDescent="0.25">
      <c r="F36139" s="186"/>
    </row>
    <row r="36140" spans="6:6" x14ac:dyDescent="0.25">
      <c r="F36140" s="186"/>
    </row>
    <row r="36141" spans="6:6" x14ac:dyDescent="0.25">
      <c r="F36141" s="186"/>
    </row>
    <row r="36153" spans="6:6" x14ac:dyDescent="0.25">
      <c r="F36153" s="186"/>
    </row>
    <row r="36167" spans="6:6" x14ac:dyDescent="0.25">
      <c r="F36167" s="187"/>
    </row>
    <row r="36168" spans="6:6" x14ac:dyDescent="0.25">
      <c r="F36168" s="186"/>
    </row>
    <row r="36169" spans="6:6" x14ac:dyDescent="0.25">
      <c r="F36169" s="186"/>
    </row>
    <row r="36170" spans="6:6" x14ac:dyDescent="0.25">
      <c r="F36170" s="186"/>
    </row>
    <row r="36171" spans="6:6" x14ac:dyDescent="0.25">
      <c r="F36171" s="186"/>
    </row>
    <row r="36182" spans="6:6" x14ac:dyDescent="0.25">
      <c r="F36182" s="187"/>
    </row>
    <row r="36183" spans="6:6" x14ac:dyDescent="0.25">
      <c r="F36183" s="186"/>
    </row>
    <row r="36184" spans="6:6" x14ac:dyDescent="0.25">
      <c r="F36184" s="186"/>
    </row>
    <row r="36185" spans="6:6" x14ac:dyDescent="0.25">
      <c r="F36185" s="186"/>
    </row>
    <row r="36186" spans="6:6" x14ac:dyDescent="0.25">
      <c r="F36186" s="186"/>
    </row>
    <row r="36227" spans="6:6" x14ac:dyDescent="0.25">
      <c r="F36227" s="186"/>
    </row>
    <row r="36228" spans="6:6" x14ac:dyDescent="0.25">
      <c r="F36228" s="186"/>
    </row>
    <row r="36229" spans="6:6" x14ac:dyDescent="0.25">
      <c r="F36229" s="186"/>
    </row>
    <row r="36230" spans="6:6" x14ac:dyDescent="0.25">
      <c r="F36230" s="186"/>
    </row>
    <row r="36231" spans="6:6" x14ac:dyDescent="0.25">
      <c r="F36231" s="186"/>
    </row>
    <row r="36242" spans="6:6" x14ac:dyDescent="0.25">
      <c r="F36242" s="186"/>
    </row>
    <row r="36243" spans="6:6" x14ac:dyDescent="0.25">
      <c r="F36243" s="186"/>
    </row>
    <row r="36244" spans="6:6" x14ac:dyDescent="0.25">
      <c r="F36244" s="186"/>
    </row>
    <row r="36245" spans="6:6" x14ac:dyDescent="0.25">
      <c r="F36245" s="186"/>
    </row>
    <row r="36246" spans="6:6" x14ac:dyDescent="0.25">
      <c r="F36246" s="186"/>
    </row>
    <row r="36258" spans="6:6" x14ac:dyDescent="0.25">
      <c r="F36258" s="186"/>
    </row>
    <row r="36259" spans="6:6" x14ac:dyDescent="0.25">
      <c r="F36259" s="186"/>
    </row>
    <row r="36260" spans="6:6" x14ac:dyDescent="0.25">
      <c r="F36260" s="186"/>
    </row>
    <row r="36261" spans="6:6" x14ac:dyDescent="0.25">
      <c r="F36261" s="186"/>
    </row>
    <row r="36272" spans="6:6" x14ac:dyDescent="0.25">
      <c r="F36272" s="186"/>
    </row>
    <row r="36273" spans="6:6" x14ac:dyDescent="0.25">
      <c r="F36273" s="186"/>
    </row>
    <row r="36274" spans="6:6" x14ac:dyDescent="0.25">
      <c r="F36274" s="186"/>
    </row>
    <row r="36275" spans="6:6" x14ac:dyDescent="0.25">
      <c r="F36275" s="186"/>
    </row>
    <row r="36276" spans="6:6" x14ac:dyDescent="0.25">
      <c r="F36276" s="186"/>
    </row>
    <row r="36287" spans="6:6" x14ac:dyDescent="0.25">
      <c r="F36287" s="187"/>
    </row>
    <row r="36288" spans="6:6" x14ac:dyDescent="0.25">
      <c r="F36288" s="186"/>
    </row>
    <row r="36289" spans="6:6" x14ac:dyDescent="0.25">
      <c r="F36289" s="186"/>
    </row>
    <row r="36290" spans="6:6" x14ac:dyDescent="0.25">
      <c r="F36290" s="186"/>
    </row>
    <row r="36291" spans="6:6" x14ac:dyDescent="0.25">
      <c r="F36291" s="186"/>
    </row>
    <row r="36303" spans="6:6" x14ac:dyDescent="0.25">
      <c r="F36303" s="186"/>
    </row>
    <row r="36304" spans="6:6" x14ac:dyDescent="0.25">
      <c r="F36304" s="186"/>
    </row>
    <row r="36305" spans="6:6" x14ac:dyDescent="0.25">
      <c r="F36305" s="186"/>
    </row>
    <row r="36306" spans="6:6" x14ac:dyDescent="0.25">
      <c r="F36306" s="186"/>
    </row>
    <row r="36332" spans="6:6" x14ac:dyDescent="0.25">
      <c r="F36332" s="186"/>
    </row>
    <row r="36333" spans="6:6" x14ac:dyDescent="0.25">
      <c r="F36333" s="186"/>
    </row>
    <row r="36334" spans="6:6" x14ac:dyDescent="0.25">
      <c r="F36334" s="186"/>
    </row>
    <row r="36335" spans="6:6" x14ac:dyDescent="0.25">
      <c r="F36335" s="186"/>
    </row>
    <row r="36336" spans="6:6" x14ac:dyDescent="0.25">
      <c r="F36336" s="186"/>
    </row>
    <row r="36348" spans="6:6" x14ac:dyDescent="0.25">
      <c r="F36348" s="186"/>
    </row>
    <row r="36350" spans="6:6" x14ac:dyDescent="0.25">
      <c r="F36350" s="186"/>
    </row>
    <row r="36351" spans="6:6" x14ac:dyDescent="0.25">
      <c r="F36351" s="186"/>
    </row>
    <row r="36365" spans="6:6" x14ac:dyDescent="0.25">
      <c r="F36365" s="186"/>
    </row>
    <row r="36377" spans="6:6" x14ac:dyDescent="0.25">
      <c r="F36377" s="186"/>
    </row>
    <row r="36380" spans="6:6" x14ac:dyDescent="0.25">
      <c r="F36380" s="186"/>
    </row>
    <row r="36393" spans="6:6" x14ac:dyDescent="0.25">
      <c r="F36393" s="186"/>
    </row>
    <row r="36395" spans="6:6" x14ac:dyDescent="0.25">
      <c r="F36395" s="186"/>
    </row>
    <row r="36396" spans="6:6" x14ac:dyDescent="0.25">
      <c r="F36396" s="186"/>
    </row>
    <row r="36437" spans="6:6" x14ac:dyDescent="0.25">
      <c r="F36437" s="186"/>
    </row>
    <row r="36438" spans="6:6" x14ac:dyDescent="0.25">
      <c r="F36438" s="186"/>
    </row>
    <row r="36439" spans="6:6" x14ac:dyDescent="0.25">
      <c r="F36439" s="186"/>
    </row>
    <row r="36440" spans="6:6" x14ac:dyDescent="0.25">
      <c r="F36440" s="186"/>
    </row>
    <row r="36441" spans="6:6" x14ac:dyDescent="0.25">
      <c r="F36441" s="186"/>
    </row>
    <row r="36452" spans="6:6" x14ac:dyDescent="0.25">
      <c r="F36452" s="186"/>
    </row>
    <row r="36453" spans="6:6" x14ac:dyDescent="0.25">
      <c r="F36453" s="186"/>
    </row>
    <row r="36454" spans="6:6" x14ac:dyDescent="0.25">
      <c r="F36454" s="186"/>
    </row>
    <row r="36455" spans="6:6" x14ac:dyDescent="0.25">
      <c r="F36455" s="186"/>
    </row>
    <row r="36456" spans="6:6" x14ac:dyDescent="0.25">
      <c r="F36456" s="186"/>
    </row>
    <row r="36468" spans="6:6" x14ac:dyDescent="0.25">
      <c r="F36468" s="186"/>
    </row>
    <row r="36469" spans="6:6" x14ac:dyDescent="0.25">
      <c r="F36469" s="186"/>
    </row>
    <row r="36482" spans="6:6" x14ac:dyDescent="0.25">
      <c r="F36482" s="186"/>
    </row>
    <row r="36483" spans="6:6" x14ac:dyDescent="0.25">
      <c r="F36483" s="186"/>
    </row>
    <row r="36485" spans="6:6" x14ac:dyDescent="0.25">
      <c r="F36485" s="186"/>
    </row>
    <row r="36498" spans="6:6" x14ac:dyDescent="0.25">
      <c r="F36498" s="186"/>
    </row>
    <row r="36499" spans="6:6" x14ac:dyDescent="0.25">
      <c r="F36499" s="186"/>
    </row>
    <row r="36500" spans="6:6" x14ac:dyDescent="0.25">
      <c r="F36500" s="186"/>
    </row>
    <row r="36501" spans="6:6" x14ac:dyDescent="0.25">
      <c r="F36501" s="186"/>
    </row>
    <row r="36542" spans="6:6" x14ac:dyDescent="0.25">
      <c r="F36542" s="186"/>
    </row>
    <row r="36543" spans="6:6" x14ac:dyDescent="0.25">
      <c r="F36543" s="186"/>
    </row>
    <row r="36544" spans="6:6" x14ac:dyDescent="0.25">
      <c r="F36544" s="186"/>
    </row>
    <row r="36545" spans="6:6" x14ac:dyDescent="0.25">
      <c r="F36545" s="186"/>
    </row>
    <row r="36546" spans="6:6" x14ac:dyDescent="0.25">
      <c r="F36546" s="186"/>
    </row>
    <row r="36557" spans="6:6" x14ac:dyDescent="0.25">
      <c r="F36557" s="186"/>
    </row>
    <row r="36558" spans="6:6" x14ac:dyDescent="0.25">
      <c r="F36558" s="186"/>
    </row>
    <row r="36559" spans="6:6" x14ac:dyDescent="0.25">
      <c r="F36559" s="186"/>
    </row>
    <row r="36560" spans="6:6" x14ac:dyDescent="0.25">
      <c r="F36560" s="186"/>
    </row>
    <row r="36561" spans="6:6" x14ac:dyDescent="0.25">
      <c r="F36561" s="186"/>
    </row>
    <row r="36573" spans="6:6" x14ac:dyDescent="0.25">
      <c r="F36573" s="186"/>
    </row>
    <row r="36574" spans="6:6" x14ac:dyDescent="0.25">
      <c r="F36574" s="186"/>
    </row>
    <row r="36587" spans="6:6" x14ac:dyDescent="0.25">
      <c r="F36587" s="187"/>
    </row>
    <row r="36588" spans="6:6" x14ac:dyDescent="0.25">
      <c r="F36588" s="186"/>
    </row>
    <row r="36589" spans="6:6" x14ac:dyDescent="0.25">
      <c r="F36589" s="186"/>
    </row>
    <row r="36590" spans="6:6" x14ac:dyDescent="0.25">
      <c r="F36590" s="186"/>
    </row>
    <row r="36603" spans="6:6" x14ac:dyDescent="0.25">
      <c r="F36603" s="186"/>
    </row>
    <row r="36604" spans="6:6" x14ac:dyDescent="0.25">
      <c r="F36604" s="186"/>
    </row>
    <row r="36605" spans="6:6" x14ac:dyDescent="0.25">
      <c r="F36605" s="186"/>
    </row>
    <row r="36606" spans="6:6" x14ac:dyDescent="0.25">
      <c r="F36606" s="186"/>
    </row>
    <row r="36619" spans="6:6" x14ac:dyDescent="0.25">
      <c r="F36619" s="186"/>
    </row>
    <row r="36647" spans="6:6" x14ac:dyDescent="0.25">
      <c r="F36647" s="186"/>
    </row>
    <row r="36648" spans="6:6" x14ac:dyDescent="0.25">
      <c r="F36648" s="186"/>
    </row>
    <row r="36649" spans="6:6" x14ac:dyDescent="0.25">
      <c r="F36649" s="186"/>
    </row>
    <row r="36650" spans="6:6" x14ac:dyDescent="0.25">
      <c r="F36650" s="186"/>
    </row>
    <row r="36651" spans="6:6" x14ac:dyDescent="0.25">
      <c r="F36651" s="186"/>
    </row>
    <row r="36662" spans="6:6" x14ac:dyDescent="0.25">
      <c r="F36662" s="186"/>
    </row>
    <row r="36663" spans="6:6" x14ac:dyDescent="0.25">
      <c r="F36663" s="186"/>
    </row>
    <row r="36664" spans="6:6" x14ac:dyDescent="0.25">
      <c r="F36664" s="186"/>
    </row>
    <row r="36665" spans="6:6" x14ac:dyDescent="0.25">
      <c r="F36665" s="186"/>
    </row>
    <row r="36678" spans="6:6" x14ac:dyDescent="0.25">
      <c r="F36678" s="186"/>
    </row>
    <row r="36679" spans="6:6" x14ac:dyDescent="0.25">
      <c r="F36679" s="186"/>
    </row>
    <row r="36692" spans="6:6" x14ac:dyDescent="0.25">
      <c r="F36692" s="186"/>
    </row>
    <row r="36693" spans="6:6" x14ac:dyDescent="0.25">
      <c r="F36693" s="186"/>
    </row>
    <row r="36694" spans="6:6" x14ac:dyDescent="0.25">
      <c r="F36694" s="186"/>
    </row>
    <row r="36695" spans="6:6" x14ac:dyDescent="0.25">
      <c r="F36695" s="186"/>
    </row>
    <row r="36696" spans="6:6" x14ac:dyDescent="0.25">
      <c r="F36696" s="186"/>
    </row>
    <row r="36708" spans="6:6" x14ac:dyDescent="0.25">
      <c r="F36708" s="186"/>
    </row>
    <row r="36709" spans="6:6" x14ac:dyDescent="0.25">
      <c r="F36709" s="186"/>
    </row>
    <row r="36710" spans="6:6" x14ac:dyDescent="0.25">
      <c r="F36710" s="186"/>
    </row>
    <row r="36711" spans="6:6" x14ac:dyDescent="0.25">
      <c r="F36711" s="186"/>
    </row>
    <row r="36752" spans="6:6" x14ac:dyDescent="0.25">
      <c r="F36752" s="186"/>
    </row>
    <row r="36753" spans="6:6" x14ac:dyDescent="0.25">
      <c r="F36753" s="186"/>
    </row>
    <row r="36754" spans="6:6" x14ac:dyDescent="0.25">
      <c r="F36754" s="186"/>
    </row>
    <row r="36755" spans="6:6" x14ac:dyDescent="0.25">
      <c r="F36755" s="186"/>
    </row>
    <row r="36756" spans="6:6" x14ac:dyDescent="0.25">
      <c r="F36756" s="186"/>
    </row>
    <row r="36767" spans="6:6" x14ac:dyDescent="0.25">
      <c r="F36767" s="186"/>
    </row>
    <row r="36768" spans="6:6" x14ac:dyDescent="0.25">
      <c r="F36768" s="186"/>
    </row>
    <row r="36769" spans="6:6" x14ac:dyDescent="0.25">
      <c r="F36769" s="186"/>
    </row>
    <row r="36770" spans="6:6" x14ac:dyDescent="0.25">
      <c r="F36770" s="186"/>
    </row>
    <row r="36771" spans="6:6" x14ac:dyDescent="0.25">
      <c r="F36771" s="186"/>
    </row>
    <row r="36783" spans="6:6" x14ac:dyDescent="0.25">
      <c r="F36783" s="186"/>
    </row>
    <row r="36784" spans="6:6" x14ac:dyDescent="0.25">
      <c r="F36784" s="186"/>
    </row>
    <row r="36797" spans="6:6" x14ac:dyDescent="0.25">
      <c r="F36797" s="186"/>
    </row>
    <row r="36798" spans="6:6" x14ac:dyDescent="0.25">
      <c r="F36798" s="186"/>
    </row>
    <row r="36799" spans="6:6" x14ac:dyDescent="0.25">
      <c r="F36799" s="186"/>
    </row>
    <row r="36800" spans="6:6" x14ac:dyDescent="0.25">
      <c r="F36800" s="186"/>
    </row>
    <row r="36812" spans="6:6" x14ac:dyDescent="0.25">
      <c r="F36812" s="187"/>
    </row>
    <row r="36813" spans="6:6" x14ac:dyDescent="0.25">
      <c r="F36813" s="186"/>
    </row>
    <row r="36814" spans="6:6" x14ac:dyDescent="0.25">
      <c r="F36814" s="186"/>
    </row>
    <row r="36815" spans="6:6" x14ac:dyDescent="0.25">
      <c r="F36815" s="186"/>
    </row>
    <row r="36816" spans="6:6" x14ac:dyDescent="0.25">
      <c r="F36816" s="186"/>
    </row>
    <row r="36828" spans="6:6" x14ac:dyDescent="0.25">
      <c r="F36828" s="186"/>
    </row>
    <row r="36829" spans="6:6" x14ac:dyDescent="0.25">
      <c r="F36829" s="186"/>
    </row>
    <row r="36857" spans="6:6" x14ac:dyDescent="0.25">
      <c r="F36857" s="186"/>
    </row>
    <row r="36858" spans="6:6" x14ac:dyDescent="0.25">
      <c r="F36858" s="186"/>
    </row>
    <row r="36859" spans="6:6" x14ac:dyDescent="0.25">
      <c r="F36859" s="186"/>
    </row>
    <row r="36860" spans="6:6" x14ac:dyDescent="0.25">
      <c r="F36860" s="186"/>
    </row>
    <row r="36861" spans="6:6" x14ac:dyDescent="0.25">
      <c r="F36861" s="186"/>
    </row>
    <row r="36902" spans="6:6" x14ac:dyDescent="0.25">
      <c r="F36902" s="186"/>
    </row>
    <row r="36905" spans="6:6" x14ac:dyDescent="0.25">
      <c r="F36905" s="186"/>
    </row>
    <row r="36918" spans="6:6" x14ac:dyDescent="0.25">
      <c r="F36918" s="186"/>
    </row>
    <row r="36919" spans="6:6" x14ac:dyDescent="0.25">
      <c r="F36919" s="186"/>
    </row>
    <row r="36962" spans="6:6" x14ac:dyDescent="0.25">
      <c r="F36962" s="186"/>
    </row>
    <row r="36963" spans="6:6" x14ac:dyDescent="0.25">
      <c r="F36963" s="186"/>
    </row>
    <row r="36964" spans="6:6" x14ac:dyDescent="0.25">
      <c r="F36964" s="186"/>
    </row>
    <row r="36965" spans="6:6" x14ac:dyDescent="0.25">
      <c r="F36965" s="186"/>
    </row>
    <row r="36966" spans="6:6" x14ac:dyDescent="0.25">
      <c r="F36966" s="186"/>
    </row>
    <row r="36977" spans="6:6" x14ac:dyDescent="0.25">
      <c r="F36977" s="186"/>
    </row>
    <row r="36978" spans="6:6" x14ac:dyDescent="0.25">
      <c r="F36978" s="186"/>
    </row>
    <row r="36979" spans="6:6" x14ac:dyDescent="0.25">
      <c r="F36979" s="186"/>
    </row>
    <row r="36980" spans="6:6" x14ac:dyDescent="0.25">
      <c r="F36980" s="186"/>
    </row>
    <row r="36981" spans="6:6" x14ac:dyDescent="0.25">
      <c r="F36981" s="186"/>
    </row>
    <row r="36993" spans="6:6" x14ac:dyDescent="0.25">
      <c r="F36993" s="186"/>
    </row>
    <row r="36994" spans="6:6" x14ac:dyDescent="0.25">
      <c r="F36994" s="186"/>
    </row>
    <row r="36995" spans="6:6" x14ac:dyDescent="0.25">
      <c r="F36995" s="186"/>
    </row>
    <row r="36996" spans="6:6" x14ac:dyDescent="0.25">
      <c r="F36996" s="186"/>
    </row>
    <row r="37007" spans="6:6" x14ac:dyDescent="0.25">
      <c r="F37007" s="187"/>
    </row>
    <row r="37008" spans="6:6" x14ac:dyDescent="0.25">
      <c r="F37008" s="186"/>
    </row>
    <row r="37009" spans="6:6" x14ac:dyDescent="0.25">
      <c r="F37009" s="186"/>
    </row>
    <row r="37010" spans="6:6" x14ac:dyDescent="0.25">
      <c r="F37010" s="186"/>
    </row>
    <row r="37011" spans="6:6" x14ac:dyDescent="0.25">
      <c r="F37011" s="186"/>
    </row>
    <row r="37022" spans="6:6" x14ac:dyDescent="0.25">
      <c r="F37022" s="186"/>
    </row>
    <row r="37023" spans="6:6" x14ac:dyDescent="0.25">
      <c r="F37023" s="186"/>
    </row>
    <row r="37024" spans="6:6" x14ac:dyDescent="0.25">
      <c r="F37024" s="186"/>
    </row>
    <row r="37025" spans="6:6" x14ac:dyDescent="0.25">
      <c r="F37025" s="186"/>
    </row>
    <row r="37026" spans="6:6" x14ac:dyDescent="0.25">
      <c r="F37026" s="186"/>
    </row>
    <row r="37038" spans="6:6" x14ac:dyDescent="0.25">
      <c r="F37038" s="186"/>
    </row>
    <row r="37039" spans="6:6" x14ac:dyDescent="0.25">
      <c r="F37039" s="186"/>
    </row>
    <row r="37040" spans="6:6" x14ac:dyDescent="0.25">
      <c r="F37040" s="186"/>
    </row>
    <row r="37041" spans="6:6" x14ac:dyDescent="0.25">
      <c r="F37041" s="186"/>
    </row>
    <row r="37054" spans="6:6" x14ac:dyDescent="0.25">
      <c r="F37054" s="186"/>
    </row>
    <row r="37055" spans="6:6" x14ac:dyDescent="0.25">
      <c r="F37055" s="186"/>
    </row>
    <row r="37056" spans="6:6" x14ac:dyDescent="0.25">
      <c r="F37056" s="186"/>
    </row>
    <row r="37067" spans="6:6" x14ac:dyDescent="0.25">
      <c r="F37067" s="186"/>
    </row>
    <row r="37068" spans="6:6" x14ac:dyDescent="0.25">
      <c r="F37068" s="186"/>
    </row>
    <row r="37069" spans="6:6" x14ac:dyDescent="0.25">
      <c r="F37069" s="186"/>
    </row>
    <row r="37070" spans="6:6" x14ac:dyDescent="0.25">
      <c r="F37070" s="186"/>
    </row>
    <row r="37071" spans="6:6" x14ac:dyDescent="0.25">
      <c r="F37071" s="186"/>
    </row>
    <row r="37082" spans="6:6" x14ac:dyDescent="0.25">
      <c r="F37082" s="186"/>
    </row>
    <row r="37083" spans="6:6" x14ac:dyDescent="0.25">
      <c r="F37083" s="186"/>
    </row>
    <row r="37084" spans="6:6" x14ac:dyDescent="0.25">
      <c r="F37084" s="186"/>
    </row>
    <row r="37085" spans="6:6" x14ac:dyDescent="0.25">
      <c r="F37085" s="186"/>
    </row>
    <row r="37086" spans="6:6" x14ac:dyDescent="0.25">
      <c r="F37086" s="186"/>
    </row>
    <row r="37097" spans="6:6" x14ac:dyDescent="0.25">
      <c r="F37097" s="186"/>
    </row>
    <row r="37098" spans="6:6" x14ac:dyDescent="0.25">
      <c r="F37098" s="186"/>
    </row>
    <row r="37099" spans="6:6" x14ac:dyDescent="0.25">
      <c r="F37099" s="186"/>
    </row>
    <row r="37100" spans="6:6" x14ac:dyDescent="0.25">
      <c r="F37100" s="186"/>
    </row>
    <row r="37101" spans="6:6" x14ac:dyDescent="0.25">
      <c r="F37101" s="186"/>
    </row>
    <row r="37112" spans="6:6" x14ac:dyDescent="0.25">
      <c r="F37112" s="186"/>
    </row>
    <row r="37113" spans="6:6" x14ac:dyDescent="0.25">
      <c r="F37113" s="186"/>
    </row>
    <row r="37114" spans="6:6" x14ac:dyDescent="0.25">
      <c r="F37114" s="186"/>
    </row>
    <row r="37115" spans="6:6" x14ac:dyDescent="0.25">
      <c r="F37115" s="186"/>
    </row>
    <row r="37127" spans="6:6" x14ac:dyDescent="0.25">
      <c r="F37127" s="186"/>
    </row>
    <row r="37128" spans="6:6" x14ac:dyDescent="0.25">
      <c r="F37128" s="186"/>
    </row>
    <row r="37129" spans="6:6" x14ac:dyDescent="0.25">
      <c r="F37129" s="186"/>
    </row>
    <row r="37130" spans="6:6" x14ac:dyDescent="0.25">
      <c r="F37130" s="186"/>
    </row>
    <row r="37131" spans="6:6" x14ac:dyDescent="0.25">
      <c r="F37131" s="186"/>
    </row>
    <row r="37143" spans="6:6" x14ac:dyDescent="0.25">
      <c r="F37143" s="186"/>
    </row>
    <row r="37144" spans="6:6" x14ac:dyDescent="0.25">
      <c r="F37144" s="186"/>
    </row>
    <row r="37172" spans="6:6" x14ac:dyDescent="0.25">
      <c r="F37172" s="186"/>
    </row>
    <row r="37173" spans="6:6" x14ac:dyDescent="0.25">
      <c r="F37173" s="186"/>
    </row>
    <row r="37174" spans="6:6" x14ac:dyDescent="0.25">
      <c r="F37174" s="186"/>
    </row>
    <row r="37175" spans="6:6" x14ac:dyDescent="0.25">
      <c r="F37175" s="186"/>
    </row>
    <row r="37176" spans="6:6" x14ac:dyDescent="0.25">
      <c r="F37176" s="186"/>
    </row>
    <row r="37187" spans="6:6" x14ac:dyDescent="0.25">
      <c r="F37187" s="186"/>
    </row>
    <row r="37188" spans="6:6" x14ac:dyDescent="0.25">
      <c r="F37188" s="186"/>
    </row>
    <row r="37189" spans="6:6" x14ac:dyDescent="0.25">
      <c r="F37189" s="186"/>
    </row>
    <row r="37190" spans="6:6" x14ac:dyDescent="0.25">
      <c r="F37190" s="186"/>
    </row>
    <row r="37191" spans="6:6" x14ac:dyDescent="0.25">
      <c r="F37191" s="186"/>
    </row>
    <row r="37202" spans="6:6" x14ac:dyDescent="0.25">
      <c r="F37202" s="187"/>
    </row>
    <row r="37203" spans="6:6" x14ac:dyDescent="0.25">
      <c r="F37203" s="186"/>
    </row>
    <row r="37204" spans="6:6" x14ac:dyDescent="0.25">
      <c r="F37204" s="186"/>
    </row>
    <row r="37205" spans="6:6" x14ac:dyDescent="0.25">
      <c r="F37205" s="186"/>
    </row>
    <row r="37206" spans="6:6" x14ac:dyDescent="0.25">
      <c r="F37206" s="186"/>
    </row>
    <row r="37217" spans="6:6" x14ac:dyDescent="0.25">
      <c r="F37217" s="186"/>
    </row>
    <row r="37218" spans="6:6" x14ac:dyDescent="0.25">
      <c r="F37218" s="186"/>
    </row>
    <row r="37219" spans="6:6" x14ac:dyDescent="0.25">
      <c r="F37219" s="186"/>
    </row>
    <row r="37220" spans="6:6" x14ac:dyDescent="0.25">
      <c r="F37220" s="186"/>
    </row>
    <row r="37221" spans="6:6" x14ac:dyDescent="0.25">
      <c r="F37221" s="186"/>
    </row>
    <row r="37232" spans="6:6" x14ac:dyDescent="0.25">
      <c r="F37232" s="186"/>
    </row>
    <row r="37233" spans="6:6" x14ac:dyDescent="0.25">
      <c r="F37233" s="186"/>
    </row>
    <row r="37234" spans="6:6" x14ac:dyDescent="0.25">
      <c r="F37234" s="186"/>
    </row>
    <row r="37235" spans="6:6" x14ac:dyDescent="0.25">
      <c r="F37235" s="186"/>
    </row>
    <row r="37236" spans="6:6" x14ac:dyDescent="0.25">
      <c r="F37236" s="186"/>
    </row>
    <row r="37248" spans="6:6" x14ac:dyDescent="0.25">
      <c r="F37248" s="186"/>
    </row>
    <row r="37249" spans="6:6" x14ac:dyDescent="0.25">
      <c r="F37249" s="186"/>
    </row>
    <row r="37250" spans="6:6" x14ac:dyDescent="0.25">
      <c r="F37250" s="186"/>
    </row>
    <row r="37251" spans="6:6" x14ac:dyDescent="0.25">
      <c r="F37251" s="186"/>
    </row>
    <row r="37277" spans="6:6" x14ac:dyDescent="0.25">
      <c r="F37277" s="186"/>
    </row>
    <row r="37278" spans="6:6" x14ac:dyDescent="0.25">
      <c r="F37278" s="186"/>
    </row>
    <row r="37279" spans="6:6" x14ac:dyDescent="0.25">
      <c r="F37279" s="186"/>
    </row>
    <row r="37280" spans="6:6" x14ac:dyDescent="0.25">
      <c r="F37280" s="186"/>
    </row>
    <row r="37281" spans="6:6" x14ac:dyDescent="0.25">
      <c r="F37281" s="186"/>
    </row>
    <row r="37292" spans="6:6" x14ac:dyDescent="0.25">
      <c r="F37292" s="186"/>
    </row>
    <row r="37293" spans="6:6" x14ac:dyDescent="0.25">
      <c r="F37293" s="186"/>
    </row>
    <row r="37294" spans="6:6" x14ac:dyDescent="0.25">
      <c r="F37294" s="186"/>
    </row>
    <row r="37295" spans="6:6" x14ac:dyDescent="0.25">
      <c r="F37295" s="186"/>
    </row>
    <row r="37296" spans="6:6" x14ac:dyDescent="0.25">
      <c r="F37296" s="186"/>
    </row>
    <row r="37307" spans="6:6" x14ac:dyDescent="0.25">
      <c r="F37307" s="186"/>
    </row>
    <row r="37308" spans="6:6" x14ac:dyDescent="0.25">
      <c r="F37308" s="186"/>
    </row>
    <row r="37309" spans="6:6" x14ac:dyDescent="0.25">
      <c r="F37309" s="186"/>
    </row>
    <row r="37310" spans="6:6" x14ac:dyDescent="0.25">
      <c r="F37310" s="186"/>
    </row>
    <row r="37311" spans="6:6" x14ac:dyDescent="0.25">
      <c r="F37311" s="186"/>
    </row>
    <row r="37322" spans="6:6" x14ac:dyDescent="0.25">
      <c r="F37322" s="186"/>
    </row>
    <row r="37323" spans="6:6" x14ac:dyDescent="0.25">
      <c r="F37323" s="186"/>
    </row>
    <row r="37324" spans="6:6" x14ac:dyDescent="0.25">
      <c r="F37324" s="186"/>
    </row>
    <row r="37325" spans="6:6" x14ac:dyDescent="0.25">
      <c r="F37325" s="186"/>
    </row>
    <row r="37326" spans="6:6" x14ac:dyDescent="0.25">
      <c r="F37326" s="186"/>
    </row>
    <row r="37338" spans="6:6" x14ac:dyDescent="0.25">
      <c r="F37338" s="186"/>
    </row>
    <row r="37339" spans="6:6" x14ac:dyDescent="0.25">
      <c r="F37339" s="186"/>
    </row>
    <row r="37340" spans="6:6" x14ac:dyDescent="0.25">
      <c r="F37340" s="186"/>
    </row>
    <row r="37341" spans="6:6" x14ac:dyDescent="0.25">
      <c r="F37341" s="186"/>
    </row>
    <row r="37353" spans="6:6" x14ac:dyDescent="0.25">
      <c r="F37353" s="186"/>
    </row>
    <row r="37354" spans="6:6" x14ac:dyDescent="0.25">
      <c r="F37354" s="186"/>
    </row>
    <row r="37355" spans="6:6" x14ac:dyDescent="0.25">
      <c r="F37355" s="186"/>
    </row>
    <row r="37356" spans="6:6" x14ac:dyDescent="0.25">
      <c r="F37356" s="186"/>
    </row>
    <row r="37382" spans="6:6" x14ac:dyDescent="0.25">
      <c r="F37382" s="186"/>
    </row>
    <row r="37383" spans="6:6" x14ac:dyDescent="0.25">
      <c r="F37383" s="186"/>
    </row>
    <row r="37384" spans="6:6" x14ac:dyDescent="0.25">
      <c r="F37384" s="186"/>
    </row>
    <row r="37385" spans="6:6" x14ac:dyDescent="0.25">
      <c r="F37385" s="186"/>
    </row>
    <row r="37386" spans="6:6" x14ac:dyDescent="0.25">
      <c r="F37386" s="186"/>
    </row>
    <row r="37397" spans="6:6" x14ac:dyDescent="0.25">
      <c r="F37397" s="186"/>
    </row>
    <row r="37398" spans="6:6" x14ac:dyDescent="0.25">
      <c r="F37398" s="186"/>
    </row>
    <row r="37399" spans="6:6" x14ac:dyDescent="0.25">
      <c r="F37399" s="186"/>
    </row>
    <row r="37400" spans="6:6" x14ac:dyDescent="0.25">
      <c r="F37400" s="186"/>
    </row>
    <row r="37401" spans="6:6" x14ac:dyDescent="0.25">
      <c r="F37401" s="186"/>
    </row>
    <row r="37413" spans="6:6" x14ac:dyDescent="0.25">
      <c r="F37413" s="186"/>
    </row>
    <row r="37414" spans="6:6" x14ac:dyDescent="0.25">
      <c r="F37414" s="186"/>
    </row>
    <row r="37427" spans="6:6" x14ac:dyDescent="0.25">
      <c r="F37427" s="186"/>
    </row>
    <row r="37428" spans="6:6" x14ac:dyDescent="0.25">
      <c r="F37428" s="186"/>
    </row>
    <row r="37429" spans="6:6" x14ac:dyDescent="0.25">
      <c r="F37429" s="186"/>
    </row>
    <row r="37430" spans="6:6" x14ac:dyDescent="0.25">
      <c r="F37430" s="186"/>
    </row>
    <row r="37431" spans="6:6" x14ac:dyDescent="0.25">
      <c r="F37431" s="186"/>
    </row>
    <row r="37442" spans="6:6" x14ac:dyDescent="0.25">
      <c r="F37442" s="186"/>
    </row>
    <row r="37443" spans="6:6" x14ac:dyDescent="0.25">
      <c r="F37443" s="186"/>
    </row>
    <row r="37444" spans="6:6" x14ac:dyDescent="0.25">
      <c r="F37444" s="186"/>
    </row>
    <row r="37445" spans="6:6" x14ac:dyDescent="0.25">
      <c r="F37445" s="186"/>
    </row>
    <row r="37446" spans="6:6" x14ac:dyDescent="0.25">
      <c r="F37446" s="186"/>
    </row>
    <row r="37458" spans="6:6" x14ac:dyDescent="0.25">
      <c r="F37458" s="186"/>
    </row>
    <row r="37459" spans="6:6" x14ac:dyDescent="0.25">
      <c r="F37459" s="186"/>
    </row>
    <row r="37487" spans="6:6" x14ac:dyDescent="0.25">
      <c r="F37487" s="186"/>
    </row>
    <row r="37488" spans="6:6" x14ac:dyDescent="0.25">
      <c r="F37488" s="186"/>
    </row>
    <row r="37489" spans="6:6" x14ac:dyDescent="0.25">
      <c r="F37489" s="186"/>
    </row>
    <row r="37490" spans="6:6" x14ac:dyDescent="0.25">
      <c r="F37490" s="186"/>
    </row>
    <row r="37491" spans="6:6" x14ac:dyDescent="0.25">
      <c r="F37491" s="186"/>
    </row>
    <row r="37502" spans="6:6" x14ac:dyDescent="0.25">
      <c r="F37502" s="186"/>
    </row>
    <row r="37503" spans="6:6" x14ac:dyDescent="0.25">
      <c r="F37503" s="186"/>
    </row>
    <row r="37504" spans="6:6" x14ac:dyDescent="0.25">
      <c r="F37504" s="186"/>
    </row>
    <row r="37505" spans="6:6" x14ac:dyDescent="0.25">
      <c r="F37505" s="186"/>
    </row>
    <row r="37506" spans="6:6" x14ac:dyDescent="0.25">
      <c r="F37506" s="186"/>
    </row>
    <row r="37518" spans="6:6" x14ac:dyDescent="0.25">
      <c r="F37518" s="186"/>
    </row>
    <row r="37519" spans="6:6" x14ac:dyDescent="0.25">
      <c r="F37519" s="186"/>
    </row>
    <row r="37532" spans="6:6" x14ac:dyDescent="0.25">
      <c r="F37532" s="186"/>
    </row>
    <row r="37533" spans="6:6" x14ac:dyDescent="0.25">
      <c r="F37533" s="186"/>
    </row>
    <row r="37534" spans="6:6" x14ac:dyDescent="0.25">
      <c r="F37534" s="186"/>
    </row>
    <row r="37535" spans="6:6" x14ac:dyDescent="0.25">
      <c r="F37535" s="186"/>
    </row>
    <row r="37536" spans="6:6" x14ac:dyDescent="0.25">
      <c r="F37536" s="186"/>
    </row>
    <row r="37547" spans="6:6" x14ac:dyDescent="0.25">
      <c r="F37547" s="186"/>
    </row>
    <row r="37548" spans="6:6" x14ac:dyDescent="0.25">
      <c r="F37548" s="186"/>
    </row>
    <row r="37549" spans="6:6" x14ac:dyDescent="0.25">
      <c r="F37549" s="186"/>
    </row>
    <row r="37550" spans="6:6" x14ac:dyDescent="0.25">
      <c r="F37550" s="186"/>
    </row>
    <row r="37551" spans="6:6" x14ac:dyDescent="0.25">
      <c r="F37551" s="186"/>
    </row>
    <row r="37564" spans="6:6" x14ac:dyDescent="0.25">
      <c r="F37564" s="186"/>
    </row>
    <row r="37592" spans="6:6" x14ac:dyDescent="0.25">
      <c r="F37592" s="186"/>
    </row>
    <row r="37593" spans="6:6" x14ac:dyDescent="0.25">
      <c r="F37593" s="186"/>
    </row>
    <row r="37594" spans="6:6" x14ac:dyDescent="0.25">
      <c r="F37594" s="186"/>
    </row>
    <row r="37595" spans="6:6" x14ac:dyDescent="0.25">
      <c r="F37595" s="186"/>
    </row>
    <row r="37596" spans="6:6" x14ac:dyDescent="0.25">
      <c r="F37596" s="186"/>
    </row>
    <row r="37607" spans="6:6" x14ac:dyDescent="0.25">
      <c r="F37607" s="186"/>
    </row>
    <row r="37608" spans="6:6" x14ac:dyDescent="0.25">
      <c r="F37608" s="186"/>
    </row>
    <row r="37609" spans="6:6" x14ac:dyDescent="0.25">
      <c r="F37609" s="186"/>
    </row>
    <row r="37610" spans="6:6" x14ac:dyDescent="0.25">
      <c r="F37610" s="186"/>
    </row>
    <row r="37611" spans="6:6" x14ac:dyDescent="0.25">
      <c r="F37611" s="186"/>
    </row>
    <row r="37623" spans="6:6" x14ac:dyDescent="0.25">
      <c r="F37623" s="186"/>
    </row>
    <row r="37624" spans="6:6" x14ac:dyDescent="0.25">
      <c r="F37624" s="186"/>
    </row>
    <row r="37625" spans="6:6" x14ac:dyDescent="0.25">
      <c r="F37625" s="186"/>
    </row>
    <row r="37626" spans="6:6" x14ac:dyDescent="0.25">
      <c r="F37626" s="186"/>
    </row>
    <row r="37637" spans="6:6" x14ac:dyDescent="0.25">
      <c r="F37637" s="186"/>
    </row>
    <row r="37638" spans="6:6" x14ac:dyDescent="0.25">
      <c r="F37638" s="186"/>
    </row>
    <row r="37639" spans="6:6" x14ac:dyDescent="0.25">
      <c r="F37639" s="186"/>
    </row>
    <row r="37640" spans="6:6" x14ac:dyDescent="0.25">
      <c r="F37640" s="186"/>
    </row>
    <row r="37641" spans="6:6" x14ac:dyDescent="0.25">
      <c r="F37641" s="186"/>
    </row>
    <row r="37652" spans="6:6" x14ac:dyDescent="0.25">
      <c r="F37652" s="187"/>
    </row>
    <row r="37653" spans="6:6" x14ac:dyDescent="0.25">
      <c r="F37653" s="186"/>
    </row>
    <row r="37654" spans="6:6" x14ac:dyDescent="0.25">
      <c r="F37654" s="186"/>
    </row>
    <row r="37655" spans="6:6" x14ac:dyDescent="0.25">
      <c r="F37655" s="186"/>
    </row>
    <row r="37656" spans="6:6" x14ac:dyDescent="0.25">
      <c r="F37656" s="186"/>
    </row>
    <row r="37668" spans="6:6" x14ac:dyDescent="0.25">
      <c r="F37668" s="186"/>
    </row>
    <row r="37669" spans="6:6" x14ac:dyDescent="0.25">
      <c r="F37669" s="186"/>
    </row>
    <row r="37697" spans="6:6" x14ac:dyDescent="0.25">
      <c r="F37697" s="186"/>
    </row>
    <row r="37698" spans="6:6" x14ac:dyDescent="0.25">
      <c r="F37698" s="186"/>
    </row>
    <row r="37699" spans="6:6" x14ac:dyDescent="0.25">
      <c r="F37699" s="186"/>
    </row>
    <row r="37700" spans="6:6" x14ac:dyDescent="0.25">
      <c r="F37700" s="186"/>
    </row>
    <row r="37701" spans="6:6" x14ac:dyDescent="0.25">
      <c r="F37701" s="186"/>
    </row>
    <row r="37712" spans="6:6" x14ac:dyDescent="0.25">
      <c r="F37712" s="187"/>
    </row>
    <row r="37713" spans="6:6" x14ac:dyDescent="0.25">
      <c r="F37713" s="186"/>
    </row>
    <row r="37714" spans="6:6" x14ac:dyDescent="0.25">
      <c r="F37714" s="186"/>
    </row>
    <row r="37715" spans="6:6" x14ac:dyDescent="0.25">
      <c r="F37715" s="186"/>
    </row>
    <row r="37716" spans="6:6" x14ac:dyDescent="0.25">
      <c r="F37716" s="186"/>
    </row>
    <row r="37727" spans="6:6" x14ac:dyDescent="0.25">
      <c r="F37727" s="187"/>
    </row>
    <row r="37728" spans="6:6" x14ac:dyDescent="0.25">
      <c r="F37728" s="186"/>
    </row>
    <row r="37729" spans="6:6" x14ac:dyDescent="0.25">
      <c r="F37729" s="186"/>
    </row>
    <row r="37730" spans="6:6" x14ac:dyDescent="0.25">
      <c r="F37730" s="186"/>
    </row>
    <row r="37731" spans="6:6" x14ac:dyDescent="0.25">
      <c r="F37731" s="186"/>
    </row>
    <row r="37742" spans="6:6" x14ac:dyDescent="0.25">
      <c r="F37742" s="186"/>
    </row>
    <row r="37743" spans="6:6" x14ac:dyDescent="0.25">
      <c r="F37743" s="186"/>
    </row>
    <row r="37744" spans="6:6" x14ac:dyDescent="0.25">
      <c r="F37744" s="186"/>
    </row>
    <row r="37745" spans="6:6" x14ac:dyDescent="0.25">
      <c r="F37745" s="186"/>
    </row>
    <row r="37746" spans="6:6" x14ac:dyDescent="0.25">
      <c r="F37746" s="186"/>
    </row>
    <row r="37757" spans="6:6" x14ac:dyDescent="0.25">
      <c r="F37757" s="187"/>
    </row>
    <row r="37758" spans="6:6" x14ac:dyDescent="0.25">
      <c r="F37758" s="186"/>
    </row>
    <row r="37759" spans="6:6" x14ac:dyDescent="0.25">
      <c r="F37759" s="186"/>
    </row>
    <row r="37760" spans="6:6" x14ac:dyDescent="0.25">
      <c r="F37760" s="186"/>
    </row>
    <row r="37761" spans="6:6" x14ac:dyDescent="0.25">
      <c r="F37761" s="186"/>
    </row>
    <row r="37773" spans="6:6" x14ac:dyDescent="0.25">
      <c r="F37773" s="186"/>
    </row>
    <row r="37774" spans="6:6" x14ac:dyDescent="0.25">
      <c r="F37774" s="186"/>
    </row>
    <row r="37802" spans="6:6" x14ac:dyDescent="0.25">
      <c r="F37802" s="186"/>
    </row>
    <row r="37803" spans="6:6" x14ac:dyDescent="0.25">
      <c r="F37803" s="186"/>
    </row>
    <row r="37804" spans="6:6" x14ac:dyDescent="0.25">
      <c r="F37804" s="186"/>
    </row>
    <row r="37805" spans="6:6" x14ac:dyDescent="0.25">
      <c r="F37805" s="186"/>
    </row>
    <row r="37806" spans="6:6" x14ac:dyDescent="0.25">
      <c r="F37806" s="186"/>
    </row>
    <row r="37816" spans="6:6" x14ac:dyDescent="0.25">
      <c r="F37816" s="186"/>
    </row>
    <row r="37817" spans="6:6" x14ac:dyDescent="0.25">
      <c r="F37817" s="186"/>
    </row>
    <row r="37818" spans="6:6" x14ac:dyDescent="0.25">
      <c r="F37818" s="186"/>
    </row>
    <row r="37819" spans="6:6" x14ac:dyDescent="0.25">
      <c r="F37819" s="186"/>
    </row>
    <row r="37820" spans="6:6" x14ac:dyDescent="0.25">
      <c r="F37820" s="186"/>
    </row>
    <row r="37821" spans="6:6" x14ac:dyDescent="0.25">
      <c r="F37821" s="186"/>
    </row>
    <row r="37832" spans="6:6" x14ac:dyDescent="0.25">
      <c r="F37832" s="187"/>
    </row>
    <row r="37833" spans="6:6" x14ac:dyDescent="0.25">
      <c r="F37833" s="186"/>
    </row>
    <row r="37834" spans="6:6" x14ac:dyDescent="0.25">
      <c r="F37834" s="186"/>
    </row>
    <row r="37835" spans="6:6" x14ac:dyDescent="0.25">
      <c r="F37835" s="186"/>
    </row>
    <row r="37836" spans="6:6" x14ac:dyDescent="0.25">
      <c r="F37836" s="186"/>
    </row>
    <row r="37847" spans="6:6" x14ac:dyDescent="0.25">
      <c r="F37847" s="186"/>
    </row>
    <row r="37848" spans="6:6" x14ac:dyDescent="0.25">
      <c r="F37848" s="186"/>
    </row>
    <row r="37849" spans="6:6" x14ac:dyDescent="0.25">
      <c r="F37849" s="186"/>
    </row>
    <row r="37850" spans="6:6" x14ac:dyDescent="0.25">
      <c r="F37850" s="186"/>
    </row>
    <row r="37862" spans="6:6" x14ac:dyDescent="0.25">
      <c r="F37862" s="186"/>
    </row>
    <row r="37863" spans="6:6" x14ac:dyDescent="0.25">
      <c r="F37863" s="186"/>
    </row>
    <row r="37864" spans="6:6" x14ac:dyDescent="0.25">
      <c r="F37864" s="186"/>
    </row>
    <row r="37865" spans="6:6" x14ac:dyDescent="0.25">
      <c r="F37865" s="186"/>
    </row>
    <row r="37866" spans="6:6" x14ac:dyDescent="0.25">
      <c r="F37866" s="186"/>
    </row>
    <row r="37878" spans="6:6" x14ac:dyDescent="0.25">
      <c r="F37878" s="186"/>
    </row>
    <row r="37879" spans="6:6" x14ac:dyDescent="0.25">
      <c r="F37879" s="186"/>
    </row>
    <row r="37880" spans="6:6" x14ac:dyDescent="0.25">
      <c r="F37880" s="186"/>
    </row>
    <row r="37881" spans="6:6" x14ac:dyDescent="0.25">
      <c r="F37881" s="186"/>
    </row>
    <row r="37907" spans="6:6" x14ac:dyDescent="0.25">
      <c r="F37907" s="186"/>
    </row>
    <row r="37908" spans="6:6" x14ac:dyDescent="0.25">
      <c r="F37908" s="186"/>
    </row>
    <row r="37909" spans="6:6" x14ac:dyDescent="0.25">
      <c r="F37909" s="186"/>
    </row>
    <row r="37910" spans="6:6" x14ac:dyDescent="0.25">
      <c r="F37910" s="186"/>
    </row>
    <row r="37911" spans="6:6" x14ac:dyDescent="0.25">
      <c r="F37911" s="186"/>
    </row>
    <row r="37922" spans="6:6" x14ac:dyDescent="0.25">
      <c r="F37922" s="186"/>
    </row>
    <row r="37923" spans="6:6" x14ac:dyDescent="0.25">
      <c r="F37923" s="186"/>
    </row>
    <row r="37924" spans="6:6" x14ac:dyDescent="0.25">
      <c r="F37924" s="186"/>
    </row>
    <row r="37925" spans="6:6" x14ac:dyDescent="0.25">
      <c r="F37925" s="186"/>
    </row>
    <row r="37926" spans="6:6" x14ac:dyDescent="0.25">
      <c r="F37926" s="186"/>
    </row>
    <row r="37938" spans="6:6" x14ac:dyDescent="0.25">
      <c r="F37938" s="186"/>
    </row>
    <row r="37939" spans="6:6" x14ac:dyDescent="0.25">
      <c r="F37939" s="186"/>
    </row>
    <row r="37940" spans="6:6" x14ac:dyDescent="0.25">
      <c r="F37940" s="186"/>
    </row>
    <row r="37941" spans="6:6" x14ac:dyDescent="0.25">
      <c r="F37941" s="186"/>
    </row>
    <row r="37952" spans="6:6" x14ac:dyDescent="0.25">
      <c r="F37952" s="186"/>
    </row>
    <row r="37953" spans="6:6" x14ac:dyDescent="0.25">
      <c r="F37953" s="186"/>
    </row>
    <row r="37954" spans="6:6" x14ac:dyDescent="0.25">
      <c r="F37954" s="186"/>
    </row>
    <row r="37955" spans="6:6" x14ac:dyDescent="0.25">
      <c r="F37955" s="186"/>
    </row>
    <row r="37956" spans="6:6" x14ac:dyDescent="0.25">
      <c r="F37956" s="186"/>
    </row>
    <row r="37967" spans="6:6" x14ac:dyDescent="0.25">
      <c r="F37967" s="186"/>
    </row>
    <row r="37968" spans="6:6" x14ac:dyDescent="0.25">
      <c r="F37968" s="186"/>
    </row>
    <row r="37969" spans="6:6" x14ac:dyDescent="0.25">
      <c r="F37969" s="186"/>
    </row>
    <row r="37970" spans="6:6" x14ac:dyDescent="0.25">
      <c r="F37970" s="186"/>
    </row>
    <row r="37971" spans="6:6" x14ac:dyDescent="0.25">
      <c r="F37971" s="186"/>
    </row>
    <row r="37983" spans="6:6" x14ac:dyDescent="0.25">
      <c r="F37983" s="186"/>
    </row>
    <row r="37984" spans="6:6" x14ac:dyDescent="0.25">
      <c r="F37984" s="186"/>
    </row>
    <row r="37985" spans="6:6" x14ac:dyDescent="0.25">
      <c r="F37985" s="186"/>
    </row>
    <row r="37986" spans="6:6" x14ac:dyDescent="0.25">
      <c r="F37986" s="186"/>
    </row>
    <row r="38013" spans="6:6" x14ac:dyDescent="0.25">
      <c r="F38013" s="186"/>
    </row>
    <row r="38014" spans="6:6" x14ac:dyDescent="0.25">
      <c r="F38014" s="186"/>
    </row>
    <row r="38016" spans="6:6" x14ac:dyDescent="0.25">
      <c r="F38016" s="186"/>
    </row>
    <row r="38043" spans="6:6" x14ac:dyDescent="0.25">
      <c r="F38043" s="186"/>
    </row>
    <row r="38057" spans="6:6" x14ac:dyDescent="0.25">
      <c r="F38057" s="186"/>
    </row>
    <row r="38060" spans="6:6" x14ac:dyDescent="0.25">
      <c r="F38060" s="186"/>
    </row>
    <row r="38073" spans="6:6" x14ac:dyDescent="0.25">
      <c r="F38073" s="186"/>
    </row>
    <row r="38117" spans="6:6" x14ac:dyDescent="0.25">
      <c r="F38117" s="186"/>
    </row>
    <row r="38118" spans="6:6" x14ac:dyDescent="0.25">
      <c r="F38118" s="187"/>
    </row>
    <row r="38119" spans="6:6" x14ac:dyDescent="0.25">
      <c r="F38119" s="187"/>
    </row>
    <row r="38120" spans="6:6" x14ac:dyDescent="0.25">
      <c r="F38120" s="186"/>
    </row>
    <row r="38121" spans="6:6" x14ac:dyDescent="0.25">
      <c r="F38121" s="187"/>
    </row>
    <row r="38132" spans="6:6" x14ac:dyDescent="0.25">
      <c r="F38132" s="186"/>
    </row>
    <row r="38133" spans="6:6" x14ac:dyDescent="0.25">
      <c r="F38133" s="187"/>
    </row>
    <row r="38134" spans="6:6" x14ac:dyDescent="0.25">
      <c r="F38134" s="187"/>
    </row>
    <row r="38135" spans="6:6" x14ac:dyDescent="0.25">
      <c r="F38135" s="186"/>
    </row>
    <row r="38147" spans="6:6" x14ac:dyDescent="0.25">
      <c r="F38147" s="186"/>
    </row>
    <row r="38148" spans="6:6" x14ac:dyDescent="0.25">
      <c r="F38148" s="187"/>
    </row>
    <row r="38149" spans="6:6" x14ac:dyDescent="0.25">
      <c r="F38149" s="187"/>
    </row>
    <row r="38150" spans="6:6" x14ac:dyDescent="0.25">
      <c r="F38150" s="186"/>
    </row>
    <row r="38151" spans="6:6" x14ac:dyDescent="0.25">
      <c r="F38151" s="187"/>
    </row>
    <row r="38162" spans="6:6" x14ac:dyDescent="0.25">
      <c r="F38162" s="186"/>
    </row>
    <row r="38163" spans="6:6" x14ac:dyDescent="0.25">
      <c r="F38163" s="187"/>
    </row>
    <row r="38164" spans="6:6" x14ac:dyDescent="0.25">
      <c r="F38164" s="187"/>
    </row>
    <row r="38165" spans="6:6" x14ac:dyDescent="0.25">
      <c r="F38165" s="186"/>
    </row>
    <row r="38166" spans="6:6" x14ac:dyDescent="0.25">
      <c r="F38166" s="187"/>
    </row>
    <row r="38177" spans="6:6" x14ac:dyDescent="0.25">
      <c r="F38177" s="186"/>
    </row>
    <row r="38178" spans="6:6" x14ac:dyDescent="0.25">
      <c r="F38178" s="187"/>
    </row>
    <row r="38179" spans="6:6" x14ac:dyDescent="0.25">
      <c r="F38179" s="187"/>
    </row>
    <row r="38180" spans="6:6" x14ac:dyDescent="0.25">
      <c r="F38180" s="186"/>
    </row>
    <row r="38181" spans="6:6" x14ac:dyDescent="0.25">
      <c r="F38181" s="187"/>
    </row>
    <row r="38193" spans="6:6" x14ac:dyDescent="0.25">
      <c r="F38193" s="187"/>
    </row>
    <row r="38194" spans="6:6" x14ac:dyDescent="0.25">
      <c r="F38194" s="187"/>
    </row>
    <row r="38195" spans="6:6" x14ac:dyDescent="0.25">
      <c r="F38195" s="187"/>
    </row>
    <row r="38196" spans="6:6" x14ac:dyDescent="0.25">
      <c r="F38196" s="187"/>
    </row>
    <row r="38222" spans="6:6" x14ac:dyDescent="0.25">
      <c r="F38222" s="186"/>
    </row>
    <row r="38223" spans="6:6" x14ac:dyDescent="0.25">
      <c r="F38223" s="186"/>
    </row>
    <row r="38224" spans="6:6" x14ac:dyDescent="0.25">
      <c r="F38224" s="186"/>
    </row>
    <row r="38225" spans="6:6" x14ac:dyDescent="0.25">
      <c r="F38225" s="186"/>
    </row>
    <row r="38226" spans="6:6" x14ac:dyDescent="0.25">
      <c r="F38226" s="186"/>
    </row>
    <row r="38237" spans="6:6" x14ac:dyDescent="0.25">
      <c r="F38237" s="186"/>
    </row>
    <row r="38238" spans="6:6" x14ac:dyDescent="0.25">
      <c r="F38238" s="186"/>
    </row>
    <row r="38239" spans="6:6" x14ac:dyDescent="0.25">
      <c r="F38239" s="186"/>
    </row>
    <row r="38240" spans="6:6" x14ac:dyDescent="0.25">
      <c r="F38240" s="186"/>
    </row>
    <row r="38241" spans="6:6" x14ac:dyDescent="0.25">
      <c r="F38241" s="186"/>
    </row>
    <row r="38253" spans="6:6" x14ac:dyDescent="0.25">
      <c r="F38253" s="186"/>
    </row>
    <row r="38254" spans="6:6" x14ac:dyDescent="0.25">
      <c r="F38254" s="186"/>
    </row>
    <row r="38255" spans="6:6" x14ac:dyDescent="0.25">
      <c r="F38255" s="186"/>
    </row>
    <row r="38256" spans="6:6" x14ac:dyDescent="0.25">
      <c r="F38256" s="186"/>
    </row>
    <row r="38267" spans="6:6" x14ac:dyDescent="0.25">
      <c r="F38267" s="186"/>
    </row>
    <row r="38268" spans="6:6" x14ac:dyDescent="0.25">
      <c r="F38268" s="186"/>
    </row>
    <row r="38270" spans="6:6" x14ac:dyDescent="0.25">
      <c r="F38270" s="186"/>
    </row>
    <row r="38271" spans="6:6" x14ac:dyDescent="0.25">
      <c r="F38271" s="186"/>
    </row>
    <row r="38283" spans="6:6" x14ac:dyDescent="0.25">
      <c r="F38283" s="186"/>
    </row>
    <row r="38284" spans="6:6" x14ac:dyDescent="0.25">
      <c r="F38284" s="186"/>
    </row>
    <row r="38285" spans="6:6" x14ac:dyDescent="0.25">
      <c r="F38285" s="186"/>
    </row>
    <row r="38286" spans="6:6" x14ac:dyDescent="0.25">
      <c r="F38286" s="186"/>
    </row>
    <row r="38298" spans="6:6" x14ac:dyDescent="0.25">
      <c r="F38298" s="186"/>
    </row>
    <row r="38299" spans="6:6" x14ac:dyDescent="0.25">
      <c r="F38299" s="186"/>
    </row>
    <row r="38300" spans="6:6" x14ac:dyDescent="0.25">
      <c r="F38300" s="186"/>
    </row>
    <row r="38301" spans="6:6" x14ac:dyDescent="0.25">
      <c r="F38301" s="186"/>
    </row>
    <row r="38327" spans="6:6" x14ac:dyDescent="0.25">
      <c r="F38327" s="186"/>
    </row>
    <row r="38342" spans="6:6" x14ac:dyDescent="0.25">
      <c r="F38342" s="186"/>
    </row>
    <row r="38357" spans="6:6" x14ac:dyDescent="0.25">
      <c r="F38357" s="186"/>
    </row>
    <row r="38372" spans="6:6" x14ac:dyDescent="0.25">
      <c r="F38372" s="186"/>
    </row>
    <row r="38387" spans="6:6" x14ac:dyDescent="0.25">
      <c r="F38387" s="187"/>
    </row>
    <row r="38537" spans="6:6" x14ac:dyDescent="0.25">
      <c r="F38537" s="186"/>
    </row>
    <row r="38538" spans="6:6" x14ac:dyDescent="0.25">
      <c r="F38538" s="186"/>
    </row>
    <row r="38539" spans="6:6" x14ac:dyDescent="0.25">
      <c r="F38539" s="186"/>
    </row>
    <row r="38540" spans="6:6" x14ac:dyDescent="0.25">
      <c r="F38540" s="186"/>
    </row>
    <row r="38541" spans="6:6" x14ac:dyDescent="0.25">
      <c r="F38541" s="186"/>
    </row>
    <row r="38552" spans="6:6" x14ac:dyDescent="0.25">
      <c r="F38552" s="186"/>
    </row>
    <row r="38553" spans="6:6" x14ac:dyDescent="0.25">
      <c r="F38553" s="186"/>
    </row>
    <row r="38554" spans="6:6" x14ac:dyDescent="0.25">
      <c r="F38554" s="186"/>
    </row>
    <row r="38555" spans="6:6" x14ac:dyDescent="0.25">
      <c r="F38555" s="186"/>
    </row>
    <row r="38556" spans="6:6" x14ac:dyDescent="0.25">
      <c r="F38556" s="186"/>
    </row>
    <row r="38567" spans="6:6" x14ac:dyDescent="0.25">
      <c r="F38567" s="186"/>
    </row>
    <row r="38568" spans="6:6" x14ac:dyDescent="0.25">
      <c r="F38568" s="186"/>
    </row>
    <row r="38569" spans="6:6" x14ac:dyDescent="0.25">
      <c r="F38569" s="186"/>
    </row>
    <row r="38570" spans="6:6" x14ac:dyDescent="0.25">
      <c r="F38570" s="186"/>
    </row>
    <row r="38582" spans="6:6" x14ac:dyDescent="0.25">
      <c r="F38582" s="186"/>
    </row>
    <row r="38583" spans="6:6" x14ac:dyDescent="0.25">
      <c r="F38583" s="186"/>
    </row>
    <row r="38584" spans="6:6" x14ac:dyDescent="0.25">
      <c r="F38584" s="186"/>
    </row>
    <row r="38585" spans="6:6" x14ac:dyDescent="0.25">
      <c r="F38585" s="186"/>
    </row>
    <row r="38597" spans="6:6" x14ac:dyDescent="0.25">
      <c r="F38597" s="186"/>
    </row>
    <row r="38598" spans="6:6" x14ac:dyDescent="0.25">
      <c r="F38598" s="186"/>
    </row>
    <row r="38600" spans="6:6" x14ac:dyDescent="0.25">
      <c r="F38600" s="186"/>
    </row>
    <row r="38601" spans="6:6" x14ac:dyDescent="0.25">
      <c r="F38601" s="186"/>
    </row>
    <row r="38642" spans="6:6" x14ac:dyDescent="0.25">
      <c r="F38642" s="186"/>
    </row>
    <row r="38643" spans="6:6" x14ac:dyDescent="0.25">
      <c r="F38643" s="186"/>
    </row>
    <row r="38644" spans="6:6" x14ac:dyDescent="0.25">
      <c r="F38644" s="186"/>
    </row>
    <row r="38645" spans="6:6" x14ac:dyDescent="0.25">
      <c r="F38645" s="186"/>
    </row>
    <row r="38646" spans="6:6" x14ac:dyDescent="0.25">
      <c r="F38646" s="186"/>
    </row>
    <row r="38657" spans="6:6" x14ac:dyDescent="0.25">
      <c r="F38657" s="186"/>
    </row>
    <row r="38658" spans="6:6" x14ac:dyDescent="0.25">
      <c r="F38658" s="186"/>
    </row>
    <row r="38659" spans="6:6" x14ac:dyDescent="0.25">
      <c r="F38659" s="186"/>
    </row>
    <row r="38660" spans="6:6" x14ac:dyDescent="0.25">
      <c r="F38660" s="186"/>
    </row>
    <row r="38661" spans="6:6" x14ac:dyDescent="0.25">
      <c r="F38661" s="186"/>
    </row>
    <row r="38672" spans="6:6" x14ac:dyDescent="0.25">
      <c r="F38672" s="186"/>
    </row>
    <row r="38673" spans="6:6" x14ac:dyDescent="0.25">
      <c r="F38673" s="186"/>
    </row>
    <row r="38674" spans="6:6" x14ac:dyDescent="0.25">
      <c r="F38674" s="186"/>
    </row>
    <row r="38675" spans="6:6" x14ac:dyDescent="0.25">
      <c r="F38675" s="186"/>
    </row>
    <row r="38676" spans="6:6" x14ac:dyDescent="0.25">
      <c r="F38676" s="186"/>
    </row>
    <row r="38687" spans="6:6" x14ac:dyDescent="0.25">
      <c r="F38687" s="186"/>
    </row>
    <row r="38688" spans="6:6" x14ac:dyDescent="0.25">
      <c r="F38688" s="186"/>
    </row>
    <row r="38689" spans="6:6" x14ac:dyDescent="0.25">
      <c r="F38689" s="186"/>
    </row>
    <row r="38690" spans="6:6" x14ac:dyDescent="0.25">
      <c r="F38690" s="186"/>
    </row>
    <row r="38691" spans="6:6" x14ac:dyDescent="0.25">
      <c r="F38691" s="186"/>
    </row>
    <row r="38702" spans="6:6" x14ac:dyDescent="0.25">
      <c r="F38702" s="186"/>
    </row>
    <row r="38703" spans="6:6" x14ac:dyDescent="0.25">
      <c r="F38703" s="186"/>
    </row>
    <row r="38704" spans="6:6" x14ac:dyDescent="0.25">
      <c r="F38704" s="186"/>
    </row>
    <row r="38705" spans="6:6" x14ac:dyDescent="0.25">
      <c r="F38705" s="186"/>
    </row>
    <row r="38706" spans="6:6" x14ac:dyDescent="0.25">
      <c r="F38706" s="186"/>
    </row>
    <row r="38718" spans="6:6" x14ac:dyDescent="0.25">
      <c r="F38718" s="186"/>
    </row>
    <row r="38719" spans="6:6" x14ac:dyDescent="0.25">
      <c r="F38719" s="186"/>
    </row>
    <row r="38852" spans="6:6" x14ac:dyDescent="0.25">
      <c r="F38852" s="186"/>
    </row>
    <row r="38853" spans="6:6" x14ac:dyDescent="0.25">
      <c r="F38853" s="186"/>
    </row>
    <row r="38854" spans="6:6" x14ac:dyDescent="0.25">
      <c r="F38854" s="186"/>
    </row>
    <row r="38855" spans="6:6" x14ac:dyDescent="0.25">
      <c r="F38855" s="186"/>
    </row>
    <row r="38856" spans="6:6" x14ac:dyDescent="0.25">
      <c r="F38856" s="186"/>
    </row>
    <row r="38867" spans="6:6" x14ac:dyDescent="0.25">
      <c r="F38867" s="186"/>
    </row>
    <row r="38868" spans="6:6" x14ac:dyDescent="0.25">
      <c r="F38868" s="186"/>
    </row>
    <row r="38869" spans="6:6" x14ac:dyDescent="0.25">
      <c r="F38869" s="186"/>
    </row>
    <row r="38870" spans="6:6" x14ac:dyDescent="0.25">
      <c r="F38870" s="186"/>
    </row>
    <row r="38882" spans="6:6" x14ac:dyDescent="0.25">
      <c r="F38882" s="186"/>
    </row>
    <row r="38883" spans="6:6" x14ac:dyDescent="0.25">
      <c r="F38883" s="186"/>
    </row>
    <row r="38884" spans="6:6" x14ac:dyDescent="0.25">
      <c r="F38884" s="186"/>
    </row>
    <row r="38885" spans="6:6" x14ac:dyDescent="0.25">
      <c r="F38885" s="186"/>
    </row>
    <row r="38886" spans="6:6" x14ac:dyDescent="0.25">
      <c r="F38886" s="186"/>
    </row>
    <row r="38897" spans="6:6" x14ac:dyDescent="0.25">
      <c r="F38897" s="186"/>
    </row>
    <row r="38898" spans="6:6" x14ac:dyDescent="0.25">
      <c r="F38898" s="186"/>
    </row>
    <row r="38899" spans="6:6" x14ac:dyDescent="0.25">
      <c r="F38899" s="186"/>
    </row>
    <row r="38900" spans="6:6" x14ac:dyDescent="0.25">
      <c r="F38900" s="186"/>
    </row>
    <row r="38901" spans="6:6" x14ac:dyDescent="0.25">
      <c r="F38901" s="186"/>
    </row>
    <row r="38912" spans="6:6" x14ac:dyDescent="0.25">
      <c r="F38912" s="186"/>
    </row>
    <row r="38913" spans="6:6" x14ac:dyDescent="0.25">
      <c r="F38913" s="186"/>
    </row>
    <row r="38914" spans="6:6" x14ac:dyDescent="0.25">
      <c r="F38914" s="186"/>
    </row>
    <row r="38915" spans="6:6" x14ac:dyDescent="0.25">
      <c r="F38915" s="186"/>
    </row>
    <row r="38916" spans="6:6" x14ac:dyDescent="0.25">
      <c r="F38916" s="186"/>
    </row>
    <row r="38928" spans="6:6" x14ac:dyDescent="0.25">
      <c r="F38928" s="186"/>
    </row>
    <row r="38929" spans="6:6" x14ac:dyDescent="0.25">
      <c r="F38929" s="186"/>
    </row>
    <row r="38957" spans="6:6" x14ac:dyDescent="0.25">
      <c r="F38957" s="186"/>
    </row>
    <row r="38958" spans="6:6" x14ac:dyDescent="0.25">
      <c r="F38958" s="186"/>
    </row>
    <row r="38959" spans="6:6" x14ac:dyDescent="0.25">
      <c r="F38959" s="186"/>
    </row>
    <row r="38960" spans="6:6" x14ac:dyDescent="0.25">
      <c r="F38960" s="186"/>
    </row>
    <row r="38961" spans="6:6" x14ac:dyDescent="0.25">
      <c r="F38961" s="186"/>
    </row>
    <row r="38972" spans="6:6" x14ac:dyDescent="0.25">
      <c r="F38972" s="186"/>
    </row>
    <row r="38973" spans="6:6" x14ac:dyDescent="0.25">
      <c r="F38973" s="186"/>
    </row>
    <row r="38974" spans="6:6" x14ac:dyDescent="0.25">
      <c r="F38974" s="186"/>
    </row>
    <row r="38975" spans="6:6" x14ac:dyDescent="0.25">
      <c r="F38975" s="186"/>
    </row>
    <row r="38976" spans="6:6" x14ac:dyDescent="0.25">
      <c r="F38976" s="186"/>
    </row>
    <row r="38988" spans="6:6" x14ac:dyDescent="0.25">
      <c r="F38988" s="186"/>
    </row>
    <row r="38989" spans="6:6" x14ac:dyDescent="0.25">
      <c r="F38989" s="186"/>
    </row>
    <row r="38990" spans="6:6" x14ac:dyDescent="0.25">
      <c r="F38990" s="186"/>
    </row>
    <row r="38991" spans="6:6" x14ac:dyDescent="0.25">
      <c r="F38991" s="186"/>
    </row>
    <row r="39002" spans="6:6" x14ac:dyDescent="0.25">
      <c r="F39002" s="186"/>
    </row>
    <row r="39003" spans="6:6" x14ac:dyDescent="0.25">
      <c r="F39003" s="186"/>
    </row>
    <row r="39004" spans="6:6" x14ac:dyDescent="0.25">
      <c r="F39004" s="186"/>
    </row>
    <row r="39005" spans="6:6" x14ac:dyDescent="0.25">
      <c r="F39005" s="186"/>
    </row>
    <row r="39006" spans="6:6" x14ac:dyDescent="0.25">
      <c r="F39006" s="186"/>
    </row>
    <row r="39018" spans="6:6" x14ac:dyDescent="0.25">
      <c r="F39018" s="186"/>
    </row>
    <row r="39019" spans="6:6" x14ac:dyDescent="0.25">
      <c r="F39019" s="186"/>
    </row>
    <row r="39020" spans="6:6" x14ac:dyDescent="0.25">
      <c r="F39020" s="186"/>
    </row>
    <row r="39021" spans="6:6" x14ac:dyDescent="0.25">
      <c r="F39021" s="186"/>
    </row>
    <row r="39033" spans="6:6" x14ac:dyDescent="0.25">
      <c r="F39033" s="186"/>
    </row>
    <row r="39034" spans="6:6" x14ac:dyDescent="0.25">
      <c r="F39034" s="186"/>
    </row>
    <row r="39035" spans="6:6" x14ac:dyDescent="0.25">
      <c r="F39035" s="186"/>
    </row>
    <row r="39036" spans="6:6" x14ac:dyDescent="0.25">
      <c r="F39036" s="186"/>
    </row>
    <row r="39062" spans="6:6" x14ac:dyDescent="0.25">
      <c r="F39062" s="186"/>
    </row>
    <row r="39063" spans="6:6" x14ac:dyDescent="0.25">
      <c r="F39063" s="186"/>
    </row>
    <row r="39064" spans="6:6" x14ac:dyDescent="0.25">
      <c r="F39064" s="186"/>
    </row>
    <row r="39065" spans="6:6" x14ac:dyDescent="0.25">
      <c r="F39065" s="186"/>
    </row>
    <row r="39066" spans="6:6" x14ac:dyDescent="0.25">
      <c r="F39066" s="186"/>
    </row>
    <row r="39077" spans="6:6" x14ac:dyDescent="0.25">
      <c r="F39077" s="186"/>
    </row>
    <row r="39078" spans="6:6" x14ac:dyDescent="0.25">
      <c r="F39078" s="186"/>
    </row>
    <row r="39079" spans="6:6" x14ac:dyDescent="0.25">
      <c r="F39079" s="186"/>
    </row>
    <row r="39080" spans="6:6" x14ac:dyDescent="0.25">
      <c r="F39080" s="186"/>
    </row>
    <row r="39081" spans="6:6" x14ac:dyDescent="0.25">
      <c r="F39081" s="186"/>
    </row>
    <row r="39092" spans="6:6" x14ac:dyDescent="0.25">
      <c r="F39092" s="186"/>
    </row>
    <row r="39093" spans="6:6" x14ac:dyDescent="0.25">
      <c r="F39093" s="186"/>
    </row>
    <row r="39094" spans="6:6" x14ac:dyDescent="0.25">
      <c r="F39094" s="186"/>
    </row>
    <row r="39095" spans="6:6" x14ac:dyDescent="0.25">
      <c r="F39095" s="186"/>
    </row>
    <row r="39107" spans="6:6" x14ac:dyDescent="0.25">
      <c r="F39107" s="187"/>
    </row>
    <row r="39108" spans="6:6" x14ac:dyDescent="0.25">
      <c r="F39108" s="186"/>
    </row>
    <row r="39109" spans="6:6" x14ac:dyDescent="0.25">
      <c r="F39109" s="186"/>
    </row>
    <row r="39110" spans="6:6" x14ac:dyDescent="0.25">
      <c r="F39110" s="186"/>
    </row>
    <row r="39122" spans="6:6" x14ac:dyDescent="0.25">
      <c r="F39122" s="187"/>
    </row>
    <row r="39123" spans="6:6" x14ac:dyDescent="0.25">
      <c r="F39123" s="186"/>
    </row>
    <row r="39124" spans="6:6" x14ac:dyDescent="0.25">
      <c r="F39124" s="186"/>
    </row>
    <row r="39125" spans="6:6" x14ac:dyDescent="0.25">
      <c r="F39125" s="186"/>
    </row>
    <row r="39126" spans="6:6" x14ac:dyDescent="0.25">
      <c r="F39126" s="186"/>
    </row>
    <row r="39139" spans="6:6" x14ac:dyDescent="0.25">
      <c r="F39139" s="186"/>
    </row>
    <row r="39140" spans="6:6" x14ac:dyDescent="0.25">
      <c r="F39140" s="186"/>
    </row>
    <row r="39141" spans="6:6" x14ac:dyDescent="0.25">
      <c r="F39141" s="186"/>
    </row>
    <row r="39167" spans="6:6" x14ac:dyDescent="0.25">
      <c r="F39167" s="186"/>
    </row>
    <row r="39168" spans="6:6" x14ac:dyDescent="0.25">
      <c r="F39168" s="186"/>
    </row>
    <row r="39169" spans="6:6" x14ac:dyDescent="0.25">
      <c r="F39169" s="186"/>
    </row>
    <row r="39170" spans="6:6" x14ac:dyDescent="0.25">
      <c r="F39170" s="186"/>
    </row>
    <row r="39171" spans="6:6" x14ac:dyDescent="0.25">
      <c r="F39171" s="186"/>
    </row>
    <row r="39182" spans="6:6" x14ac:dyDescent="0.25">
      <c r="F39182" s="186"/>
    </row>
    <row r="39183" spans="6:6" x14ac:dyDescent="0.25">
      <c r="F39183" s="186"/>
    </row>
    <row r="39184" spans="6:6" x14ac:dyDescent="0.25">
      <c r="F39184" s="186"/>
    </row>
    <row r="39185" spans="6:6" x14ac:dyDescent="0.25">
      <c r="F39185" s="186"/>
    </row>
    <row r="39186" spans="6:6" x14ac:dyDescent="0.25">
      <c r="F39186" s="186"/>
    </row>
    <row r="39198" spans="6:6" x14ac:dyDescent="0.25">
      <c r="F39198" s="186"/>
    </row>
    <row r="39199" spans="6:6" x14ac:dyDescent="0.25">
      <c r="F39199" s="186"/>
    </row>
    <row r="39200" spans="6:6" x14ac:dyDescent="0.25">
      <c r="F39200" s="186"/>
    </row>
    <row r="39201" spans="6:6" x14ac:dyDescent="0.25">
      <c r="F39201" s="186"/>
    </row>
    <row r="39212" spans="6:6" x14ac:dyDescent="0.25">
      <c r="F39212" s="186"/>
    </row>
    <row r="39213" spans="6:6" x14ac:dyDescent="0.25">
      <c r="F39213" s="186"/>
    </row>
    <row r="39214" spans="6:6" x14ac:dyDescent="0.25">
      <c r="F39214" s="186"/>
    </row>
    <row r="39215" spans="6:6" x14ac:dyDescent="0.25">
      <c r="F39215" s="186"/>
    </row>
    <row r="39227" spans="6:6" x14ac:dyDescent="0.25">
      <c r="F39227" s="186"/>
    </row>
    <row r="39228" spans="6:6" x14ac:dyDescent="0.25">
      <c r="F39228" s="186"/>
    </row>
    <row r="39229" spans="6:6" x14ac:dyDescent="0.25">
      <c r="F39229" s="186"/>
    </row>
    <row r="39230" spans="6:6" x14ac:dyDescent="0.25">
      <c r="F39230" s="186"/>
    </row>
    <row r="39231" spans="6:6" x14ac:dyDescent="0.25">
      <c r="F39231" s="186"/>
    </row>
    <row r="39243" spans="6:6" x14ac:dyDescent="0.25">
      <c r="F39243" s="186"/>
    </row>
    <row r="39244" spans="6:6" x14ac:dyDescent="0.25">
      <c r="F39244" s="186"/>
    </row>
    <row r="39272" spans="6:6" x14ac:dyDescent="0.25">
      <c r="F39272" s="186"/>
    </row>
    <row r="39273" spans="6:6" x14ac:dyDescent="0.25">
      <c r="F39273" s="186"/>
    </row>
    <row r="39274" spans="6:6" x14ac:dyDescent="0.25">
      <c r="F39274" s="186"/>
    </row>
    <row r="39275" spans="6:6" x14ac:dyDescent="0.25">
      <c r="F39275" s="186"/>
    </row>
    <row r="39276" spans="6:6" x14ac:dyDescent="0.25">
      <c r="F39276" s="186"/>
    </row>
    <row r="39287" spans="6:6" x14ac:dyDescent="0.25">
      <c r="F39287" s="186"/>
    </row>
    <row r="39288" spans="6:6" x14ac:dyDescent="0.25">
      <c r="F39288" s="186"/>
    </row>
    <row r="39289" spans="6:6" x14ac:dyDescent="0.25">
      <c r="F39289" s="186"/>
    </row>
    <row r="39290" spans="6:6" x14ac:dyDescent="0.25">
      <c r="F39290" s="186"/>
    </row>
    <row r="39291" spans="6:6" x14ac:dyDescent="0.25">
      <c r="F39291" s="186"/>
    </row>
    <row r="39303" spans="6:6" x14ac:dyDescent="0.25">
      <c r="F39303" s="186"/>
    </row>
    <row r="39304" spans="6:6" x14ac:dyDescent="0.25">
      <c r="F39304" s="186"/>
    </row>
    <row r="39317" spans="6:6" x14ac:dyDescent="0.25">
      <c r="F39317" s="186"/>
    </row>
    <row r="39318" spans="6:6" x14ac:dyDescent="0.25">
      <c r="F39318" s="186"/>
    </row>
    <row r="39319" spans="6:6" x14ac:dyDescent="0.25">
      <c r="F39319" s="186"/>
    </row>
    <row r="39320" spans="6:6" x14ac:dyDescent="0.25">
      <c r="F39320" s="186"/>
    </row>
    <row r="39321" spans="6:6" x14ac:dyDescent="0.25">
      <c r="F39321" s="186"/>
    </row>
    <row r="39332" spans="6:6" x14ac:dyDescent="0.25">
      <c r="F39332" s="186"/>
    </row>
    <row r="39333" spans="6:6" x14ac:dyDescent="0.25">
      <c r="F39333" s="186"/>
    </row>
    <row r="39334" spans="6:6" x14ac:dyDescent="0.25">
      <c r="F39334" s="186"/>
    </row>
    <row r="39335" spans="6:6" x14ac:dyDescent="0.25">
      <c r="F39335" s="186"/>
    </row>
    <row r="39336" spans="6:6" x14ac:dyDescent="0.25">
      <c r="F39336" s="186"/>
    </row>
    <row r="39348" spans="6:6" x14ac:dyDescent="0.25">
      <c r="F39348" s="186"/>
    </row>
    <row r="39349" spans="6:6" x14ac:dyDescent="0.25">
      <c r="F39349" s="186"/>
    </row>
    <row r="39377" spans="6:6" x14ac:dyDescent="0.25">
      <c r="F39377" s="186"/>
    </row>
    <row r="39378" spans="6:6" x14ac:dyDescent="0.25">
      <c r="F39378" s="186"/>
    </row>
    <row r="39379" spans="6:6" x14ac:dyDescent="0.25">
      <c r="F39379" s="186"/>
    </row>
    <row r="39380" spans="6:6" x14ac:dyDescent="0.25">
      <c r="F39380" s="186"/>
    </row>
    <row r="39381" spans="6:6" x14ac:dyDescent="0.25">
      <c r="F39381" s="186"/>
    </row>
    <row r="39392" spans="6:6" x14ac:dyDescent="0.25">
      <c r="F39392" s="186"/>
    </row>
    <row r="39393" spans="6:6" x14ac:dyDescent="0.25">
      <c r="F39393" s="186"/>
    </row>
    <row r="39394" spans="6:6" x14ac:dyDescent="0.25">
      <c r="F39394" s="186"/>
    </row>
    <row r="39395" spans="6:6" x14ac:dyDescent="0.25">
      <c r="F39395" s="186"/>
    </row>
    <row r="39396" spans="6:6" x14ac:dyDescent="0.25">
      <c r="F39396" s="186"/>
    </row>
    <row r="39408" spans="6:6" x14ac:dyDescent="0.25">
      <c r="F39408" s="186"/>
    </row>
    <row r="39409" spans="6:6" x14ac:dyDescent="0.25">
      <c r="F39409" s="186"/>
    </row>
    <row r="39410" spans="6:6" x14ac:dyDescent="0.25">
      <c r="F39410" s="186"/>
    </row>
    <row r="39411" spans="6:6" x14ac:dyDescent="0.25">
      <c r="F39411" s="186"/>
    </row>
    <row r="39422" spans="6:6" x14ac:dyDescent="0.25">
      <c r="F39422" s="186"/>
    </row>
    <row r="39423" spans="6:6" x14ac:dyDescent="0.25">
      <c r="F39423" s="187"/>
    </row>
    <row r="39424" spans="6:6" x14ac:dyDescent="0.25">
      <c r="F39424" s="186"/>
    </row>
    <row r="39425" spans="6:6" x14ac:dyDescent="0.25">
      <c r="F39425" s="186"/>
    </row>
    <row r="39426" spans="6:6" x14ac:dyDescent="0.25">
      <c r="F39426" s="186"/>
    </row>
    <row r="39437" spans="6:6" x14ac:dyDescent="0.25">
      <c r="F39437" s="186"/>
    </row>
    <row r="39438" spans="6:6" x14ac:dyDescent="0.25">
      <c r="F39438" s="186"/>
    </row>
    <row r="39439" spans="6:6" x14ac:dyDescent="0.25">
      <c r="F39439" s="186"/>
    </row>
    <row r="39440" spans="6:6" x14ac:dyDescent="0.25">
      <c r="F39440" s="186"/>
    </row>
    <row r="39441" spans="6:6" x14ac:dyDescent="0.25">
      <c r="F39441" s="186"/>
    </row>
    <row r="39453" spans="6:6" x14ac:dyDescent="0.25">
      <c r="F39453" s="186"/>
    </row>
    <row r="39454" spans="6:6" x14ac:dyDescent="0.25">
      <c r="F39454" s="186"/>
    </row>
    <row r="39468" spans="6:6" x14ac:dyDescent="0.25">
      <c r="F39468" s="186"/>
    </row>
    <row r="39470" spans="6:6" x14ac:dyDescent="0.25">
      <c r="F39470" s="186"/>
    </row>
    <row r="39471" spans="6:6" x14ac:dyDescent="0.25">
      <c r="F39471" s="186"/>
    </row>
    <row r="39482" spans="6:6" x14ac:dyDescent="0.25">
      <c r="F39482" s="186"/>
    </row>
    <row r="39483" spans="6:6" x14ac:dyDescent="0.25">
      <c r="F39483" s="186"/>
    </row>
    <row r="39484" spans="6:6" x14ac:dyDescent="0.25">
      <c r="F39484" s="186"/>
    </row>
    <row r="39485" spans="6:6" x14ac:dyDescent="0.25">
      <c r="F39485" s="186"/>
    </row>
    <row r="39486" spans="6:6" x14ac:dyDescent="0.25">
      <c r="F39486" s="186"/>
    </row>
    <row r="39497" spans="6:6" x14ac:dyDescent="0.25">
      <c r="F39497" s="186"/>
    </row>
    <row r="39498" spans="6:6" x14ac:dyDescent="0.25">
      <c r="F39498" s="186"/>
    </row>
    <row r="39499" spans="6:6" x14ac:dyDescent="0.25">
      <c r="F39499" s="186"/>
    </row>
    <row r="39500" spans="6:6" x14ac:dyDescent="0.25">
      <c r="F39500" s="186"/>
    </row>
    <row r="39501" spans="6:6" x14ac:dyDescent="0.25">
      <c r="F39501" s="186"/>
    </row>
    <row r="39514" spans="6:6" x14ac:dyDescent="0.25">
      <c r="F39514" s="186"/>
    </row>
    <row r="39527" spans="6:6" x14ac:dyDescent="0.25">
      <c r="F39527" s="186"/>
    </row>
    <row r="39528" spans="6:6" x14ac:dyDescent="0.25">
      <c r="F39528" s="186"/>
    </row>
    <row r="39529" spans="6:6" x14ac:dyDescent="0.25">
      <c r="F39529" s="186"/>
    </row>
    <row r="39530" spans="6:6" x14ac:dyDescent="0.25">
      <c r="F39530" s="186"/>
    </row>
    <row r="39542" spans="6:6" x14ac:dyDescent="0.25">
      <c r="F39542" s="186"/>
    </row>
    <row r="39543" spans="6:6" x14ac:dyDescent="0.25">
      <c r="F39543" s="186"/>
    </row>
    <row r="39544" spans="6:6" x14ac:dyDescent="0.25">
      <c r="F39544" s="186"/>
    </row>
    <row r="39545" spans="6:6" x14ac:dyDescent="0.25">
      <c r="F39545" s="186"/>
    </row>
    <row r="39587" spans="6:6" x14ac:dyDescent="0.25">
      <c r="F39587" s="186"/>
    </row>
    <row r="39588" spans="6:6" x14ac:dyDescent="0.25">
      <c r="F39588" s="186"/>
    </row>
    <row r="39589" spans="6:6" x14ac:dyDescent="0.25">
      <c r="F39589" s="186"/>
    </row>
    <row r="39590" spans="6:6" x14ac:dyDescent="0.25">
      <c r="F39590" s="186"/>
    </row>
    <row r="39591" spans="6:6" x14ac:dyDescent="0.25">
      <c r="F39591" s="186"/>
    </row>
    <row r="39602" spans="6:6" x14ac:dyDescent="0.25">
      <c r="F39602" s="186"/>
    </row>
    <row r="39603" spans="6:6" x14ac:dyDescent="0.25">
      <c r="F39603" s="186"/>
    </row>
    <row r="39604" spans="6:6" x14ac:dyDescent="0.25">
      <c r="F39604" s="186"/>
    </row>
    <row r="39605" spans="6:6" x14ac:dyDescent="0.25">
      <c r="F39605" s="186"/>
    </row>
    <row r="39606" spans="6:6" x14ac:dyDescent="0.25">
      <c r="F39606" s="186"/>
    </row>
    <row r="39617" spans="6:6" x14ac:dyDescent="0.25">
      <c r="F39617" s="186"/>
    </row>
    <row r="39618" spans="6:6" x14ac:dyDescent="0.25">
      <c r="F39618" s="186"/>
    </row>
    <row r="39619" spans="6:6" x14ac:dyDescent="0.25">
      <c r="F39619" s="186"/>
    </row>
    <row r="39620" spans="6:6" x14ac:dyDescent="0.25">
      <c r="F39620" s="186"/>
    </row>
    <row r="39621" spans="6:6" x14ac:dyDescent="0.25">
      <c r="F39621" s="186"/>
    </row>
    <row r="39632" spans="6:6" x14ac:dyDescent="0.25">
      <c r="F39632" s="186"/>
    </row>
    <row r="39633" spans="6:6" x14ac:dyDescent="0.25">
      <c r="F39633" s="186"/>
    </row>
    <row r="39634" spans="6:6" x14ac:dyDescent="0.25">
      <c r="F39634" s="186"/>
    </row>
    <row r="39635" spans="6:6" x14ac:dyDescent="0.25">
      <c r="F39635" s="186"/>
    </row>
    <row r="39636" spans="6:6" x14ac:dyDescent="0.25">
      <c r="F39636" s="186"/>
    </row>
    <row r="39647" spans="6:6" x14ac:dyDescent="0.25">
      <c r="F39647" s="186"/>
    </row>
    <row r="39648" spans="6:6" x14ac:dyDescent="0.25">
      <c r="F39648" s="186"/>
    </row>
    <row r="39649" spans="6:6" x14ac:dyDescent="0.25">
      <c r="F39649" s="186"/>
    </row>
    <row r="39650" spans="6:6" x14ac:dyDescent="0.25">
      <c r="F39650" s="186"/>
    </row>
    <row r="39651" spans="6:6" x14ac:dyDescent="0.25">
      <c r="F39651" s="186"/>
    </row>
    <row r="39663" spans="6:6" x14ac:dyDescent="0.25">
      <c r="F39663" s="186"/>
    </row>
    <row r="39664" spans="6:6" x14ac:dyDescent="0.25">
      <c r="F39664" s="186"/>
    </row>
    <row r="39692" spans="6:6" x14ac:dyDescent="0.25">
      <c r="F39692" s="186"/>
    </row>
    <row r="39693" spans="6:6" x14ac:dyDescent="0.25">
      <c r="F39693" s="186"/>
    </row>
    <row r="39694" spans="6:6" x14ac:dyDescent="0.25">
      <c r="F39694" s="186"/>
    </row>
    <row r="39695" spans="6:6" x14ac:dyDescent="0.25">
      <c r="F39695" s="186"/>
    </row>
    <row r="39696" spans="6:6" x14ac:dyDescent="0.25">
      <c r="F39696" s="186"/>
    </row>
    <row r="39707" spans="6:6" x14ac:dyDescent="0.25">
      <c r="F39707" s="186"/>
    </row>
    <row r="39708" spans="6:6" x14ac:dyDescent="0.25">
      <c r="F39708" s="186"/>
    </row>
    <row r="39709" spans="6:6" x14ac:dyDescent="0.25">
      <c r="F39709" s="186"/>
    </row>
    <row r="39710" spans="6:6" x14ac:dyDescent="0.25">
      <c r="F39710" s="186"/>
    </row>
    <row r="39711" spans="6:6" x14ac:dyDescent="0.25">
      <c r="F39711" s="186"/>
    </row>
    <row r="39722" spans="6:6" x14ac:dyDescent="0.25">
      <c r="F39722" s="186"/>
    </row>
    <row r="39723" spans="6:6" x14ac:dyDescent="0.25">
      <c r="F39723" s="186"/>
    </row>
    <row r="39724" spans="6:6" x14ac:dyDescent="0.25">
      <c r="F39724" s="186"/>
    </row>
    <row r="39725" spans="6:6" x14ac:dyDescent="0.25">
      <c r="F39725" s="186"/>
    </row>
    <row r="39726" spans="6:6" x14ac:dyDescent="0.25">
      <c r="F39726" s="186"/>
    </row>
    <row r="39737" spans="6:6" x14ac:dyDescent="0.25">
      <c r="F39737" s="186"/>
    </row>
    <row r="39738" spans="6:6" x14ac:dyDescent="0.25">
      <c r="F39738" s="186"/>
    </row>
    <row r="39739" spans="6:6" x14ac:dyDescent="0.25">
      <c r="F39739" s="186"/>
    </row>
    <row r="39740" spans="6:6" x14ac:dyDescent="0.25">
      <c r="F39740" s="186"/>
    </row>
    <row r="39741" spans="6:6" x14ac:dyDescent="0.25">
      <c r="F39741" s="186"/>
    </row>
    <row r="39752" spans="6:6" x14ac:dyDescent="0.25">
      <c r="F39752" s="186"/>
    </row>
    <row r="39753" spans="6:6" x14ac:dyDescent="0.25">
      <c r="F39753" s="186"/>
    </row>
    <row r="39754" spans="6:6" x14ac:dyDescent="0.25">
      <c r="F39754" s="186"/>
    </row>
    <row r="39755" spans="6:6" x14ac:dyDescent="0.25">
      <c r="F39755" s="186"/>
    </row>
    <row r="39756" spans="6:6" x14ac:dyDescent="0.25">
      <c r="F39756" s="186"/>
    </row>
    <row r="39768" spans="6:6" x14ac:dyDescent="0.25">
      <c r="F39768" s="186"/>
    </row>
    <row r="39769" spans="6:6" x14ac:dyDescent="0.25">
      <c r="F39769" s="186"/>
    </row>
    <row r="39797" spans="6:6" x14ac:dyDescent="0.25">
      <c r="F39797" s="186"/>
    </row>
    <row r="39798" spans="6:6" x14ac:dyDescent="0.25">
      <c r="F39798" s="186"/>
    </row>
    <row r="39799" spans="6:6" x14ac:dyDescent="0.25">
      <c r="F39799" s="186"/>
    </row>
    <row r="39800" spans="6:6" x14ac:dyDescent="0.25">
      <c r="F39800" s="186"/>
    </row>
    <row r="39801" spans="6:6" x14ac:dyDescent="0.25">
      <c r="F39801" s="186"/>
    </row>
    <row r="39812" spans="6:6" x14ac:dyDescent="0.25">
      <c r="F39812" s="186"/>
    </row>
    <row r="39813" spans="6:6" x14ac:dyDescent="0.25">
      <c r="F39813" s="186"/>
    </row>
    <row r="39814" spans="6:6" x14ac:dyDescent="0.25">
      <c r="F39814" s="186"/>
    </row>
    <row r="39815" spans="6:6" x14ac:dyDescent="0.25">
      <c r="F39815" s="186"/>
    </row>
    <row r="39816" spans="6:6" x14ac:dyDescent="0.25">
      <c r="F39816" s="186"/>
    </row>
    <row r="39827" spans="6:6" x14ac:dyDescent="0.25">
      <c r="F39827" s="186"/>
    </row>
    <row r="39828" spans="6:6" x14ac:dyDescent="0.25">
      <c r="F39828" s="186"/>
    </row>
    <row r="39829" spans="6:6" x14ac:dyDescent="0.25">
      <c r="F39829" s="186"/>
    </row>
    <row r="39830" spans="6:6" x14ac:dyDescent="0.25">
      <c r="F39830" s="186"/>
    </row>
    <row r="39831" spans="6:6" x14ac:dyDescent="0.25">
      <c r="F39831" s="186"/>
    </row>
    <row r="39842" spans="6:6" x14ac:dyDescent="0.25">
      <c r="F39842" s="186"/>
    </row>
    <row r="39843" spans="6:6" x14ac:dyDescent="0.25">
      <c r="F39843" s="186"/>
    </row>
    <row r="39844" spans="6:6" x14ac:dyDescent="0.25">
      <c r="F39844" s="186"/>
    </row>
    <row r="39845" spans="6:6" x14ac:dyDescent="0.25">
      <c r="F39845" s="186"/>
    </row>
    <row r="39846" spans="6:6" x14ac:dyDescent="0.25">
      <c r="F39846" s="186"/>
    </row>
    <row r="39857" spans="6:6" x14ac:dyDescent="0.25">
      <c r="F39857" s="186"/>
    </row>
    <row r="39858" spans="6:6" x14ac:dyDescent="0.25">
      <c r="F39858" s="186"/>
    </row>
    <row r="39859" spans="6:6" x14ac:dyDescent="0.25">
      <c r="F39859" s="186"/>
    </row>
    <row r="39860" spans="6:6" x14ac:dyDescent="0.25">
      <c r="F39860" s="186"/>
    </row>
    <row r="39861" spans="6:6" x14ac:dyDescent="0.25">
      <c r="F39861" s="186"/>
    </row>
    <row r="39873" spans="6:6" x14ac:dyDescent="0.25">
      <c r="F39873" s="186"/>
    </row>
    <row r="39874" spans="6:6" x14ac:dyDescent="0.25">
      <c r="F39874" s="186"/>
    </row>
    <row r="39875" spans="6:6" x14ac:dyDescent="0.25">
      <c r="F39875" s="186"/>
    </row>
    <row r="39876" spans="6:6" x14ac:dyDescent="0.25">
      <c r="F39876" s="186"/>
    </row>
    <row r="39902" spans="6:6" x14ac:dyDescent="0.25">
      <c r="F39902" s="186"/>
    </row>
    <row r="39903" spans="6:6" x14ac:dyDescent="0.25">
      <c r="F39903" s="186"/>
    </row>
    <row r="39904" spans="6:6" x14ac:dyDescent="0.25">
      <c r="F39904" s="186"/>
    </row>
    <row r="39905" spans="6:6" x14ac:dyDescent="0.25">
      <c r="F39905" s="186"/>
    </row>
    <row r="39906" spans="6:6" x14ac:dyDescent="0.25">
      <c r="F39906" s="186"/>
    </row>
    <row r="39917" spans="6:6" x14ac:dyDescent="0.25">
      <c r="F39917" s="186"/>
    </row>
    <row r="39918" spans="6:6" x14ac:dyDescent="0.25">
      <c r="F39918" s="186"/>
    </row>
    <row r="39919" spans="6:6" x14ac:dyDescent="0.25">
      <c r="F39919" s="186"/>
    </row>
    <row r="39920" spans="6:6" x14ac:dyDescent="0.25">
      <c r="F39920" s="186"/>
    </row>
    <row r="39921" spans="6:6" x14ac:dyDescent="0.25">
      <c r="F39921" s="186"/>
    </row>
    <row r="39933" spans="6:6" x14ac:dyDescent="0.25">
      <c r="F39933" s="186"/>
    </row>
    <row r="39934" spans="6:6" x14ac:dyDescent="0.25">
      <c r="F39934" s="186"/>
    </row>
    <row r="39935" spans="6:6" x14ac:dyDescent="0.25">
      <c r="F39935" s="186"/>
    </row>
    <row r="39936" spans="6:6" x14ac:dyDescent="0.25">
      <c r="F39936" s="186"/>
    </row>
    <row r="39947" spans="6:6" x14ac:dyDescent="0.25">
      <c r="F39947" s="186"/>
    </row>
    <row r="39948" spans="6:6" x14ac:dyDescent="0.25">
      <c r="F39948" s="186"/>
    </row>
    <row r="39949" spans="6:6" x14ac:dyDescent="0.25">
      <c r="F39949" s="186"/>
    </row>
    <row r="39950" spans="6:6" x14ac:dyDescent="0.25">
      <c r="F39950" s="186"/>
    </row>
    <row r="39951" spans="6:6" x14ac:dyDescent="0.25">
      <c r="F39951" s="186"/>
    </row>
    <row r="39962" spans="6:6" x14ac:dyDescent="0.25">
      <c r="F39962" s="186"/>
    </row>
    <row r="39963" spans="6:6" x14ac:dyDescent="0.25">
      <c r="F39963" s="186"/>
    </row>
    <row r="39964" spans="6:6" x14ac:dyDescent="0.25">
      <c r="F39964" s="186"/>
    </row>
    <row r="39965" spans="6:6" x14ac:dyDescent="0.25">
      <c r="F39965" s="186"/>
    </row>
    <row r="39966" spans="6:6" x14ac:dyDescent="0.25">
      <c r="F39966" s="186"/>
    </row>
    <row r="39978" spans="6:6" x14ac:dyDescent="0.25">
      <c r="F39978" s="186"/>
    </row>
    <row r="39979" spans="6:6" x14ac:dyDescent="0.25">
      <c r="F39979" s="186"/>
    </row>
    <row r="39980" spans="6:6" x14ac:dyDescent="0.25">
      <c r="F39980" s="186"/>
    </row>
    <row r="39981" spans="6:6" x14ac:dyDescent="0.25">
      <c r="F39981" s="186"/>
    </row>
    <row r="40007" spans="6:6" x14ac:dyDescent="0.25">
      <c r="F40007" s="186"/>
    </row>
    <row r="40008" spans="6:6" x14ac:dyDescent="0.25">
      <c r="F40008" s="186"/>
    </row>
    <row r="40009" spans="6:6" x14ac:dyDescent="0.25">
      <c r="F40009" s="186"/>
    </row>
    <row r="40010" spans="6:6" x14ac:dyDescent="0.25">
      <c r="F40010" s="186"/>
    </row>
    <row r="40011" spans="6:6" x14ac:dyDescent="0.25">
      <c r="F40011" s="186"/>
    </row>
    <row r="40021" spans="6:6" x14ac:dyDescent="0.25">
      <c r="F40021" s="186"/>
    </row>
    <row r="40022" spans="6:6" x14ac:dyDescent="0.25">
      <c r="F40022" s="187"/>
    </row>
    <row r="40023" spans="6:6" x14ac:dyDescent="0.25">
      <c r="F40023" s="186"/>
    </row>
    <row r="40024" spans="6:6" x14ac:dyDescent="0.25">
      <c r="F40024" s="186"/>
    </row>
    <row r="40025" spans="6:6" x14ac:dyDescent="0.25">
      <c r="F40025" s="186"/>
    </row>
    <row r="40026" spans="6:6" x14ac:dyDescent="0.25">
      <c r="F40026" s="186"/>
    </row>
    <row r="40038" spans="6:6" x14ac:dyDescent="0.25">
      <c r="F40038" s="186"/>
    </row>
    <row r="40039" spans="6:6" x14ac:dyDescent="0.25">
      <c r="F40039" s="186"/>
    </row>
    <row r="40052" spans="6:6" x14ac:dyDescent="0.25">
      <c r="F40052" s="187"/>
    </row>
    <row r="40053" spans="6:6" x14ac:dyDescent="0.25">
      <c r="F40053" s="186"/>
    </row>
    <row r="40054" spans="6:6" x14ac:dyDescent="0.25">
      <c r="F40054" s="186"/>
    </row>
    <row r="40055" spans="6:6" x14ac:dyDescent="0.25">
      <c r="F40055" s="186"/>
    </row>
    <row r="40056" spans="6:6" x14ac:dyDescent="0.25">
      <c r="F40056" s="186"/>
    </row>
    <row r="40067" spans="6:6" x14ac:dyDescent="0.25">
      <c r="F40067" s="186"/>
    </row>
    <row r="40068" spans="6:6" x14ac:dyDescent="0.25">
      <c r="F40068" s="186"/>
    </row>
    <row r="40069" spans="6:6" x14ac:dyDescent="0.25">
      <c r="F40069" s="186"/>
    </row>
    <row r="40070" spans="6:6" x14ac:dyDescent="0.25">
      <c r="F40070" s="186"/>
    </row>
    <row r="40071" spans="6:6" x14ac:dyDescent="0.25">
      <c r="F40071" s="186"/>
    </row>
    <row r="40112" spans="6:6" x14ac:dyDescent="0.25">
      <c r="F40112" s="186"/>
    </row>
    <row r="40113" spans="6:6" x14ac:dyDescent="0.25">
      <c r="F40113" s="186"/>
    </row>
    <row r="40114" spans="6:6" x14ac:dyDescent="0.25">
      <c r="F40114" s="186"/>
    </row>
    <row r="40115" spans="6:6" x14ac:dyDescent="0.25">
      <c r="F40115" s="186"/>
    </row>
    <row r="40116" spans="6:6" x14ac:dyDescent="0.25">
      <c r="F40116" s="186"/>
    </row>
    <row r="40127" spans="6:6" x14ac:dyDescent="0.25">
      <c r="F40127" s="186"/>
    </row>
    <row r="40128" spans="6:6" x14ac:dyDescent="0.25">
      <c r="F40128" s="186"/>
    </row>
    <row r="40129" spans="6:6" x14ac:dyDescent="0.25">
      <c r="F40129" s="186"/>
    </row>
    <row r="40130" spans="6:6" x14ac:dyDescent="0.25">
      <c r="F40130" s="186"/>
    </row>
    <row r="40131" spans="6:6" x14ac:dyDescent="0.25">
      <c r="F40131" s="186"/>
    </row>
    <row r="40143" spans="6:6" x14ac:dyDescent="0.25">
      <c r="F40143" s="186"/>
    </row>
    <row r="40144" spans="6:6" x14ac:dyDescent="0.25">
      <c r="F40144" s="186"/>
    </row>
    <row r="40145" spans="6:6" x14ac:dyDescent="0.25">
      <c r="F40145" s="186"/>
    </row>
    <row r="40146" spans="6:6" x14ac:dyDescent="0.25">
      <c r="F40146" s="186"/>
    </row>
    <row r="40157" spans="6:6" x14ac:dyDescent="0.25">
      <c r="F40157" s="186"/>
    </row>
    <row r="40158" spans="6:6" x14ac:dyDescent="0.25">
      <c r="F40158" s="186"/>
    </row>
    <row r="40159" spans="6:6" x14ac:dyDescent="0.25">
      <c r="F40159" s="186"/>
    </row>
    <row r="40160" spans="6:6" x14ac:dyDescent="0.25">
      <c r="F40160" s="186"/>
    </row>
    <row r="40161" spans="6:6" x14ac:dyDescent="0.25">
      <c r="F40161" s="186"/>
    </row>
    <row r="40172" spans="6:6" x14ac:dyDescent="0.25">
      <c r="F40172" s="187"/>
    </row>
    <row r="40173" spans="6:6" x14ac:dyDescent="0.25">
      <c r="F40173" s="186"/>
    </row>
    <row r="40174" spans="6:6" x14ac:dyDescent="0.25">
      <c r="F40174" s="186"/>
    </row>
    <row r="40175" spans="6:6" x14ac:dyDescent="0.25">
      <c r="F40175" s="186"/>
    </row>
    <row r="40176" spans="6:6" x14ac:dyDescent="0.25">
      <c r="F40176" s="186"/>
    </row>
    <row r="40188" spans="6:6" x14ac:dyDescent="0.25">
      <c r="F40188" s="186"/>
    </row>
    <row r="40189" spans="6:6" x14ac:dyDescent="0.25">
      <c r="F40189" s="186"/>
    </row>
    <row r="40190" spans="6:6" x14ac:dyDescent="0.25">
      <c r="F40190" s="186"/>
    </row>
    <row r="40191" spans="6:6" x14ac:dyDescent="0.25">
      <c r="F40191" s="186"/>
    </row>
    <row r="40217" spans="6:6" x14ac:dyDescent="0.25">
      <c r="F40217" s="186"/>
    </row>
    <row r="40218" spans="6:6" x14ac:dyDescent="0.25">
      <c r="F40218" s="186"/>
    </row>
    <row r="40219" spans="6:6" x14ac:dyDescent="0.25">
      <c r="F40219" s="186"/>
    </row>
    <row r="40220" spans="6:6" x14ac:dyDescent="0.25">
      <c r="F40220" s="186"/>
    </row>
    <row r="40221" spans="6:6" x14ac:dyDescent="0.25">
      <c r="F40221" s="186"/>
    </row>
    <row r="40233" spans="6:6" x14ac:dyDescent="0.25">
      <c r="F40233" s="186"/>
    </row>
    <row r="40235" spans="6:6" x14ac:dyDescent="0.25">
      <c r="F40235" s="186"/>
    </row>
    <row r="40236" spans="6:6" x14ac:dyDescent="0.25">
      <c r="F40236" s="186"/>
    </row>
    <row r="40247" spans="6:6" x14ac:dyDescent="0.25">
      <c r="F40247" s="187"/>
    </row>
    <row r="40250" spans="6:6" x14ac:dyDescent="0.25">
      <c r="F40250" s="186"/>
    </row>
    <row r="40262" spans="6:6" x14ac:dyDescent="0.25">
      <c r="F40262" s="186"/>
    </row>
    <row r="40265" spans="6:6" x14ac:dyDescent="0.25">
      <c r="F40265" s="186"/>
    </row>
    <row r="40278" spans="6:6" x14ac:dyDescent="0.25">
      <c r="F40278" s="186"/>
    </row>
    <row r="40280" spans="6:6" x14ac:dyDescent="0.25">
      <c r="F40280" s="186"/>
    </row>
    <row r="40281" spans="6:6" x14ac:dyDescent="0.25">
      <c r="F40281" s="186"/>
    </row>
    <row r="40322" spans="6:6" x14ac:dyDescent="0.25">
      <c r="F40322" s="186"/>
    </row>
    <row r="40323" spans="6:6" x14ac:dyDescent="0.25">
      <c r="F40323" s="186"/>
    </row>
    <row r="40324" spans="6:6" x14ac:dyDescent="0.25">
      <c r="F40324" s="186"/>
    </row>
    <row r="40325" spans="6:6" x14ac:dyDescent="0.25">
      <c r="F40325" s="186"/>
    </row>
    <row r="40326" spans="6:6" x14ac:dyDescent="0.25">
      <c r="F40326" s="186"/>
    </row>
    <row r="40337" spans="6:6" x14ac:dyDescent="0.25">
      <c r="F40337" s="186"/>
    </row>
    <row r="40338" spans="6:6" x14ac:dyDescent="0.25">
      <c r="F40338" s="186"/>
    </row>
    <row r="40339" spans="6:6" x14ac:dyDescent="0.25">
      <c r="F40339" s="186"/>
    </row>
    <row r="40340" spans="6:6" x14ac:dyDescent="0.25">
      <c r="F40340" s="186"/>
    </row>
    <row r="40341" spans="6:6" x14ac:dyDescent="0.25">
      <c r="F40341" s="186"/>
    </row>
    <row r="40353" spans="6:6" x14ac:dyDescent="0.25">
      <c r="F40353" s="186"/>
    </row>
    <row r="40354" spans="6:6" x14ac:dyDescent="0.25">
      <c r="F40354" s="186"/>
    </row>
    <row r="40367" spans="6:6" x14ac:dyDescent="0.25">
      <c r="F40367" s="186"/>
    </row>
    <row r="40368" spans="6:6" x14ac:dyDescent="0.25">
      <c r="F40368" s="186"/>
    </row>
    <row r="40369" spans="6:6" x14ac:dyDescent="0.25">
      <c r="F40369" s="186"/>
    </row>
    <row r="40370" spans="6:6" x14ac:dyDescent="0.25">
      <c r="F40370" s="186"/>
    </row>
    <row r="40383" spans="6:6" x14ac:dyDescent="0.25">
      <c r="F40383" s="186"/>
    </row>
    <row r="40384" spans="6:6" x14ac:dyDescent="0.25">
      <c r="F40384" s="186"/>
    </row>
    <row r="40385" spans="6:6" x14ac:dyDescent="0.25">
      <c r="F40385" s="186"/>
    </row>
    <row r="40386" spans="6:6" x14ac:dyDescent="0.25">
      <c r="F40386" s="186"/>
    </row>
    <row r="40427" spans="6:6" x14ac:dyDescent="0.25">
      <c r="F40427" s="186"/>
    </row>
    <row r="40428" spans="6:6" x14ac:dyDescent="0.25">
      <c r="F40428" s="186"/>
    </row>
    <row r="40429" spans="6:6" x14ac:dyDescent="0.25">
      <c r="F40429" s="186"/>
    </row>
    <row r="40430" spans="6:6" x14ac:dyDescent="0.25">
      <c r="F40430" s="186"/>
    </row>
    <row r="40431" spans="6:6" x14ac:dyDescent="0.25">
      <c r="F40431" s="186"/>
    </row>
    <row r="40442" spans="6:6" x14ac:dyDescent="0.25">
      <c r="F40442" s="186"/>
    </row>
    <row r="40443" spans="6:6" x14ac:dyDescent="0.25">
      <c r="F40443" s="186"/>
    </row>
    <row r="40444" spans="6:6" x14ac:dyDescent="0.25">
      <c r="F40444" s="186"/>
    </row>
    <row r="40445" spans="6:6" x14ac:dyDescent="0.25">
      <c r="F40445" s="186"/>
    </row>
    <row r="40446" spans="6:6" x14ac:dyDescent="0.25">
      <c r="F40446" s="186"/>
    </row>
    <row r="40458" spans="6:6" x14ac:dyDescent="0.25">
      <c r="F40458" s="186"/>
    </row>
    <row r="40459" spans="6:6" x14ac:dyDescent="0.25">
      <c r="F40459" s="186"/>
    </row>
    <row r="40472" spans="6:6" x14ac:dyDescent="0.25">
      <c r="F40472" s="187"/>
    </row>
    <row r="40473" spans="6:6" x14ac:dyDescent="0.25">
      <c r="F40473" s="186"/>
    </row>
    <row r="40474" spans="6:6" x14ac:dyDescent="0.25">
      <c r="F40474" s="186"/>
    </row>
    <row r="40475" spans="6:6" x14ac:dyDescent="0.25">
      <c r="F40475" s="186"/>
    </row>
    <row r="40476" spans="6:6" x14ac:dyDescent="0.25">
      <c r="F40476" s="186"/>
    </row>
    <row r="40488" spans="6:6" x14ac:dyDescent="0.25">
      <c r="F40488" s="186"/>
    </row>
    <row r="40489" spans="6:6" x14ac:dyDescent="0.25">
      <c r="F40489" s="186"/>
    </row>
    <row r="40490" spans="6:6" x14ac:dyDescent="0.25">
      <c r="F40490" s="186"/>
    </row>
    <row r="40491" spans="6:6" x14ac:dyDescent="0.25">
      <c r="F40491" s="186"/>
    </row>
    <row r="40503" spans="6:6" x14ac:dyDescent="0.25">
      <c r="F40503" s="186"/>
    </row>
    <row r="40504" spans="6:6" x14ac:dyDescent="0.25">
      <c r="F40504" s="186"/>
    </row>
    <row r="40532" spans="6:6" x14ac:dyDescent="0.25">
      <c r="F40532" s="186"/>
    </row>
    <row r="40533" spans="6:6" x14ac:dyDescent="0.25">
      <c r="F40533" s="186"/>
    </row>
    <row r="40534" spans="6:6" x14ac:dyDescent="0.25">
      <c r="F40534" s="186"/>
    </row>
    <row r="40535" spans="6:6" x14ac:dyDescent="0.25">
      <c r="F40535" s="186"/>
    </row>
    <row r="40536" spans="6:6" x14ac:dyDescent="0.25">
      <c r="F40536" s="186"/>
    </row>
    <row r="40547" spans="6:6" x14ac:dyDescent="0.25">
      <c r="F40547" s="186"/>
    </row>
    <row r="40548" spans="6:6" x14ac:dyDescent="0.25">
      <c r="F40548" s="186"/>
    </row>
    <row r="40549" spans="6:6" x14ac:dyDescent="0.25">
      <c r="F40549" s="186"/>
    </row>
    <row r="40550" spans="6:6" x14ac:dyDescent="0.25">
      <c r="F40550" s="186"/>
    </row>
    <row r="40563" spans="6:6" x14ac:dyDescent="0.25">
      <c r="F40563" s="186"/>
    </row>
    <row r="40564" spans="6:6" x14ac:dyDescent="0.25">
      <c r="F40564" s="186"/>
    </row>
    <row r="40578" spans="6:6" x14ac:dyDescent="0.25">
      <c r="F40578" s="186"/>
    </row>
    <row r="40579" spans="6:6" x14ac:dyDescent="0.25">
      <c r="F40579" s="186"/>
    </row>
    <row r="40580" spans="6:6" x14ac:dyDescent="0.25">
      <c r="F40580" s="186"/>
    </row>
    <row r="40581" spans="6:6" x14ac:dyDescent="0.25">
      <c r="F40581" s="186"/>
    </row>
    <row r="40593" spans="6:6" x14ac:dyDescent="0.25">
      <c r="F40593" s="186"/>
    </row>
    <row r="40594" spans="6:6" x14ac:dyDescent="0.25">
      <c r="F40594" s="186"/>
    </row>
    <row r="40595" spans="6:6" x14ac:dyDescent="0.25">
      <c r="F40595" s="186"/>
    </row>
    <row r="40596" spans="6:6" x14ac:dyDescent="0.25">
      <c r="F40596" s="186"/>
    </row>
    <row r="40637" spans="6:6" x14ac:dyDescent="0.25">
      <c r="F40637" s="186"/>
    </row>
    <row r="40638" spans="6:6" x14ac:dyDescent="0.25">
      <c r="F40638" s="186"/>
    </row>
    <row r="40639" spans="6:6" x14ac:dyDescent="0.25">
      <c r="F40639" s="186"/>
    </row>
    <row r="40640" spans="6:6" x14ac:dyDescent="0.25">
      <c r="F40640" s="186"/>
    </row>
    <row r="40641" spans="6:6" x14ac:dyDescent="0.25">
      <c r="F40641" s="186"/>
    </row>
    <row r="40652" spans="6:6" x14ac:dyDescent="0.25">
      <c r="F40652" s="186"/>
    </row>
    <row r="40653" spans="6:6" x14ac:dyDescent="0.25">
      <c r="F40653" s="186"/>
    </row>
    <row r="40654" spans="6:6" x14ac:dyDescent="0.25">
      <c r="F40654" s="186"/>
    </row>
    <row r="40655" spans="6:6" x14ac:dyDescent="0.25">
      <c r="F40655" s="186"/>
    </row>
    <row r="40656" spans="6:6" x14ac:dyDescent="0.25">
      <c r="F40656" s="186"/>
    </row>
    <row r="40668" spans="6:6" x14ac:dyDescent="0.25">
      <c r="F40668" s="186"/>
    </row>
    <row r="40669" spans="6:6" x14ac:dyDescent="0.25">
      <c r="F40669" s="186"/>
    </row>
    <row r="40670" spans="6:6" x14ac:dyDescent="0.25">
      <c r="F40670" s="186"/>
    </row>
    <row r="40682" spans="6:6" x14ac:dyDescent="0.25">
      <c r="F40682" s="186"/>
    </row>
    <row r="40683" spans="6:6" x14ac:dyDescent="0.25">
      <c r="F40683" s="186"/>
    </row>
    <row r="40684" spans="6:6" x14ac:dyDescent="0.25">
      <c r="F40684" s="186"/>
    </row>
    <row r="40685" spans="6:6" x14ac:dyDescent="0.25">
      <c r="F40685" s="186"/>
    </row>
    <row r="40697" spans="6:6" x14ac:dyDescent="0.25">
      <c r="F40697" s="187"/>
    </row>
    <row r="40698" spans="6:6" x14ac:dyDescent="0.25">
      <c r="F40698" s="186"/>
    </row>
    <row r="40699" spans="6:6" x14ac:dyDescent="0.25">
      <c r="F40699" s="186"/>
    </row>
    <row r="40700" spans="6:6" x14ac:dyDescent="0.25">
      <c r="F40700" s="186"/>
    </row>
    <row r="40701" spans="6:6" x14ac:dyDescent="0.25">
      <c r="F40701" s="186"/>
    </row>
    <row r="40713" spans="6:6" x14ac:dyDescent="0.25">
      <c r="F40713" s="186"/>
    </row>
    <row r="40714" spans="6:6" x14ac:dyDescent="0.25">
      <c r="F40714" s="186"/>
    </row>
    <row r="40742" spans="6:6" x14ac:dyDescent="0.25">
      <c r="F40742" s="186"/>
    </row>
    <row r="40743" spans="6:6" x14ac:dyDescent="0.25">
      <c r="F40743" s="186"/>
    </row>
    <row r="40744" spans="6:6" x14ac:dyDescent="0.25">
      <c r="F40744" s="186"/>
    </row>
    <row r="40745" spans="6:6" x14ac:dyDescent="0.25">
      <c r="F40745" s="186"/>
    </row>
    <row r="40787" spans="6:6" x14ac:dyDescent="0.25">
      <c r="F40787" s="186"/>
    </row>
    <row r="40790" spans="6:6" x14ac:dyDescent="0.25">
      <c r="F40790" s="186"/>
    </row>
    <row r="40803" spans="6:6" x14ac:dyDescent="0.25">
      <c r="F40803" s="186"/>
    </row>
    <row r="40804" spans="6:6" x14ac:dyDescent="0.25">
      <c r="F40804" s="186"/>
    </row>
    <row r="40847" spans="6:6" x14ac:dyDescent="0.25">
      <c r="F40847" s="186"/>
    </row>
    <row r="40848" spans="6:6" x14ac:dyDescent="0.25">
      <c r="F40848" s="186"/>
    </row>
    <row r="40849" spans="6:6" x14ac:dyDescent="0.25">
      <c r="F40849" s="186"/>
    </row>
    <row r="40850" spans="6:6" x14ac:dyDescent="0.25">
      <c r="F40850" s="186"/>
    </row>
    <row r="40851" spans="6:6" x14ac:dyDescent="0.25">
      <c r="F40851" s="186"/>
    </row>
    <row r="40862" spans="6:6" x14ac:dyDescent="0.25">
      <c r="F40862" s="186"/>
    </row>
    <row r="40863" spans="6:6" x14ac:dyDescent="0.25">
      <c r="F40863" s="186"/>
    </row>
    <row r="40864" spans="6:6" x14ac:dyDescent="0.25">
      <c r="F40864" s="186"/>
    </row>
    <row r="40865" spans="6:6" x14ac:dyDescent="0.25">
      <c r="F40865" s="186"/>
    </row>
    <row r="40866" spans="6:6" x14ac:dyDescent="0.25">
      <c r="F40866" s="186"/>
    </row>
    <row r="40878" spans="6:6" x14ac:dyDescent="0.25">
      <c r="F40878" s="186"/>
    </row>
    <row r="40879" spans="6:6" x14ac:dyDescent="0.25">
      <c r="F40879" s="186"/>
    </row>
    <row r="40880" spans="6:6" x14ac:dyDescent="0.25">
      <c r="F40880" s="186"/>
    </row>
    <row r="40881" spans="6:6" x14ac:dyDescent="0.25">
      <c r="F40881" s="186"/>
    </row>
    <row r="40892" spans="6:6" x14ac:dyDescent="0.25">
      <c r="F40892" s="186"/>
    </row>
    <row r="40893" spans="6:6" x14ac:dyDescent="0.25">
      <c r="F40893" s="186"/>
    </row>
    <row r="40894" spans="6:6" x14ac:dyDescent="0.25">
      <c r="F40894" s="186"/>
    </row>
    <row r="40895" spans="6:6" x14ac:dyDescent="0.25">
      <c r="F40895" s="186"/>
    </row>
    <row r="40896" spans="6:6" x14ac:dyDescent="0.25">
      <c r="F40896" s="186"/>
    </row>
    <row r="40907" spans="6:6" x14ac:dyDescent="0.25">
      <c r="F40907" s="186"/>
    </row>
    <row r="40908" spans="6:6" x14ac:dyDescent="0.25">
      <c r="F40908" s="186"/>
    </row>
    <row r="40909" spans="6:6" x14ac:dyDescent="0.25">
      <c r="F40909" s="186"/>
    </row>
    <row r="40910" spans="6:6" x14ac:dyDescent="0.25">
      <c r="F40910" s="186"/>
    </row>
    <row r="40911" spans="6:6" x14ac:dyDescent="0.25">
      <c r="F40911" s="186"/>
    </row>
    <row r="40923" spans="6:6" x14ac:dyDescent="0.25">
      <c r="F40923" s="186"/>
    </row>
    <row r="40924" spans="6:6" x14ac:dyDescent="0.25">
      <c r="F40924" s="186"/>
    </row>
    <row r="40939" spans="6:6" x14ac:dyDescent="0.25">
      <c r="F40939" s="186"/>
    </row>
    <row r="40940" spans="6:6" x14ac:dyDescent="0.25">
      <c r="F40940" s="186"/>
    </row>
    <row r="40941" spans="6:6" x14ac:dyDescent="0.25">
      <c r="F40941" s="186"/>
    </row>
    <row r="40952" spans="6:6" x14ac:dyDescent="0.25">
      <c r="F40952" s="186"/>
    </row>
    <row r="40953" spans="6:6" x14ac:dyDescent="0.25">
      <c r="F40953" s="186"/>
    </row>
    <row r="40954" spans="6:6" x14ac:dyDescent="0.25">
      <c r="F40954" s="186"/>
    </row>
    <row r="40955" spans="6:6" x14ac:dyDescent="0.25">
      <c r="F40955" s="186"/>
    </row>
    <row r="40956" spans="6:6" x14ac:dyDescent="0.25">
      <c r="F40956" s="186"/>
    </row>
    <row r="40967" spans="6:6" x14ac:dyDescent="0.25">
      <c r="F40967" s="186"/>
    </row>
    <row r="40968" spans="6:6" x14ac:dyDescent="0.25">
      <c r="F40968" s="186"/>
    </row>
    <row r="40969" spans="6:6" x14ac:dyDescent="0.25">
      <c r="F40969" s="186"/>
    </row>
    <row r="40970" spans="6:6" x14ac:dyDescent="0.25">
      <c r="F40970" s="186"/>
    </row>
    <row r="40971" spans="6:6" x14ac:dyDescent="0.25">
      <c r="F40971" s="186"/>
    </row>
    <row r="40982" spans="6:6" x14ac:dyDescent="0.25">
      <c r="F40982" s="186"/>
    </row>
    <row r="40983" spans="6:6" x14ac:dyDescent="0.25">
      <c r="F40983" s="186"/>
    </row>
    <row r="40984" spans="6:6" x14ac:dyDescent="0.25">
      <c r="F40984" s="186"/>
    </row>
    <row r="40985" spans="6:6" x14ac:dyDescent="0.25">
      <c r="F40985" s="186"/>
    </row>
    <row r="40986" spans="6:6" x14ac:dyDescent="0.25">
      <c r="F40986" s="186"/>
    </row>
    <row r="40997" spans="6:6" x14ac:dyDescent="0.25">
      <c r="F40997" s="186"/>
    </row>
    <row r="40998" spans="6:6" x14ac:dyDescent="0.25">
      <c r="F40998" s="186"/>
    </row>
    <row r="40999" spans="6:6" x14ac:dyDescent="0.25">
      <c r="F40999" s="186"/>
    </row>
    <row r="41000" spans="6:6" x14ac:dyDescent="0.25">
      <c r="F41000" s="186"/>
    </row>
    <row r="41012" spans="6:6" x14ac:dyDescent="0.25">
      <c r="F41012" s="186"/>
    </row>
    <row r="41013" spans="6:6" x14ac:dyDescent="0.25">
      <c r="F41013" s="186"/>
    </row>
    <row r="41014" spans="6:6" x14ac:dyDescent="0.25">
      <c r="F41014" s="186"/>
    </row>
    <row r="41015" spans="6:6" x14ac:dyDescent="0.25">
      <c r="F41015" s="186"/>
    </row>
    <row r="41016" spans="6:6" x14ac:dyDescent="0.25">
      <c r="F41016" s="186"/>
    </row>
    <row r="41028" spans="6:6" x14ac:dyDescent="0.25">
      <c r="F41028" s="186"/>
    </row>
    <row r="41029" spans="6:6" x14ac:dyDescent="0.25">
      <c r="F41029" s="186"/>
    </row>
    <row r="41030" spans="6:6" x14ac:dyDescent="0.25">
      <c r="F41030" s="186"/>
    </row>
    <row r="41031" spans="6:6" x14ac:dyDescent="0.25">
      <c r="F41031" s="186"/>
    </row>
    <row r="41057" spans="6:6" x14ac:dyDescent="0.25">
      <c r="F41057" s="186"/>
    </row>
    <row r="41058" spans="6:6" x14ac:dyDescent="0.25">
      <c r="F41058" s="186"/>
    </row>
    <row r="41059" spans="6:6" x14ac:dyDescent="0.25">
      <c r="F41059" s="186"/>
    </row>
    <row r="41060" spans="6:6" x14ac:dyDescent="0.25">
      <c r="F41060" s="186"/>
    </row>
    <row r="41061" spans="6:6" x14ac:dyDescent="0.25">
      <c r="F41061" s="186"/>
    </row>
    <row r="41072" spans="6:6" x14ac:dyDescent="0.25">
      <c r="F41072" s="186"/>
    </row>
    <row r="41073" spans="6:6" x14ac:dyDescent="0.25">
      <c r="F41073" s="186"/>
    </row>
    <row r="41074" spans="6:6" x14ac:dyDescent="0.25">
      <c r="F41074" s="186"/>
    </row>
    <row r="41075" spans="6:6" x14ac:dyDescent="0.25">
      <c r="F41075" s="186"/>
    </row>
    <row r="41076" spans="6:6" x14ac:dyDescent="0.25">
      <c r="F41076" s="186"/>
    </row>
    <row r="41087" spans="6:6" x14ac:dyDescent="0.25">
      <c r="F41087" s="187"/>
    </row>
    <row r="41088" spans="6:6" x14ac:dyDescent="0.25">
      <c r="F41088" s="186"/>
    </row>
    <row r="41089" spans="6:6" x14ac:dyDescent="0.25">
      <c r="F41089" s="186"/>
    </row>
    <row r="41090" spans="6:6" x14ac:dyDescent="0.25">
      <c r="F41090" s="186"/>
    </row>
    <row r="41091" spans="6:6" x14ac:dyDescent="0.25">
      <c r="F41091" s="186"/>
    </row>
    <row r="41102" spans="6:6" x14ac:dyDescent="0.25">
      <c r="F41102" s="187"/>
    </row>
    <row r="41103" spans="6:6" x14ac:dyDescent="0.25">
      <c r="F41103" s="186"/>
    </row>
    <row r="41104" spans="6:6" x14ac:dyDescent="0.25">
      <c r="F41104" s="186"/>
    </row>
    <row r="41105" spans="6:6" x14ac:dyDescent="0.25">
      <c r="F41105" s="186"/>
    </row>
    <row r="41106" spans="6:6" x14ac:dyDescent="0.25">
      <c r="F41106" s="186"/>
    </row>
    <row r="41117" spans="6:6" x14ac:dyDescent="0.25">
      <c r="F41117" s="186"/>
    </row>
    <row r="41118" spans="6:6" x14ac:dyDescent="0.25">
      <c r="F41118" s="186"/>
    </row>
    <row r="41119" spans="6:6" x14ac:dyDescent="0.25">
      <c r="F41119" s="186"/>
    </row>
    <row r="41120" spans="6:6" x14ac:dyDescent="0.25">
      <c r="F41120" s="186"/>
    </row>
    <row r="41121" spans="6:6" x14ac:dyDescent="0.25">
      <c r="F41121" s="186"/>
    </row>
    <row r="41133" spans="6:6" x14ac:dyDescent="0.25">
      <c r="F41133" s="186"/>
    </row>
    <row r="41134" spans="6:6" x14ac:dyDescent="0.25">
      <c r="F41134" s="186"/>
    </row>
    <row r="41135" spans="6:6" x14ac:dyDescent="0.25">
      <c r="F41135" s="186"/>
    </row>
    <row r="41136" spans="6:6" x14ac:dyDescent="0.25">
      <c r="F41136" s="186"/>
    </row>
    <row r="41162" spans="6:6" x14ac:dyDescent="0.25">
      <c r="F41162" s="186"/>
    </row>
    <row r="41163" spans="6:6" x14ac:dyDescent="0.25">
      <c r="F41163" s="186"/>
    </row>
    <row r="41164" spans="6:6" x14ac:dyDescent="0.25">
      <c r="F41164" s="186"/>
    </row>
    <row r="41165" spans="6:6" x14ac:dyDescent="0.25">
      <c r="F41165" s="186"/>
    </row>
    <row r="41166" spans="6:6" x14ac:dyDescent="0.25">
      <c r="F41166" s="186"/>
    </row>
    <row r="41177" spans="6:6" x14ac:dyDescent="0.25">
      <c r="F41177" s="186"/>
    </row>
    <row r="41178" spans="6:6" x14ac:dyDescent="0.25">
      <c r="F41178" s="186"/>
    </row>
    <row r="41179" spans="6:6" x14ac:dyDescent="0.25">
      <c r="F41179" s="186"/>
    </row>
    <row r="41180" spans="6:6" x14ac:dyDescent="0.25">
      <c r="F41180" s="186"/>
    </row>
    <row r="41181" spans="6:6" x14ac:dyDescent="0.25">
      <c r="F41181" s="186"/>
    </row>
    <row r="41192" spans="6:6" x14ac:dyDescent="0.25">
      <c r="F41192" s="186"/>
    </row>
    <row r="41193" spans="6:6" x14ac:dyDescent="0.25">
      <c r="F41193" s="186"/>
    </row>
    <row r="41194" spans="6:6" x14ac:dyDescent="0.25">
      <c r="F41194" s="186"/>
    </row>
    <row r="41195" spans="6:6" x14ac:dyDescent="0.25">
      <c r="F41195" s="186"/>
    </row>
    <row r="41196" spans="6:6" x14ac:dyDescent="0.25">
      <c r="F41196" s="186"/>
    </row>
    <row r="41207" spans="6:6" x14ac:dyDescent="0.25">
      <c r="F41207" s="186"/>
    </row>
    <row r="41208" spans="6:6" x14ac:dyDescent="0.25">
      <c r="F41208" s="186"/>
    </row>
    <row r="41209" spans="6:6" x14ac:dyDescent="0.25">
      <c r="F41209" s="186"/>
    </row>
    <row r="41210" spans="6:6" x14ac:dyDescent="0.25">
      <c r="F41210" s="186"/>
    </row>
    <row r="41211" spans="6:6" x14ac:dyDescent="0.25">
      <c r="F41211" s="186"/>
    </row>
    <row r="41223" spans="6:6" x14ac:dyDescent="0.25">
      <c r="F41223" s="186"/>
    </row>
    <row r="41224" spans="6:6" x14ac:dyDescent="0.25">
      <c r="F41224" s="186"/>
    </row>
    <row r="41225" spans="6:6" x14ac:dyDescent="0.25">
      <c r="F41225" s="186"/>
    </row>
    <row r="41226" spans="6:6" x14ac:dyDescent="0.25">
      <c r="F41226" s="186"/>
    </row>
    <row r="41238" spans="6:6" x14ac:dyDescent="0.25">
      <c r="F41238" s="186"/>
    </row>
    <row r="41239" spans="6:6" x14ac:dyDescent="0.25">
      <c r="F41239" s="186"/>
    </row>
    <row r="41240" spans="6:6" x14ac:dyDescent="0.25">
      <c r="F41240" s="186"/>
    </row>
    <row r="41241" spans="6:6" x14ac:dyDescent="0.25">
      <c r="F41241" s="186"/>
    </row>
    <row r="41267" spans="6:6" x14ac:dyDescent="0.25">
      <c r="F41267" s="186"/>
    </row>
    <row r="41268" spans="6:6" x14ac:dyDescent="0.25">
      <c r="F41268" s="186"/>
    </row>
    <row r="41269" spans="6:6" x14ac:dyDescent="0.25">
      <c r="F41269" s="186"/>
    </row>
    <row r="41270" spans="6:6" x14ac:dyDescent="0.25">
      <c r="F41270" s="186"/>
    </row>
    <row r="41271" spans="6:6" x14ac:dyDescent="0.25">
      <c r="F41271" s="186"/>
    </row>
    <row r="41282" spans="6:6" x14ac:dyDescent="0.25">
      <c r="F41282" s="186"/>
    </row>
    <row r="41283" spans="6:6" x14ac:dyDescent="0.25">
      <c r="F41283" s="186"/>
    </row>
    <row r="41284" spans="6:6" x14ac:dyDescent="0.25">
      <c r="F41284" s="186"/>
    </row>
    <row r="41285" spans="6:6" x14ac:dyDescent="0.25">
      <c r="F41285" s="186"/>
    </row>
    <row r="41286" spans="6:6" x14ac:dyDescent="0.25">
      <c r="F41286" s="186"/>
    </row>
    <row r="41297" spans="6:6" x14ac:dyDescent="0.25">
      <c r="F41297" s="186"/>
    </row>
    <row r="41298" spans="6:6" x14ac:dyDescent="0.25">
      <c r="F41298" s="186"/>
    </row>
    <row r="41299" spans="6:6" x14ac:dyDescent="0.25">
      <c r="F41299" s="186"/>
    </row>
    <row r="41300" spans="6:6" x14ac:dyDescent="0.25">
      <c r="F41300" s="186"/>
    </row>
    <row r="41301" spans="6:6" x14ac:dyDescent="0.25">
      <c r="F41301" s="186"/>
    </row>
    <row r="41312" spans="6:6" x14ac:dyDescent="0.25">
      <c r="F41312" s="186"/>
    </row>
    <row r="41313" spans="6:6" x14ac:dyDescent="0.25">
      <c r="F41313" s="186"/>
    </row>
    <row r="41314" spans="6:6" x14ac:dyDescent="0.25">
      <c r="F41314" s="186"/>
    </row>
    <row r="41315" spans="6:6" x14ac:dyDescent="0.25">
      <c r="F41315" s="186"/>
    </row>
    <row r="41327" spans="6:6" x14ac:dyDescent="0.25">
      <c r="F41327" s="186"/>
    </row>
    <row r="41328" spans="6:6" x14ac:dyDescent="0.25">
      <c r="F41328" s="186"/>
    </row>
    <row r="41329" spans="6:6" x14ac:dyDescent="0.25">
      <c r="F41329" s="186"/>
    </row>
    <row r="41330" spans="6:6" x14ac:dyDescent="0.25">
      <c r="F41330" s="186"/>
    </row>
    <row r="41331" spans="6:6" x14ac:dyDescent="0.25">
      <c r="F41331" s="186"/>
    </row>
    <row r="41343" spans="6:6" x14ac:dyDescent="0.25">
      <c r="F41343" s="186"/>
    </row>
    <row r="41344" spans="6:6" x14ac:dyDescent="0.25">
      <c r="F41344" s="186"/>
    </row>
    <row r="41372" spans="6:6" x14ac:dyDescent="0.25">
      <c r="F41372" s="186"/>
    </row>
    <row r="41373" spans="6:6" x14ac:dyDescent="0.25">
      <c r="F41373" s="186"/>
    </row>
    <row r="41374" spans="6:6" x14ac:dyDescent="0.25">
      <c r="F41374" s="186"/>
    </row>
    <row r="41375" spans="6:6" x14ac:dyDescent="0.25">
      <c r="F41375" s="186"/>
    </row>
    <row r="41376" spans="6:6" x14ac:dyDescent="0.25">
      <c r="F41376" s="186"/>
    </row>
    <row r="41387" spans="6:6" x14ac:dyDescent="0.25">
      <c r="F41387" s="186"/>
    </row>
    <row r="41388" spans="6:6" x14ac:dyDescent="0.25">
      <c r="F41388" s="186"/>
    </row>
    <row r="41389" spans="6:6" x14ac:dyDescent="0.25">
      <c r="F41389" s="186"/>
    </row>
    <row r="41390" spans="6:6" x14ac:dyDescent="0.25">
      <c r="F41390" s="186"/>
    </row>
    <row r="41391" spans="6:6" x14ac:dyDescent="0.25">
      <c r="F41391" s="186"/>
    </row>
    <row r="41403" spans="6:6" x14ac:dyDescent="0.25">
      <c r="F41403" s="186"/>
    </row>
    <row r="41404" spans="6:6" x14ac:dyDescent="0.25">
      <c r="F41404" s="186"/>
    </row>
    <row r="41417" spans="6:6" x14ac:dyDescent="0.25">
      <c r="F41417" s="186"/>
    </row>
    <row r="41418" spans="6:6" x14ac:dyDescent="0.25">
      <c r="F41418" s="186"/>
    </row>
    <row r="41419" spans="6:6" x14ac:dyDescent="0.25">
      <c r="F41419" s="186"/>
    </row>
    <row r="41420" spans="6:6" x14ac:dyDescent="0.25">
      <c r="F41420" s="186"/>
    </row>
    <row r="41421" spans="6:6" x14ac:dyDescent="0.25">
      <c r="F41421" s="186"/>
    </row>
    <row r="41432" spans="6:6" x14ac:dyDescent="0.25">
      <c r="F41432" s="186"/>
    </row>
    <row r="41433" spans="6:6" x14ac:dyDescent="0.25">
      <c r="F41433" s="186"/>
    </row>
    <row r="41434" spans="6:6" x14ac:dyDescent="0.25">
      <c r="F41434" s="186"/>
    </row>
    <row r="41435" spans="6:6" x14ac:dyDescent="0.25">
      <c r="F41435" s="186"/>
    </row>
    <row r="41436" spans="6:6" x14ac:dyDescent="0.25">
      <c r="F41436" s="186"/>
    </row>
    <row r="41448" spans="6:6" x14ac:dyDescent="0.25">
      <c r="F41448" s="186"/>
    </row>
    <row r="41449" spans="6:6" x14ac:dyDescent="0.25">
      <c r="F41449" s="186"/>
    </row>
    <row r="41477" spans="6:6" x14ac:dyDescent="0.25">
      <c r="F41477" s="186"/>
    </row>
    <row r="41478" spans="6:6" x14ac:dyDescent="0.25">
      <c r="F41478" s="186"/>
    </row>
    <row r="41479" spans="6:6" x14ac:dyDescent="0.25">
      <c r="F41479" s="186"/>
    </row>
    <row r="41480" spans="6:6" x14ac:dyDescent="0.25">
      <c r="F41480" s="186"/>
    </row>
    <row r="41481" spans="6:6" x14ac:dyDescent="0.25">
      <c r="F41481" s="186"/>
    </row>
    <row r="41492" spans="6:6" x14ac:dyDescent="0.25">
      <c r="F41492" s="186"/>
    </row>
    <row r="41493" spans="6:6" x14ac:dyDescent="0.25">
      <c r="F41493" s="186"/>
    </row>
    <row r="41494" spans="6:6" x14ac:dyDescent="0.25">
      <c r="F41494" s="186"/>
    </row>
    <row r="41495" spans="6:6" x14ac:dyDescent="0.25">
      <c r="F41495" s="186"/>
    </row>
    <row r="41508" spans="6:6" x14ac:dyDescent="0.25">
      <c r="F41508" s="186"/>
    </row>
    <row r="41509" spans="6:6" x14ac:dyDescent="0.25">
      <c r="F41509" s="186"/>
    </row>
    <row r="41510" spans="6:6" x14ac:dyDescent="0.25">
      <c r="F41510" s="186"/>
    </row>
    <row r="41511" spans="6:6" x14ac:dyDescent="0.25">
      <c r="F41511" s="186"/>
    </row>
    <row r="41522" spans="6:6" x14ac:dyDescent="0.25">
      <c r="F41522" s="187"/>
    </row>
    <row r="41523" spans="6:6" x14ac:dyDescent="0.25">
      <c r="F41523" s="186"/>
    </row>
    <row r="41524" spans="6:6" x14ac:dyDescent="0.25">
      <c r="F41524" s="186"/>
    </row>
    <row r="41525" spans="6:6" x14ac:dyDescent="0.25">
      <c r="F41525" s="186"/>
    </row>
    <row r="41526" spans="6:6" x14ac:dyDescent="0.25">
      <c r="F41526" s="186"/>
    </row>
    <row r="41537" spans="6:6" x14ac:dyDescent="0.25">
      <c r="F41537" s="187"/>
    </row>
    <row r="41538" spans="6:6" x14ac:dyDescent="0.25">
      <c r="F41538" s="186"/>
    </row>
    <row r="41539" spans="6:6" x14ac:dyDescent="0.25">
      <c r="F41539" s="186"/>
    </row>
    <row r="41540" spans="6:6" x14ac:dyDescent="0.25">
      <c r="F41540" s="186"/>
    </row>
    <row r="41541" spans="6:6" x14ac:dyDescent="0.25">
      <c r="F41541" s="186"/>
    </row>
    <row r="41553" spans="6:6" x14ac:dyDescent="0.25">
      <c r="F41553" s="186"/>
    </row>
    <row r="41554" spans="6:6" x14ac:dyDescent="0.25">
      <c r="F41554" s="186"/>
    </row>
    <row r="41582" spans="6:6" x14ac:dyDescent="0.25">
      <c r="F41582" s="187"/>
    </row>
    <row r="41583" spans="6:6" x14ac:dyDescent="0.25">
      <c r="F41583" s="186"/>
    </row>
    <row r="41584" spans="6:6" x14ac:dyDescent="0.25">
      <c r="F41584" s="186"/>
    </row>
    <row r="41585" spans="6:6" x14ac:dyDescent="0.25">
      <c r="F41585" s="186"/>
    </row>
    <row r="41586" spans="6:6" x14ac:dyDescent="0.25">
      <c r="F41586" s="186"/>
    </row>
    <row r="41597" spans="6:6" x14ac:dyDescent="0.25">
      <c r="F41597" s="187"/>
    </row>
    <row r="41598" spans="6:6" x14ac:dyDescent="0.25">
      <c r="F41598" s="186"/>
    </row>
    <row r="41599" spans="6:6" x14ac:dyDescent="0.25">
      <c r="F41599" s="186"/>
    </row>
    <row r="41600" spans="6:6" x14ac:dyDescent="0.25">
      <c r="F41600" s="186"/>
    </row>
    <row r="41601" spans="6:6" x14ac:dyDescent="0.25">
      <c r="F41601" s="186"/>
    </row>
    <row r="41612" spans="6:6" x14ac:dyDescent="0.25">
      <c r="F41612" s="187"/>
    </row>
    <row r="41613" spans="6:6" x14ac:dyDescent="0.25">
      <c r="F41613" s="186"/>
    </row>
    <row r="41614" spans="6:6" x14ac:dyDescent="0.25">
      <c r="F41614" s="186"/>
    </row>
    <row r="41615" spans="6:6" x14ac:dyDescent="0.25">
      <c r="F41615" s="186"/>
    </row>
    <row r="41616" spans="6:6" x14ac:dyDescent="0.25">
      <c r="F41616" s="186"/>
    </row>
    <row r="41627" spans="6:6" x14ac:dyDescent="0.25">
      <c r="F41627" s="187"/>
    </row>
    <row r="41628" spans="6:6" x14ac:dyDescent="0.25">
      <c r="F41628" s="186"/>
    </row>
    <row r="41629" spans="6:6" x14ac:dyDescent="0.25">
      <c r="F41629" s="186"/>
    </row>
    <row r="41630" spans="6:6" x14ac:dyDescent="0.25">
      <c r="F41630" s="186"/>
    </row>
    <row r="41631" spans="6:6" x14ac:dyDescent="0.25">
      <c r="F41631" s="186"/>
    </row>
    <row r="41642" spans="6:6" x14ac:dyDescent="0.25">
      <c r="F41642" s="187"/>
    </row>
    <row r="41643" spans="6:6" x14ac:dyDescent="0.25">
      <c r="F41643" s="186"/>
    </row>
    <row r="41644" spans="6:6" x14ac:dyDescent="0.25">
      <c r="F41644" s="186"/>
    </row>
    <row r="41645" spans="6:6" x14ac:dyDescent="0.25">
      <c r="F41645" s="186"/>
    </row>
    <row r="41646" spans="6:6" x14ac:dyDescent="0.25">
      <c r="F41646" s="186"/>
    </row>
    <row r="41658" spans="6:6" x14ac:dyDescent="0.25">
      <c r="F41658" s="186"/>
    </row>
    <row r="41659" spans="6:6" x14ac:dyDescent="0.25">
      <c r="F41659" s="186"/>
    </row>
    <row r="41660" spans="6:6" x14ac:dyDescent="0.25">
      <c r="F41660" s="186"/>
    </row>
    <row r="41661" spans="6:6" x14ac:dyDescent="0.25">
      <c r="F41661" s="186"/>
    </row>
    <row r="41687" spans="6:6" x14ac:dyDescent="0.25">
      <c r="F41687" s="186"/>
    </row>
    <row r="41688" spans="6:6" x14ac:dyDescent="0.25">
      <c r="F41688" s="186"/>
    </row>
    <row r="41689" spans="6:6" x14ac:dyDescent="0.25">
      <c r="F41689" s="186"/>
    </row>
    <row r="41690" spans="6:6" x14ac:dyDescent="0.25">
      <c r="F41690" s="186"/>
    </row>
    <row r="41691" spans="6:6" x14ac:dyDescent="0.25">
      <c r="F41691" s="186"/>
    </row>
    <row r="41701" spans="6:6" x14ac:dyDescent="0.25">
      <c r="F41701" s="186"/>
    </row>
    <row r="41702" spans="6:6" x14ac:dyDescent="0.25">
      <c r="F41702" s="186"/>
    </row>
    <row r="41703" spans="6:6" x14ac:dyDescent="0.25">
      <c r="F41703" s="186"/>
    </row>
    <row r="41704" spans="6:6" x14ac:dyDescent="0.25">
      <c r="F41704" s="186"/>
    </row>
    <row r="41705" spans="6:6" x14ac:dyDescent="0.25">
      <c r="F41705" s="186"/>
    </row>
    <row r="41706" spans="6:6" x14ac:dyDescent="0.25">
      <c r="F41706" s="186"/>
    </row>
    <row r="41717" spans="6:6" x14ac:dyDescent="0.25">
      <c r="F41717" s="187"/>
    </row>
    <row r="41718" spans="6:6" x14ac:dyDescent="0.25">
      <c r="F41718" s="186"/>
    </row>
    <row r="41719" spans="6:6" x14ac:dyDescent="0.25">
      <c r="F41719" s="186"/>
    </row>
    <row r="41720" spans="6:6" x14ac:dyDescent="0.25">
      <c r="F41720" s="186"/>
    </row>
    <row r="41721" spans="6:6" x14ac:dyDescent="0.25">
      <c r="F41721" s="186"/>
    </row>
    <row r="41732" spans="6:6" x14ac:dyDescent="0.25">
      <c r="F41732" s="186"/>
    </row>
    <row r="41733" spans="6:6" x14ac:dyDescent="0.25">
      <c r="F41733" s="186"/>
    </row>
    <row r="41734" spans="6:6" x14ac:dyDescent="0.25">
      <c r="F41734" s="186"/>
    </row>
    <row r="41735" spans="6:6" x14ac:dyDescent="0.25">
      <c r="F41735" s="186"/>
    </row>
    <row r="41747" spans="6:6" x14ac:dyDescent="0.25">
      <c r="F41747" s="186"/>
    </row>
    <row r="41748" spans="6:6" x14ac:dyDescent="0.25">
      <c r="F41748" s="186"/>
    </row>
    <row r="41749" spans="6:6" x14ac:dyDescent="0.25">
      <c r="F41749" s="186"/>
    </row>
    <row r="41750" spans="6:6" x14ac:dyDescent="0.25">
      <c r="F41750" s="186"/>
    </row>
    <row r="41751" spans="6:6" x14ac:dyDescent="0.25">
      <c r="F41751" s="186"/>
    </row>
    <row r="41763" spans="6:6" x14ac:dyDescent="0.25">
      <c r="F41763" s="186"/>
    </row>
    <row r="41764" spans="6:6" x14ac:dyDescent="0.25">
      <c r="F41764" s="186"/>
    </row>
    <row r="41765" spans="6:6" x14ac:dyDescent="0.25">
      <c r="F41765" s="186"/>
    </row>
    <row r="41766" spans="6:6" x14ac:dyDescent="0.25">
      <c r="F41766" s="186"/>
    </row>
    <row r="41792" spans="6:6" x14ac:dyDescent="0.25">
      <c r="F41792" s="186"/>
    </row>
    <row r="41793" spans="6:6" x14ac:dyDescent="0.25">
      <c r="F41793" s="186"/>
    </row>
    <row r="41794" spans="6:6" x14ac:dyDescent="0.25">
      <c r="F41794" s="186"/>
    </row>
    <row r="41795" spans="6:6" x14ac:dyDescent="0.25">
      <c r="F41795" s="186"/>
    </row>
    <row r="41796" spans="6:6" x14ac:dyDescent="0.25">
      <c r="F41796" s="186"/>
    </row>
    <row r="41807" spans="6:6" x14ac:dyDescent="0.25">
      <c r="F41807" s="186"/>
    </row>
    <row r="41808" spans="6:6" x14ac:dyDescent="0.25">
      <c r="F41808" s="186"/>
    </row>
    <row r="41809" spans="6:6" x14ac:dyDescent="0.25">
      <c r="F41809" s="186"/>
    </row>
    <row r="41810" spans="6:6" x14ac:dyDescent="0.25">
      <c r="F41810" s="186"/>
    </row>
    <row r="41811" spans="6:6" x14ac:dyDescent="0.25">
      <c r="F41811" s="186"/>
    </row>
    <row r="41823" spans="6:6" x14ac:dyDescent="0.25">
      <c r="F41823" s="186"/>
    </row>
    <row r="41824" spans="6:6" x14ac:dyDescent="0.25">
      <c r="F41824" s="186"/>
    </row>
    <row r="41825" spans="6:6" x14ac:dyDescent="0.25">
      <c r="F41825" s="186"/>
    </row>
    <row r="41826" spans="6:6" x14ac:dyDescent="0.25">
      <c r="F41826" s="186"/>
    </row>
    <row r="41837" spans="6:6" x14ac:dyDescent="0.25">
      <c r="F41837" s="187"/>
    </row>
    <row r="41838" spans="6:6" x14ac:dyDescent="0.25">
      <c r="F41838" s="186"/>
    </row>
    <row r="41839" spans="6:6" x14ac:dyDescent="0.25">
      <c r="F41839" s="186"/>
    </row>
    <row r="41840" spans="6:6" x14ac:dyDescent="0.25">
      <c r="F41840" s="186"/>
    </row>
    <row r="41841" spans="6:6" x14ac:dyDescent="0.25">
      <c r="F41841" s="186"/>
    </row>
    <row r="41852" spans="6:6" x14ac:dyDescent="0.25">
      <c r="F41852" s="186"/>
    </row>
    <row r="41853" spans="6:6" x14ac:dyDescent="0.25">
      <c r="F41853" s="186"/>
    </row>
    <row r="41854" spans="6:6" x14ac:dyDescent="0.25">
      <c r="F41854" s="186"/>
    </row>
    <row r="41855" spans="6:6" x14ac:dyDescent="0.25">
      <c r="F41855" s="186"/>
    </row>
    <row r="41856" spans="6:6" x14ac:dyDescent="0.25">
      <c r="F41856" s="186"/>
    </row>
    <row r="41868" spans="6:6" x14ac:dyDescent="0.25">
      <c r="F41868" s="186"/>
    </row>
    <row r="41869" spans="6:6" x14ac:dyDescent="0.25">
      <c r="F41869" s="186"/>
    </row>
    <row r="41870" spans="6:6" x14ac:dyDescent="0.25">
      <c r="F41870" s="186"/>
    </row>
    <row r="41871" spans="6:6" x14ac:dyDescent="0.25">
      <c r="F41871" s="186"/>
    </row>
    <row r="41898" spans="6:6" x14ac:dyDescent="0.25">
      <c r="F41898" s="186"/>
    </row>
    <row r="41899" spans="6:6" x14ac:dyDescent="0.25">
      <c r="F41899" s="186"/>
    </row>
    <row r="41901" spans="6:6" x14ac:dyDescent="0.25">
      <c r="F41901" s="186"/>
    </row>
    <row r="41928" spans="6:6" x14ac:dyDescent="0.25">
      <c r="F41928" s="186"/>
    </row>
    <row r="41942" spans="6:6" x14ac:dyDescent="0.25">
      <c r="F41942" s="186"/>
    </row>
    <row r="41945" spans="6:6" x14ac:dyDescent="0.25">
      <c r="F41945" s="186"/>
    </row>
    <row r="41958" spans="6:6" x14ac:dyDescent="0.25">
      <c r="F41958" s="186"/>
    </row>
    <row r="42002" spans="6:6" x14ac:dyDescent="0.25">
      <c r="F42002" s="186"/>
    </row>
    <row r="42003" spans="6:6" x14ac:dyDescent="0.25">
      <c r="F42003" s="187"/>
    </row>
    <row r="42004" spans="6:6" x14ac:dyDescent="0.25">
      <c r="F42004" s="187"/>
    </row>
    <row r="42005" spans="6:6" x14ac:dyDescent="0.25">
      <c r="F42005" s="186"/>
    </row>
    <row r="42006" spans="6:6" x14ac:dyDescent="0.25">
      <c r="F42006" s="187"/>
    </row>
    <row r="42017" spans="6:6" x14ac:dyDescent="0.25">
      <c r="F42017" s="186"/>
    </row>
    <row r="42018" spans="6:6" x14ac:dyDescent="0.25">
      <c r="F42018" s="187"/>
    </row>
    <row r="42019" spans="6:6" x14ac:dyDescent="0.25">
      <c r="F42019" s="187"/>
    </row>
    <row r="42020" spans="6:6" x14ac:dyDescent="0.25">
      <c r="F42020" s="186"/>
    </row>
    <row r="42032" spans="6:6" x14ac:dyDescent="0.25">
      <c r="F42032" s="186"/>
    </row>
    <row r="42033" spans="6:6" x14ac:dyDescent="0.25">
      <c r="F42033" s="187"/>
    </row>
    <row r="42034" spans="6:6" x14ac:dyDescent="0.25">
      <c r="F42034" s="187"/>
    </row>
    <row r="42035" spans="6:6" x14ac:dyDescent="0.25">
      <c r="F42035" s="186"/>
    </row>
    <row r="42036" spans="6:6" x14ac:dyDescent="0.25">
      <c r="F42036" s="187"/>
    </row>
    <row r="42047" spans="6:6" x14ac:dyDescent="0.25">
      <c r="F42047" s="186"/>
    </row>
    <row r="42048" spans="6:6" x14ac:dyDescent="0.25">
      <c r="F42048" s="187"/>
    </row>
    <row r="42049" spans="6:6" x14ac:dyDescent="0.25">
      <c r="F42049" s="187"/>
    </row>
    <row r="42050" spans="6:6" x14ac:dyDescent="0.25">
      <c r="F42050" s="186"/>
    </row>
    <row r="42051" spans="6:6" x14ac:dyDescent="0.25">
      <c r="F42051" s="187"/>
    </row>
    <row r="42062" spans="6:6" x14ac:dyDescent="0.25">
      <c r="F42062" s="186"/>
    </row>
    <row r="42063" spans="6:6" x14ac:dyDescent="0.25">
      <c r="F42063" s="187"/>
    </row>
    <row r="42064" spans="6:6" x14ac:dyDescent="0.25">
      <c r="F42064" s="187"/>
    </row>
    <row r="42065" spans="6:6" x14ac:dyDescent="0.25">
      <c r="F42065" s="186"/>
    </row>
    <row r="42066" spans="6:6" x14ac:dyDescent="0.25">
      <c r="F42066" s="187"/>
    </row>
    <row r="42078" spans="6:6" x14ac:dyDescent="0.25">
      <c r="F42078" s="187"/>
    </row>
    <row r="42079" spans="6:6" x14ac:dyDescent="0.25">
      <c r="F42079" s="187"/>
    </row>
    <row r="42080" spans="6:6" x14ac:dyDescent="0.25">
      <c r="F42080" s="187"/>
    </row>
    <row r="42081" spans="6:6" x14ac:dyDescent="0.25">
      <c r="F42081" s="187"/>
    </row>
    <row r="42094" spans="6:6" x14ac:dyDescent="0.25">
      <c r="F42094" s="187"/>
    </row>
    <row r="42107" spans="6:6" x14ac:dyDescent="0.25">
      <c r="F42107" s="186"/>
    </row>
    <row r="42108" spans="6:6" x14ac:dyDescent="0.25">
      <c r="F42108" s="186"/>
    </row>
    <row r="42109" spans="6:6" x14ac:dyDescent="0.25">
      <c r="F42109" s="186"/>
    </row>
    <row r="42110" spans="6:6" x14ac:dyDescent="0.25">
      <c r="F42110" s="186"/>
    </row>
    <row r="42111" spans="6:6" x14ac:dyDescent="0.25">
      <c r="F42111" s="186"/>
    </row>
    <row r="42122" spans="6:6" x14ac:dyDescent="0.25">
      <c r="F42122" s="186"/>
    </row>
    <row r="42123" spans="6:6" x14ac:dyDescent="0.25">
      <c r="F42123" s="186"/>
    </row>
    <row r="42124" spans="6:6" x14ac:dyDescent="0.25">
      <c r="F42124" s="186"/>
    </row>
    <row r="42125" spans="6:6" x14ac:dyDescent="0.25">
      <c r="F42125" s="186"/>
    </row>
    <row r="42126" spans="6:6" x14ac:dyDescent="0.25">
      <c r="F42126" s="186"/>
    </row>
    <row r="42138" spans="6:6" x14ac:dyDescent="0.25">
      <c r="F42138" s="186"/>
    </row>
    <row r="42139" spans="6:6" x14ac:dyDescent="0.25">
      <c r="F42139" s="186"/>
    </row>
    <row r="42140" spans="6:6" x14ac:dyDescent="0.25">
      <c r="F42140" s="186"/>
    </row>
    <row r="42141" spans="6:6" x14ac:dyDescent="0.25">
      <c r="F42141" s="186"/>
    </row>
    <row r="42152" spans="6:6" x14ac:dyDescent="0.25">
      <c r="F42152" s="186"/>
    </row>
    <row r="42153" spans="6:6" x14ac:dyDescent="0.25">
      <c r="F42153" s="186"/>
    </row>
    <row r="42154" spans="6:6" x14ac:dyDescent="0.25">
      <c r="F42154" s="186"/>
    </row>
    <row r="42155" spans="6:6" x14ac:dyDescent="0.25">
      <c r="F42155" s="186"/>
    </row>
    <row r="42156" spans="6:6" x14ac:dyDescent="0.25">
      <c r="F42156" s="186"/>
    </row>
    <row r="42168" spans="6:6" x14ac:dyDescent="0.25">
      <c r="F42168" s="186"/>
    </row>
    <row r="42169" spans="6:6" x14ac:dyDescent="0.25">
      <c r="F42169" s="186"/>
    </row>
    <row r="42170" spans="6:6" x14ac:dyDescent="0.25">
      <c r="F42170" s="186"/>
    </row>
    <row r="42171" spans="6:6" x14ac:dyDescent="0.25">
      <c r="F42171" s="186"/>
    </row>
    <row r="42183" spans="6:6" x14ac:dyDescent="0.25">
      <c r="F42183" s="186"/>
    </row>
    <row r="42184" spans="6:6" x14ac:dyDescent="0.25">
      <c r="F42184" s="186"/>
    </row>
    <row r="42185" spans="6:6" x14ac:dyDescent="0.25">
      <c r="F42185" s="186"/>
    </row>
    <row r="42186" spans="6:6" x14ac:dyDescent="0.25">
      <c r="F42186" s="186"/>
    </row>
    <row r="42212" spans="6:6" x14ac:dyDescent="0.25">
      <c r="F42212" s="186"/>
    </row>
    <row r="42213" spans="6:6" x14ac:dyDescent="0.25">
      <c r="F42213" s="186"/>
    </row>
    <row r="42214" spans="6:6" x14ac:dyDescent="0.25">
      <c r="F42214" s="186"/>
    </row>
    <row r="42215" spans="6:6" x14ac:dyDescent="0.25">
      <c r="F42215" s="186"/>
    </row>
    <row r="42216" spans="6:6" x14ac:dyDescent="0.25">
      <c r="F42216" s="186"/>
    </row>
    <row r="42227" spans="6:6" x14ac:dyDescent="0.25">
      <c r="F42227" s="186"/>
    </row>
    <row r="42230" spans="6:6" x14ac:dyDescent="0.25">
      <c r="F42230" s="186"/>
    </row>
    <row r="42242" spans="6:6" x14ac:dyDescent="0.25">
      <c r="F42242" s="186"/>
    </row>
    <row r="42243" spans="6:6" x14ac:dyDescent="0.25">
      <c r="F42243" s="186"/>
    </row>
    <row r="42244" spans="6:6" x14ac:dyDescent="0.25">
      <c r="F42244" s="186"/>
    </row>
    <row r="42245" spans="6:6" x14ac:dyDescent="0.25">
      <c r="F42245" s="186"/>
    </row>
    <row r="42246" spans="6:6" x14ac:dyDescent="0.25">
      <c r="F42246" s="186"/>
    </row>
    <row r="42257" spans="6:6" x14ac:dyDescent="0.25">
      <c r="F42257" s="186"/>
    </row>
    <row r="42260" spans="6:6" x14ac:dyDescent="0.25">
      <c r="F42260" s="186"/>
    </row>
    <row r="42272" spans="6:6" x14ac:dyDescent="0.25">
      <c r="F42272" s="186"/>
    </row>
    <row r="42273" spans="6:6" x14ac:dyDescent="0.25">
      <c r="F42273" s="186"/>
    </row>
    <row r="42275" spans="6:6" x14ac:dyDescent="0.25">
      <c r="F42275" s="186"/>
    </row>
    <row r="42276" spans="6:6" x14ac:dyDescent="0.25">
      <c r="F42276" s="186"/>
    </row>
    <row r="42317" spans="6:6" x14ac:dyDescent="0.25">
      <c r="F42317" s="186"/>
    </row>
    <row r="42318" spans="6:6" x14ac:dyDescent="0.25">
      <c r="F42318" s="186"/>
    </row>
    <row r="42319" spans="6:6" x14ac:dyDescent="0.25">
      <c r="F42319" s="186"/>
    </row>
    <row r="42320" spans="6:6" x14ac:dyDescent="0.25">
      <c r="F42320" s="186"/>
    </row>
    <row r="42321" spans="6:6" x14ac:dyDescent="0.25">
      <c r="F42321" s="186"/>
    </row>
    <row r="42332" spans="6:6" x14ac:dyDescent="0.25">
      <c r="F42332" s="186"/>
    </row>
    <row r="42333" spans="6:6" x14ac:dyDescent="0.25">
      <c r="F42333" s="186"/>
    </row>
    <row r="42335" spans="6:6" x14ac:dyDescent="0.25">
      <c r="F42335" s="186"/>
    </row>
    <row r="42336" spans="6:6" x14ac:dyDescent="0.25">
      <c r="F42336" s="186"/>
    </row>
    <row r="42349" spans="6:6" x14ac:dyDescent="0.25">
      <c r="F42349" s="186"/>
    </row>
    <row r="42362" spans="6:6" x14ac:dyDescent="0.25">
      <c r="F42362" s="186"/>
    </row>
    <row r="42363" spans="6:6" x14ac:dyDescent="0.25">
      <c r="F42363" s="186"/>
    </row>
    <row r="42365" spans="6:6" x14ac:dyDescent="0.25">
      <c r="F42365" s="186"/>
    </row>
    <row r="42380" spans="6:6" x14ac:dyDescent="0.25">
      <c r="F42380" s="186"/>
    </row>
    <row r="42422" spans="6:6" x14ac:dyDescent="0.25">
      <c r="F42422" s="186"/>
    </row>
    <row r="42423" spans="6:6" x14ac:dyDescent="0.25">
      <c r="F42423" s="186"/>
    </row>
    <row r="42424" spans="6:6" x14ac:dyDescent="0.25">
      <c r="F42424" s="186"/>
    </row>
    <row r="42425" spans="6:6" x14ac:dyDescent="0.25">
      <c r="F42425" s="186"/>
    </row>
    <row r="42426" spans="6:6" x14ac:dyDescent="0.25">
      <c r="F42426" s="186"/>
    </row>
    <row r="42437" spans="6:6" x14ac:dyDescent="0.25">
      <c r="F42437" s="186"/>
    </row>
    <row r="42438" spans="6:6" x14ac:dyDescent="0.25">
      <c r="F42438" s="186"/>
    </row>
    <row r="42439" spans="6:6" x14ac:dyDescent="0.25">
      <c r="F42439" s="186"/>
    </row>
    <row r="42440" spans="6:6" x14ac:dyDescent="0.25">
      <c r="F42440" s="186"/>
    </row>
    <row r="42441" spans="6:6" x14ac:dyDescent="0.25">
      <c r="F42441" s="186"/>
    </row>
    <row r="42452" spans="6:6" x14ac:dyDescent="0.25">
      <c r="F42452" s="186"/>
    </row>
    <row r="42453" spans="6:6" x14ac:dyDescent="0.25">
      <c r="F42453" s="186"/>
    </row>
    <row r="42454" spans="6:6" x14ac:dyDescent="0.25">
      <c r="F42454" s="186"/>
    </row>
    <row r="42455" spans="6:6" x14ac:dyDescent="0.25">
      <c r="F42455" s="186"/>
    </row>
    <row r="42456" spans="6:6" x14ac:dyDescent="0.25">
      <c r="F42456" s="186"/>
    </row>
    <row r="42467" spans="6:6" x14ac:dyDescent="0.25">
      <c r="F42467" s="186"/>
    </row>
    <row r="42468" spans="6:6" x14ac:dyDescent="0.25">
      <c r="F42468" s="186"/>
    </row>
    <row r="42469" spans="6:6" x14ac:dyDescent="0.25">
      <c r="F42469" s="186"/>
    </row>
    <row r="42470" spans="6:6" x14ac:dyDescent="0.25">
      <c r="F42470" s="186"/>
    </row>
    <row r="42482" spans="6:6" x14ac:dyDescent="0.25">
      <c r="F42482" s="186"/>
    </row>
    <row r="42483" spans="6:6" x14ac:dyDescent="0.25">
      <c r="F42483" s="186"/>
    </row>
    <row r="42484" spans="6:6" x14ac:dyDescent="0.25">
      <c r="F42484" s="186"/>
    </row>
    <row r="42485" spans="6:6" x14ac:dyDescent="0.25">
      <c r="F42485" s="186"/>
    </row>
    <row r="42486" spans="6:6" x14ac:dyDescent="0.25">
      <c r="F42486" s="186"/>
    </row>
    <row r="42527" spans="6:6" x14ac:dyDescent="0.25">
      <c r="F42527" s="186"/>
    </row>
    <row r="42528" spans="6:6" x14ac:dyDescent="0.25">
      <c r="F42528" s="186"/>
    </row>
    <row r="42529" spans="6:6" x14ac:dyDescent="0.25">
      <c r="F42529" s="186"/>
    </row>
    <row r="42530" spans="6:6" x14ac:dyDescent="0.25">
      <c r="F42530" s="186"/>
    </row>
    <row r="42531" spans="6:6" x14ac:dyDescent="0.25">
      <c r="F42531" s="186"/>
    </row>
    <row r="42542" spans="6:6" x14ac:dyDescent="0.25">
      <c r="F42542" s="186"/>
    </row>
    <row r="42543" spans="6:6" x14ac:dyDescent="0.25">
      <c r="F42543" s="186"/>
    </row>
    <row r="42544" spans="6:6" x14ac:dyDescent="0.25">
      <c r="F42544" s="186"/>
    </row>
    <row r="42545" spans="6:6" x14ac:dyDescent="0.25">
      <c r="F42545" s="186"/>
    </row>
    <row r="42546" spans="6:6" x14ac:dyDescent="0.25">
      <c r="F42546" s="186"/>
    </row>
    <row r="42557" spans="6:6" x14ac:dyDescent="0.25">
      <c r="F42557" s="186"/>
    </row>
    <row r="42558" spans="6:6" x14ac:dyDescent="0.25">
      <c r="F42558" s="186"/>
    </row>
    <row r="42559" spans="6:6" x14ac:dyDescent="0.25">
      <c r="F42559" s="186"/>
    </row>
    <row r="42560" spans="6:6" x14ac:dyDescent="0.25">
      <c r="F42560" s="186"/>
    </row>
    <row r="42561" spans="6:6" x14ac:dyDescent="0.25">
      <c r="F42561" s="186"/>
    </row>
    <row r="42572" spans="6:6" x14ac:dyDescent="0.25">
      <c r="F42572" s="186"/>
    </row>
    <row r="42573" spans="6:6" x14ac:dyDescent="0.25">
      <c r="F42573" s="186"/>
    </row>
    <row r="42574" spans="6:6" x14ac:dyDescent="0.25">
      <c r="F42574" s="186"/>
    </row>
    <row r="42575" spans="6:6" x14ac:dyDescent="0.25">
      <c r="F42575" s="186"/>
    </row>
    <row r="42576" spans="6:6" x14ac:dyDescent="0.25">
      <c r="F42576" s="186"/>
    </row>
    <row r="42587" spans="6:6" x14ac:dyDescent="0.25">
      <c r="F42587" s="186"/>
    </row>
    <row r="42588" spans="6:6" x14ac:dyDescent="0.25">
      <c r="F42588" s="186"/>
    </row>
    <row r="42589" spans="6:6" x14ac:dyDescent="0.25">
      <c r="F42589" s="186"/>
    </row>
    <row r="42590" spans="6:6" x14ac:dyDescent="0.25">
      <c r="F42590" s="186"/>
    </row>
    <row r="42591" spans="6:6" x14ac:dyDescent="0.25">
      <c r="F42591" s="186"/>
    </row>
    <row r="42603" spans="6:6" x14ac:dyDescent="0.25">
      <c r="F42603" s="186"/>
    </row>
    <row r="42604" spans="6:6" x14ac:dyDescent="0.25">
      <c r="F42604" s="186"/>
    </row>
    <row r="42605" spans="6:6" x14ac:dyDescent="0.25">
      <c r="F42605" s="186"/>
    </row>
    <row r="42606" spans="6:6" x14ac:dyDescent="0.25">
      <c r="F42606" s="186"/>
    </row>
    <row r="42737" spans="6:6" x14ac:dyDescent="0.25">
      <c r="F42737" s="186"/>
    </row>
    <row r="42738" spans="6:6" x14ac:dyDescent="0.25">
      <c r="F42738" s="186"/>
    </row>
    <row r="42739" spans="6:6" x14ac:dyDescent="0.25">
      <c r="F42739" s="186"/>
    </row>
    <row r="42740" spans="6:6" x14ac:dyDescent="0.25">
      <c r="F42740" s="186"/>
    </row>
    <row r="42741" spans="6:6" x14ac:dyDescent="0.25">
      <c r="F42741" s="186"/>
    </row>
    <row r="42752" spans="6:6" x14ac:dyDescent="0.25">
      <c r="F42752" s="186"/>
    </row>
    <row r="42753" spans="6:6" x14ac:dyDescent="0.25">
      <c r="F42753" s="186"/>
    </row>
    <row r="42754" spans="6:6" x14ac:dyDescent="0.25">
      <c r="F42754" s="186"/>
    </row>
    <row r="42755" spans="6:6" x14ac:dyDescent="0.25">
      <c r="F42755" s="186"/>
    </row>
    <row r="42756" spans="6:6" x14ac:dyDescent="0.25">
      <c r="F42756" s="186"/>
    </row>
    <row r="42767" spans="6:6" x14ac:dyDescent="0.25">
      <c r="F42767" s="186"/>
    </row>
    <row r="42768" spans="6:6" x14ac:dyDescent="0.25">
      <c r="F42768" s="186"/>
    </row>
    <row r="42769" spans="6:6" x14ac:dyDescent="0.25">
      <c r="F42769" s="186"/>
    </row>
    <row r="42770" spans="6:6" x14ac:dyDescent="0.25">
      <c r="F42770" s="186"/>
    </row>
    <row r="42771" spans="6:6" x14ac:dyDescent="0.25">
      <c r="F42771" s="186"/>
    </row>
    <row r="42782" spans="6:6" x14ac:dyDescent="0.25">
      <c r="F42782" s="186"/>
    </row>
    <row r="42783" spans="6:6" x14ac:dyDescent="0.25">
      <c r="F42783" s="186"/>
    </row>
    <row r="42784" spans="6:6" x14ac:dyDescent="0.25">
      <c r="F42784" s="186"/>
    </row>
    <row r="42785" spans="6:6" x14ac:dyDescent="0.25">
      <c r="F42785" s="186"/>
    </row>
    <row r="42786" spans="6:6" x14ac:dyDescent="0.25">
      <c r="F42786" s="186"/>
    </row>
    <row r="42797" spans="6:6" x14ac:dyDescent="0.25">
      <c r="F42797" s="186"/>
    </row>
    <row r="42798" spans="6:6" x14ac:dyDescent="0.25">
      <c r="F42798" s="186"/>
    </row>
    <row r="42799" spans="6:6" x14ac:dyDescent="0.25">
      <c r="F42799" s="186"/>
    </row>
    <row r="42800" spans="6:6" x14ac:dyDescent="0.25">
      <c r="F42800" s="186"/>
    </row>
    <row r="42801" spans="6:6" x14ac:dyDescent="0.25">
      <c r="F42801" s="186"/>
    </row>
    <row r="42813" spans="6:6" x14ac:dyDescent="0.25">
      <c r="F42813" s="186"/>
    </row>
    <row r="42814" spans="6:6" x14ac:dyDescent="0.25">
      <c r="F42814" s="186"/>
    </row>
    <row r="42842" spans="6:6" x14ac:dyDescent="0.25">
      <c r="F42842" s="186"/>
    </row>
    <row r="42843" spans="6:6" x14ac:dyDescent="0.25">
      <c r="F42843" s="186"/>
    </row>
    <row r="42844" spans="6:6" x14ac:dyDescent="0.25">
      <c r="F42844" s="186"/>
    </row>
    <row r="42845" spans="6:6" x14ac:dyDescent="0.25">
      <c r="F42845" s="186"/>
    </row>
    <row r="42846" spans="6:6" x14ac:dyDescent="0.25">
      <c r="F42846" s="186"/>
    </row>
    <row r="42857" spans="6:6" x14ac:dyDescent="0.25">
      <c r="F42857" s="186"/>
    </row>
    <row r="42858" spans="6:6" x14ac:dyDescent="0.25">
      <c r="F42858" s="186"/>
    </row>
    <row r="42859" spans="6:6" x14ac:dyDescent="0.25">
      <c r="F42859" s="186"/>
    </row>
    <row r="42860" spans="6:6" x14ac:dyDescent="0.25">
      <c r="F42860" s="186"/>
    </row>
    <row r="42861" spans="6:6" x14ac:dyDescent="0.25">
      <c r="F42861" s="186"/>
    </row>
    <row r="42873" spans="6:6" x14ac:dyDescent="0.25">
      <c r="F42873" s="186"/>
    </row>
    <row r="42874" spans="6:6" x14ac:dyDescent="0.25">
      <c r="F42874" s="186"/>
    </row>
    <row r="42875" spans="6:6" x14ac:dyDescent="0.25">
      <c r="F42875" s="186"/>
    </row>
    <row r="42876" spans="6:6" x14ac:dyDescent="0.25">
      <c r="F42876" s="186"/>
    </row>
    <row r="42887" spans="6:6" x14ac:dyDescent="0.25">
      <c r="F42887" s="186"/>
    </row>
    <row r="42888" spans="6:6" x14ac:dyDescent="0.25">
      <c r="F42888" s="186"/>
    </row>
    <row r="42889" spans="6:6" x14ac:dyDescent="0.25">
      <c r="F42889" s="186"/>
    </row>
    <row r="42890" spans="6:6" x14ac:dyDescent="0.25">
      <c r="F42890" s="186"/>
    </row>
    <row r="42891" spans="6:6" x14ac:dyDescent="0.25">
      <c r="F42891" s="186"/>
    </row>
    <row r="42903" spans="6:6" x14ac:dyDescent="0.25">
      <c r="F42903" s="186"/>
    </row>
    <row r="42904" spans="6:6" x14ac:dyDescent="0.25">
      <c r="F42904" s="186"/>
    </row>
    <row r="42905" spans="6:6" x14ac:dyDescent="0.25">
      <c r="F42905" s="186"/>
    </row>
    <row r="42906" spans="6:6" x14ac:dyDescent="0.25">
      <c r="F42906" s="186"/>
    </row>
    <row r="42918" spans="6:6" x14ac:dyDescent="0.25">
      <c r="F42918" s="186"/>
    </row>
    <row r="42919" spans="6:6" x14ac:dyDescent="0.25">
      <c r="F42919" s="186"/>
    </row>
    <row r="42920" spans="6:6" x14ac:dyDescent="0.25">
      <c r="F42920" s="186"/>
    </row>
    <row r="42921" spans="6:6" x14ac:dyDescent="0.25">
      <c r="F42921" s="186"/>
    </row>
    <row r="42947" spans="6:6" x14ac:dyDescent="0.25">
      <c r="F42947" s="186"/>
    </row>
    <row r="42948" spans="6:6" x14ac:dyDescent="0.25">
      <c r="F42948" s="186"/>
    </row>
    <row r="42949" spans="6:6" x14ac:dyDescent="0.25">
      <c r="F42949" s="186"/>
    </row>
    <row r="42950" spans="6:6" x14ac:dyDescent="0.25">
      <c r="F42950" s="186"/>
    </row>
    <row r="42962" spans="6:6" x14ac:dyDescent="0.25">
      <c r="F42962" s="186"/>
    </row>
    <row r="42963" spans="6:6" x14ac:dyDescent="0.25">
      <c r="F42963" s="186"/>
    </row>
    <row r="42964" spans="6:6" x14ac:dyDescent="0.25">
      <c r="F42964" s="186"/>
    </row>
    <row r="42965" spans="6:6" x14ac:dyDescent="0.25">
      <c r="F42965" s="186"/>
    </row>
    <row r="42966" spans="6:6" x14ac:dyDescent="0.25">
      <c r="F42966" s="186"/>
    </row>
    <row r="42977" spans="6:6" x14ac:dyDescent="0.25">
      <c r="F42977" s="186"/>
    </row>
    <row r="42978" spans="6:6" x14ac:dyDescent="0.25">
      <c r="F42978" s="186"/>
    </row>
    <row r="42979" spans="6:6" x14ac:dyDescent="0.25">
      <c r="F42979" s="186"/>
    </row>
    <row r="42980" spans="6:6" x14ac:dyDescent="0.25">
      <c r="F42980" s="186"/>
    </row>
    <row r="42992" spans="6:6" x14ac:dyDescent="0.25">
      <c r="F42992" s="187"/>
    </row>
    <row r="42993" spans="6:6" x14ac:dyDescent="0.25">
      <c r="F42993" s="186"/>
    </row>
    <row r="42994" spans="6:6" x14ac:dyDescent="0.25">
      <c r="F42994" s="186"/>
    </row>
    <row r="42995" spans="6:6" x14ac:dyDescent="0.25">
      <c r="F42995" s="186"/>
    </row>
    <row r="43007" spans="6:6" x14ac:dyDescent="0.25">
      <c r="F43007" s="187"/>
    </row>
    <row r="43008" spans="6:6" x14ac:dyDescent="0.25">
      <c r="F43008" s="186"/>
    </row>
    <row r="43009" spans="6:6" x14ac:dyDescent="0.25">
      <c r="F43009" s="186"/>
    </row>
    <row r="43010" spans="6:6" x14ac:dyDescent="0.25">
      <c r="F43010" s="186"/>
    </row>
    <row r="43011" spans="6:6" x14ac:dyDescent="0.25">
      <c r="F43011" s="186"/>
    </row>
    <row r="43024" spans="6:6" x14ac:dyDescent="0.25">
      <c r="F43024" s="186"/>
    </row>
    <row r="43025" spans="6:6" x14ac:dyDescent="0.25">
      <c r="F43025" s="186"/>
    </row>
    <row r="43026" spans="6:6" x14ac:dyDescent="0.25">
      <c r="F43026" s="186"/>
    </row>
    <row r="43052" spans="6:6" x14ac:dyDescent="0.25">
      <c r="F43052" s="186"/>
    </row>
    <row r="43053" spans="6:6" x14ac:dyDescent="0.25">
      <c r="F43053" s="186"/>
    </row>
    <row r="43054" spans="6:6" x14ac:dyDescent="0.25">
      <c r="F43054" s="186"/>
    </row>
    <row r="43055" spans="6:6" x14ac:dyDescent="0.25">
      <c r="F43055" s="186"/>
    </row>
    <row r="43056" spans="6:6" x14ac:dyDescent="0.25">
      <c r="F43056" s="186"/>
    </row>
    <row r="43067" spans="6:6" x14ac:dyDescent="0.25">
      <c r="F43067" s="186"/>
    </row>
    <row r="43068" spans="6:6" x14ac:dyDescent="0.25">
      <c r="F43068" s="186"/>
    </row>
    <row r="43069" spans="6:6" x14ac:dyDescent="0.25">
      <c r="F43069" s="186"/>
    </row>
    <row r="43070" spans="6:6" x14ac:dyDescent="0.25">
      <c r="F43070" s="186"/>
    </row>
    <row r="43071" spans="6:6" x14ac:dyDescent="0.25">
      <c r="F43071" s="186"/>
    </row>
    <row r="43083" spans="6:6" x14ac:dyDescent="0.25">
      <c r="F43083" s="186"/>
    </row>
    <row r="43084" spans="6:6" x14ac:dyDescent="0.25">
      <c r="F43084" s="186"/>
    </row>
    <row r="43085" spans="6:6" x14ac:dyDescent="0.25">
      <c r="F43085" s="186"/>
    </row>
    <row r="43086" spans="6:6" x14ac:dyDescent="0.25">
      <c r="F43086" s="186"/>
    </row>
    <row r="43097" spans="6:6" x14ac:dyDescent="0.25">
      <c r="F43097" s="186"/>
    </row>
    <row r="43098" spans="6:6" x14ac:dyDescent="0.25">
      <c r="F43098" s="186"/>
    </row>
    <row r="43099" spans="6:6" x14ac:dyDescent="0.25">
      <c r="F43099" s="186"/>
    </row>
    <row r="43100" spans="6:6" x14ac:dyDescent="0.25">
      <c r="F43100" s="186"/>
    </row>
    <row r="43101" spans="6:6" x14ac:dyDescent="0.25">
      <c r="F43101" s="186"/>
    </row>
    <row r="43112" spans="6:6" x14ac:dyDescent="0.25">
      <c r="F43112" s="186"/>
    </row>
    <row r="43113" spans="6:6" x14ac:dyDescent="0.25">
      <c r="F43113" s="186"/>
    </row>
    <row r="43114" spans="6:6" x14ac:dyDescent="0.25">
      <c r="F43114" s="186"/>
    </row>
    <row r="43115" spans="6:6" x14ac:dyDescent="0.25">
      <c r="F43115" s="186"/>
    </row>
    <row r="43116" spans="6:6" x14ac:dyDescent="0.25">
      <c r="F43116" s="186"/>
    </row>
    <row r="43128" spans="6:6" x14ac:dyDescent="0.25">
      <c r="F43128" s="186"/>
    </row>
    <row r="43129" spans="6:6" x14ac:dyDescent="0.25">
      <c r="F43129" s="186"/>
    </row>
    <row r="43157" spans="6:6" x14ac:dyDescent="0.25">
      <c r="F43157" s="186"/>
    </row>
    <row r="43158" spans="6:6" x14ac:dyDescent="0.25">
      <c r="F43158" s="186"/>
    </row>
    <row r="43159" spans="6:6" x14ac:dyDescent="0.25">
      <c r="F43159" s="186"/>
    </row>
    <row r="43160" spans="6:6" x14ac:dyDescent="0.25">
      <c r="F43160" s="186"/>
    </row>
    <row r="43161" spans="6:6" x14ac:dyDescent="0.25">
      <c r="F43161" s="186"/>
    </row>
    <row r="43172" spans="6:6" x14ac:dyDescent="0.25">
      <c r="F43172" s="186"/>
    </row>
    <row r="43173" spans="6:6" x14ac:dyDescent="0.25">
      <c r="F43173" s="186"/>
    </row>
    <row r="43174" spans="6:6" x14ac:dyDescent="0.25">
      <c r="F43174" s="186"/>
    </row>
    <row r="43175" spans="6:6" x14ac:dyDescent="0.25">
      <c r="F43175" s="186"/>
    </row>
    <row r="43176" spans="6:6" x14ac:dyDescent="0.25">
      <c r="F43176" s="186"/>
    </row>
    <row r="43188" spans="6:6" x14ac:dyDescent="0.25">
      <c r="F43188" s="186"/>
    </row>
    <row r="43189" spans="6:6" x14ac:dyDescent="0.25">
      <c r="F43189" s="186"/>
    </row>
    <row r="43202" spans="6:6" x14ac:dyDescent="0.25">
      <c r="F43202" s="186"/>
    </row>
    <row r="43203" spans="6:6" x14ac:dyDescent="0.25">
      <c r="F43203" s="186"/>
    </row>
    <row r="43204" spans="6:6" x14ac:dyDescent="0.25">
      <c r="F43204" s="186"/>
    </row>
    <row r="43205" spans="6:6" x14ac:dyDescent="0.25">
      <c r="F43205" s="186"/>
    </row>
    <row r="43206" spans="6:6" x14ac:dyDescent="0.25">
      <c r="F43206" s="186"/>
    </row>
    <row r="43217" spans="6:6" x14ac:dyDescent="0.25">
      <c r="F43217" s="186"/>
    </row>
    <row r="43218" spans="6:6" x14ac:dyDescent="0.25">
      <c r="F43218" s="186"/>
    </row>
    <row r="43219" spans="6:6" x14ac:dyDescent="0.25">
      <c r="F43219" s="186"/>
    </row>
    <row r="43220" spans="6:6" x14ac:dyDescent="0.25">
      <c r="F43220" s="186"/>
    </row>
    <row r="43221" spans="6:6" x14ac:dyDescent="0.25">
      <c r="F43221" s="186"/>
    </row>
    <row r="43233" spans="6:6" x14ac:dyDescent="0.25">
      <c r="F43233" s="186"/>
    </row>
    <row r="43234" spans="6:6" x14ac:dyDescent="0.25">
      <c r="F43234" s="186"/>
    </row>
    <row r="43249" spans="6:6" x14ac:dyDescent="0.25">
      <c r="F43249" s="186"/>
    </row>
    <row r="43250" spans="6:6" x14ac:dyDescent="0.25">
      <c r="F43250" s="186"/>
    </row>
    <row r="43251" spans="6:6" x14ac:dyDescent="0.25">
      <c r="F43251" s="186"/>
    </row>
    <row r="43262" spans="6:6" x14ac:dyDescent="0.25">
      <c r="F43262" s="186"/>
    </row>
    <row r="43263" spans="6:6" x14ac:dyDescent="0.25">
      <c r="F43263" s="186"/>
    </row>
    <row r="43264" spans="6:6" x14ac:dyDescent="0.25">
      <c r="F43264" s="186"/>
    </row>
    <row r="43265" spans="6:6" x14ac:dyDescent="0.25">
      <c r="F43265" s="186"/>
    </row>
    <row r="43266" spans="6:6" x14ac:dyDescent="0.25">
      <c r="F43266" s="186"/>
    </row>
    <row r="43277" spans="6:6" x14ac:dyDescent="0.25">
      <c r="F43277" s="186"/>
    </row>
    <row r="43278" spans="6:6" x14ac:dyDescent="0.25">
      <c r="F43278" s="186"/>
    </row>
    <row r="43279" spans="6:6" x14ac:dyDescent="0.25">
      <c r="F43279" s="186"/>
    </row>
    <row r="43280" spans="6:6" x14ac:dyDescent="0.25">
      <c r="F43280" s="186"/>
    </row>
    <row r="43281" spans="6:6" x14ac:dyDescent="0.25">
      <c r="F43281" s="186"/>
    </row>
    <row r="43293" spans="6:6" x14ac:dyDescent="0.25">
      <c r="F43293" s="186"/>
    </row>
    <row r="43294" spans="6:6" x14ac:dyDescent="0.25">
      <c r="F43294" s="186"/>
    </row>
    <row r="43295" spans="6:6" x14ac:dyDescent="0.25">
      <c r="F43295" s="186"/>
    </row>
    <row r="43296" spans="6:6" x14ac:dyDescent="0.25">
      <c r="F43296" s="186"/>
    </row>
    <row r="43307" spans="6:6" x14ac:dyDescent="0.25">
      <c r="F43307" s="186"/>
    </row>
    <row r="43308" spans="6:6" x14ac:dyDescent="0.25">
      <c r="F43308" s="186"/>
    </row>
    <row r="43309" spans="6:6" x14ac:dyDescent="0.25">
      <c r="F43309" s="186"/>
    </row>
    <row r="43310" spans="6:6" x14ac:dyDescent="0.25">
      <c r="F43310" s="186"/>
    </row>
    <row r="43311" spans="6:6" x14ac:dyDescent="0.25">
      <c r="F43311" s="186"/>
    </row>
    <row r="43322" spans="6:6" x14ac:dyDescent="0.25">
      <c r="F43322" s="186"/>
    </row>
    <row r="43323" spans="6:6" x14ac:dyDescent="0.25">
      <c r="F43323" s="186"/>
    </row>
    <row r="43324" spans="6:6" x14ac:dyDescent="0.25">
      <c r="F43324" s="186"/>
    </row>
    <row r="43325" spans="6:6" x14ac:dyDescent="0.25">
      <c r="F43325" s="186"/>
    </row>
    <row r="43326" spans="6:6" x14ac:dyDescent="0.25">
      <c r="F43326" s="186"/>
    </row>
    <row r="43338" spans="6:6" x14ac:dyDescent="0.25">
      <c r="F43338" s="186"/>
    </row>
    <row r="43339" spans="6:6" x14ac:dyDescent="0.25">
      <c r="F43339" s="186"/>
    </row>
    <row r="43340" spans="6:6" x14ac:dyDescent="0.25">
      <c r="F43340" s="186"/>
    </row>
    <row r="43341" spans="6:6" x14ac:dyDescent="0.25">
      <c r="F43341" s="186"/>
    </row>
    <row r="43353" spans="6:6" x14ac:dyDescent="0.25">
      <c r="F43353" s="186"/>
    </row>
    <row r="43355" spans="6:6" x14ac:dyDescent="0.25">
      <c r="F43355" s="186"/>
    </row>
    <row r="43356" spans="6:6" x14ac:dyDescent="0.25">
      <c r="F43356" s="186"/>
    </row>
    <row r="43367" spans="6:6" x14ac:dyDescent="0.25">
      <c r="F43367" s="186"/>
    </row>
    <row r="43368" spans="6:6" x14ac:dyDescent="0.25">
      <c r="F43368" s="186"/>
    </row>
    <row r="43369" spans="6:6" x14ac:dyDescent="0.25">
      <c r="F43369" s="186"/>
    </row>
    <row r="43370" spans="6:6" x14ac:dyDescent="0.25">
      <c r="F43370" s="186"/>
    </row>
    <row r="43371" spans="6:6" x14ac:dyDescent="0.25">
      <c r="F43371" s="186"/>
    </row>
    <row r="43382" spans="6:6" x14ac:dyDescent="0.25">
      <c r="F43382" s="186"/>
    </row>
    <row r="43383" spans="6:6" x14ac:dyDescent="0.25">
      <c r="F43383" s="186"/>
    </row>
    <row r="43384" spans="6:6" x14ac:dyDescent="0.25">
      <c r="F43384" s="186"/>
    </row>
    <row r="43385" spans="6:6" x14ac:dyDescent="0.25">
      <c r="F43385" s="186"/>
    </row>
    <row r="43386" spans="6:6" x14ac:dyDescent="0.25">
      <c r="F43386" s="186"/>
    </row>
    <row r="43398" spans="6:6" x14ac:dyDescent="0.25">
      <c r="F43398" s="186"/>
    </row>
    <row r="43399" spans="6:6" x14ac:dyDescent="0.25">
      <c r="F43399" s="186"/>
    </row>
    <row r="43412" spans="6:6" x14ac:dyDescent="0.25">
      <c r="F43412" s="186"/>
    </row>
    <row r="43413" spans="6:6" x14ac:dyDescent="0.25">
      <c r="F43413" s="186"/>
    </row>
    <row r="43414" spans="6:6" x14ac:dyDescent="0.25">
      <c r="F43414" s="186"/>
    </row>
    <row r="43415" spans="6:6" x14ac:dyDescent="0.25">
      <c r="F43415" s="186"/>
    </row>
    <row r="43427" spans="6:6" x14ac:dyDescent="0.25">
      <c r="F43427" s="186"/>
    </row>
    <row r="43428" spans="6:6" x14ac:dyDescent="0.25">
      <c r="F43428" s="186"/>
    </row>
    <row r="43429" spans="6:6" x14ac:dyDescent="0.25">
      <c r="F43429" s="186"/>
    </row>
    <row r="43430" spans="6:6" x14ac:dyDescent="0.25">
      <c r="F43430" s="186"/>
    </row>
    <row r="43472" spans="6:6" x14ac:dyDescent="0.25">
      <c r="F43472" s="186"/>
    </row>
    <row r="43473" spans="6:6" x14ac:dyDescent="0.25">
      <c r="F43473" s="186"/>
    </row>
    <row r="43474" spans="6:6" x14ac:dyDescent="0.25">
      <c r="F43474" s="186"/>
    </row>
    <row r="43475" spans="6:6" x14ac:dyDescent="0.25">
      <c r="F43475" s="186"/>
    </row>
    <row r="43476" spans="6:6" x14ac:dyDescent="0.25">
      <c r="F43476" s="186"/>
    </row>
    <row r="43487" spans="6:6" x14ac:dyDescent="0.25">
      <c r="F43487" s="186"/>
    </row>
    <row r="43488" spans="6:6" x14ac:dyDescent="0.25">
      <c r="F43488" s="187"/>
    </row>
    <row r="43489" spans="6:6" x14ac:dyDescent="0.25">
      <c r="F43489" s="186"/>
    </row>
    <row r="43490" spans="6:6" x14ac:dyDescent="0.25">
      <c r="F43490" s="186"/>
    </row>
    <row r="43491" spans="6:6" x14ac:dyDescent="0.25">
      <c r="F43491" s="186"/>
    </row>
    <row r="43502" spans="6:6" x14ac:dyDescent="0.25">
      <c r="F43502" s="186"/>
    </row>
    <row r="43503" spans="6:6" x14ac:dyDescent="0.25">
      <c r="F43503" s="186"/>
    </row>
    <row r="43504" spans="6:6" x14ac:dyDescent="0.25">
      <c r="F43504" s="186"/>
    </row>
    <row r="43505" spans="6:6" x14ac:dyDescent="0.25">
      <c r="F43505" s="186"/>
    </row>
    <row r="43506" spans="6:6" x14ac:dyDescent="0.25">
      <c r="F43506" s="186"/>
    </row>
    <row r="43517" spans="6:6" x14ac:dyDescent="0.25">
      <c r="F43517" s="186"/>
    </row>
    <row r="43518" spans="6:6" x14ac:dyDescent="0.25">
      <c r="F43518" s="186"/>
    </row>
    <row r="43519" spans="6:6" x14ac:dyDescent="0.25">
      <c r="F43519" s="186"/>
    </row>
    <row r="43520" spans="6:6" x14ac:dyDescent="0.25">
      <c r="F43520" s="186"/>
    </row>
    <row r="43521" spans="6:6" x14ac:dyDescent="0.25">
      <c r="F43521" s="186"/>
    </row>
    <row r="43532" spans="6:6" x14ac:dyDescent="0.25">
      <c r="F43532" s="186"/>
    </row>
    <row r="43533" spans="6:6" x14ac:dyDescent="0.25">
      <c r="F43533" s="187"/>
    </row>
    <row r="43534" spans="6:6" x14ac:dyDescent="0.25">
      <c r="F43534" s="186"/>
    </row>
    <row r="43535" spans="6:6" x14ac:dyDescent="0.25">
      <c r="F43535" s="186"/>
    </row>
    <row r="43536" spans="6:6" x14ac:dyDescent="0.25">
      <c r="F43536" s="186"/>
    </row>
    <row r="43548" spans="6:6" x14ac:dyDescent="0.25">
      <c r="F43548" s="186"/>
    </row>
    <row r="43549" spans="6:6" x14ac:dyDescent="0.25">
      <c r="F43549" s="187"/>
    </row>
    <row r="43577" spans="6:6" x14ac:dyDescent="0.25">
      <c r="F43577" s="186"/>
    </row>
    <row r="43578" spans="6:6" x14ac:dyDescent="0.25">
      <c r="F43578" s="186"/>
    </row>
    <row r="43579" spans="6:6" x14ac:dyDescent="0.25">
      <c r="F43579" s="186"/>
    </row>
    <row r="43580" spans="6:6" x14ac:dyDescent="0.25">
      <c r="F43580" s="186"/>
    </row>
    <row r="43581" spans="6:6" x14ac:dyDescent="0.25">
      <c r="F43581" s="186"/>
    </row>
    <row r="43592" spans="6:6" x14ac:dyDescent="0.25">
      <c r="F43592" s="186"/>
    </row>
    <row r="43593" spans="6:6" x14ac:dyDescent="0.25">
      <c r="F43593" s="186"/>
    </row>
    <row r="43594" spans="6:6" x14ac:dyDescent="0.25">
      <c r="F43594" s="186"/>
    </row>
    <row r="43595" spans="6:6" x14ac:dyDescent="0.25">
      <c r="F43595" s="186"/>
    </row>
    <row r="43596" spans="6:6" x14ac:dyDescent="0.25">
      <c r="F43596" s="186"/>
    </row>
    <row r="43607" spans="6:6" x14ac:dyDescent="0.25">
      <c r="F43607" s="186"/>
    </row>
    <row r="43608" spans="6:6" x14ac:dyDescent="0.25">
      <c r="F43608" s="186"/>
    </row>
    <row r="43609" spans="6:6" x14ac:dyDescent="0.25">
      <c r="F43609" s="186"/>
    </row>
    <row r="43610" spans="6:6" x14ac:dyDescent="0.25">
      <c r="F43610" s="186"/>
    </row>
    <row r="43622" spans="6:6" x14ac:dyDescent="0.25">
      <c r="F43622" s="186"/>
    </row>
    <row r="43623" spans="6:6" x14ac:dyDescent="0.25">
      <c r="F43623" s="186"/>
    </row>
    <row r="43624" spans="6:6" x14ac:dyDescent="0.25">
      <c r="F43624" s="186"/>
    </row>
    <row r="43625" spans="6:6" x14ac:dyDescent="0.25">
      <c r="F43625" s="186"/>
    </row>
    <row r="43626" spans="6:6" x14ac:dyDescent="0.25">
      <c r="F43626" s="186"/>
    </row>
    <row r="43637" spans="6:6" x14ac:dyDescent="0.25">
      <c r="F43637" s="186"/>
    </row>
    <row r="43638" spans="6:6" x14ac:dyDescent="0.25">
      <c r="F43638" s="186"/>
    </row>
    <row r="43639" spans="6:6" x14ac:dyDescent="0.25">
      <c r="F43639" s="186"/>
    </row>
    <row r="43640" spans="6:6" x14ac:dyDescent="0.25">
      <c r="F43640" s="186"/>
    </row>
    <row r="43641" spans="6:6" x14ac:dyDescent="0.25">
      <c r="F43641" s="186"/>
    </row>
    <row r="43653" spans="6:6" x14ac:dyDescent="0.25">
      <c r="F43653" s="186"/>
    </row>
    <row r="43654" spans="6:6" x14ac:dyDescent="0.25">
      <c r="F43654" s="186"/>
    </row>
    <row r="43682" spans="6:6" x14ac:dyDescent="0.25">
      <c r="F43682" s="186"/>
    </row>
    <row r="43683" spans="6:6" x14ac:dyDescent="0.25">
      <c r="F43683" s="186"/>
    </row>
    <row r="43684" spans="6:6" x14ac:dyDescent="0.25">
      <c r="F43684" s="186"/>
    </row>
    <row r="43685" spans="6:6" x14ac:dyDescent="0.25">
      <c r="F43685" s="186"/>
    </row>
    <row r="43686" spans="6:6" x14ac:dyDescent="0.25">
      <c r="F43686" s="186"/>
    </row>
    <row r="43697" spans="6:6" x14ac:dyDescent="0.25">
      <c r="F43697" s="186"/>
    </row>
    <row r="43698" spans="6:6" x14ac:dyDescent="0.25">
      <c r="F43698" s="186"/>
    </row>
    <row r="43699" spans="6:6" x14ac:dyDescent="0.25">
      <c r="F43699" s="186"/>
    </row>
    <row r="43700" spans="6:6" x14ac:dyDescent="0.25">
      <c r="F43700" s="186"/>
    </row>
    <row r="43701" spans="6:6" x14ac:dyDescent="0.25">
      <c r="F43701" s="186"/>
    </row>
    <row r="43712" spans="6:6" x14ac:dyDescent="0.25">
      <c r="F43712" s="186"/>
    </row>
    <row r="43713" spans="6:6" x14ac:dyDescent="0.25">
      <c r="F43713" s="186"/>
    </row>
    <row r="43714" spans="6:6" x14ac:dyDescent="0.25">
      <c r="F43714" s="186"/>
    </row>
    <row r="43715" spans="6:6" x14ac:dyDescent="0.25">
      <c r="F43715" s="186"/>
    </row>
    <row r="43716" spans="6:6" x14ac:dyDescent="0.25">
      <c r="F43716" s="186"/>
    </row>
    <row r="43727" spans="6:6" x14ac:dyDescent="0.25">
      <c r="F43727" s="186"/>
    </row>
    <row r="43728" spans="6:6" x14ac:dyDescent="0.25">
      <c r="F43728" s="186"/>
    </row>
    <row r="43729" spans="6:6" x14ac:dyDescent="0.25">
      <c r="F43729" s="186"/>
    </row>
    <row r="43730" spans="6:6" x14ac:dyDescent="0.25">
      <c r="F43730" s="186"/>
    </row>
    <row r="43731" spans="6:6" x14ac:dyDescent="0.25">
      <c r="F43731" s="186"/>
    </row>
    <row r="43742" spans="6:6" x14ac:dyDescent="0.25">
      <c r="F43742" s="186"/>
    </row>
    <row r="43743" spans="6:6" x14ac:dyDescent="0.25">
      <c r="F43743" s="186"/>
    </row>
    <row r="43744" spans="6:6" x14ac:dyDescent="0.25">
      <c r="F43744" s="186"/>
    </row>
    <row r="43745" spans="6:6" x14ac:dyDescent="0.25">
      <c r="F43745" s="186"/>
    </row>
    <row r="43746" spans="6:6" x14ac:dyDescent="0.25">
      <c r="F43746" s="186"/>
    </row>
    <row r="43758" spans="6:6" x14ac:dyDescent="0.25">
      <c r="F43758" s="186"/>
    </row>
    <row r="43759" spans="6:6" x14ac:dyDescent="0.25">
      <c r="F43759" s="186"/>
    </row>
    <row r="43787" spans="6:6" x14ac:dyDescent="0.25">
      <c r="F43787" s="186"/>
    </row>
    <row r="43788" spans="6:6" x14ac:dyDescent="0.25">
      <c r="F43788" s="186"/>
    </row>
    <row r="43789" spans="6:6" x14ac:dyDescent="0.25">
      <c r="F43789" s="186"/>
    </row>
    <row r="43790" spans="6:6" x14ac:dyDescent="0.25">
      <c r="F43790" s="186"/>
    </row>
    <row r="43791" spans="6:6" x14ac:dyDescent="0.25">
      <c r="F43791" s="186"/>
    </row>
    <row r="43802" spans="6:6" x14ac:dyDescent="0.25">
      <c r="F43802" s="186"/>
    </row>
    <row r="43803" spans="6:6" x14ac:dyDescent="0.25">
      <c r="F43803" s="186"/>
    </row>
    <row r="43804" spans="6:6" x14ac:dyDescent="0.25">
      <c r="F43804" s="186"/>
    </row>
    <row r="43805" spans="6:6" x14ac:dyDescent="0.25">
      <c r="F43805" s="186"/>
    </row>
    <row r="43806" spans="6:6" x14ac:dyDescent="0.25">
      <c r="F43806" s="186"/>
    </row>
    <row r="43818" spans="6:6" x14ac:dyDescent="0.25">
      <c r="F43818" s="186"/>
    </row>
    <row r="43819" spans="6:6" x14ac:dyDescent="0.25">
      <c r="F43819" s="186"/>
    </row>
    <row r="43820" spans="6:6" x14ac:dyDescent="0.25">
      <c r="F43820" s="186"/>
    </row>
    <row r="43821" spans="6:6" x14ac:dyDescent="0.25">
      <c r="F43821" s="186"/>
    </row>
    <row r="43832" spans="6:6" x14ac:dyDescent="0.25">
      <c r="F43832" s="186"/>
    </row>
    <row r="43833" spans="6:6" x14ac:dyDescent="0.25">
      <c r="F43833" s="186"/>
    </row>
    <row r="43834" spans="6:6" x14ac:dyDescent="0.25">
      <c r="F43834" s="186"/>
    </row>
    <row r="43835" spans="6:6" x14ac:dyDescent="0.25">
      <c r="F43835" s="186"/>
    </row>
    <row r="43836" spans="6:6" x14ac:dyDescent="0.25">
      <c r="F43836" s="186"/>
    </row>
    <row r="43847" spans="6:6" x14ac:dyDescent="0.25">
      <c r="F43847" s="186"/>
    </row>
    <row r="43848" spans="6:6" x14ac:dyDescent="0.25">
      <c r="F43848" s="186"/>
    </row>
    <row r="43849" spans="6:6" x14ac:dyDescent="0.25">
      <c r="F43849" s="186"/>
    </row>
    <row r="43850" spans="6:6" x14ac:dyDescent="0.25">
      <c r="F43850" s="186"/>
    </row>
    <row r="43851" spans="6:6" x14ac:dyDescent="0.25">
      <c r="F43851" s="186"/>
    </row>
    <row r="43863" spans="6:6" x14ac:dyDescent="0.25">
      <c r="F43863" s="186"/>
    </row>
    <row r="43864" spans="6:6" x14ac:dyDescent="0.25">
      <c r="F43864" s="186"/>
    </row>
    <row r="43865" spans="6:6" x14ac:dyDescent="0.25">
      <c r="F43865" s="186"/>
    </row>
    <row r="43866" spans="6:6" x14ac:dyDescent="0.25">
      <c r="F43866" s="186"/>
    </row>
    <row r="43892" spans="6:6" x14ac:dyDescent="0.25">
      <c r="F43892" s="186"/>
    </row>
    <row r="43893" spans="6:6" x14ac:dyDescent="0.25">
      <c r="F43893" s="186"/>
    </row>
    <row r="43894" spans="6:6" x14ac:dyDescent="0.25">
      <c r="F43894" s="186"/>
    </row>
    <row r="43895" spans="6:6" x14ac:dyDescent="0.25">
      <c r="F43895" s="186"/>
    </row>
    <row r="43896" spans="6:6" x14ac:dyDescent="0.25">
      <c r="F43896" s="186"/>
    </row>
    <row r="43906" spans="6:6" x14ac:dyDescent="0.25">
      <c r="F43906" s="186"/>
    </row>
    <row r="43907" spans="6:6" x14ac:dyDescent="0.25">
      <c r="F43907" s="187"/>
    </row>
    <row r="43908" spans="6:6" x14ac:dyDescent="0.25">
      <c r="F43908" s="186"/>
    </row>
    <row r="43909" spans="6:6" x14ac:dyDescent="0.25">
      <c r="F43909" s="186"/>
    </row>
    <row r="43910" spans="6:6" x14ac:dyDescent="0.25">
      <c r="F43910" s="186"/>
    </row>
    <row r="43911" spans="6:6" x14ac:dyDescent="0.25">
      <c r="F43911" s="186"/>
    </row>
    <row r="43923" spans="6:6" x14ac:dyDescent="0.25">
      <c r="F43923" s="186"/>
    </row>
    <row r="43924" spans="6:6" x14ac:dyDescent="0.25">
      <c r="F43924" s="186"/>
    </row>
    <row r="43937" spans="6:6" x14ac:dyDescent="0.25">
      <c r="F43937" s="187"/>
    </row>
    <row r="43938" spans="6:6" x14ac:dyDescent="0.25">
      <c r="F43938" s="186"/>
    </row>
    <row r="43939" spans="6:6" x14ac:dyDescent="0.25">
      <c r="F43939" s="186"/>
    </row>
    <row r="43940" spans="6:6" x14ac:dyDescent="0.25">
      <c r="F43940" s="186"/>
    </row>
    <row r="43941" spans="6:6" x14ac:dyDescent="0.25">
      <c r="F43941" s="186"/>
    </row>
    <row r="43952" spans="6:6" x14ac:dyDescent="0.25">
      <c r="F43952" s="186"/>
    </row>
    <row r="43953" spans="6:6" x14ac:dyDescent="0.25">
      <c r="F43953" s="186"/>
    </row>
    <row r="43954" spans="6:6" x14ac:dyDescent="0.25">
      <c r="F43954" s="186"/>
    </row>
    <row r="43955" spans="6:6" x14ac:dyDescent="0.25">
      <c r="F43955" s="186"/>
    </row>
    <row r="43956" spans="6:6" x14ac:dyDescent="0.25">
      <c r="F43956" s="186"/>
    </row>
    <row r="43997" spans="6:6" x14ac:dyDescent="0.25">
      <c r="F43997" s="186"/>
    </row>
    <row r="43998" spans="6:6" x14ac:dyDescent="0.25">
      <c r="F43998" s="186"/>
    </row>
    <row r="43999" spans="6:6" x14ac:dyDescent="0.25">
      <c r="F43999" s="186"/>
    </row>
    <row r="44000" spans="6:6" x14ac:dyDescent="0.25">
      <c r="F44000" s="186"/>
    </row>
    <row r="44001" spans="6:6" x14ac:dyDescent="0.25">
      <c r="F44001" s="186"/>
    </row>
    <row r="44012" spans="6:6" x14ac:dyDescent="0.25">
      <c r="F44012" s="186"/>
    </row>
    <row r="44013" spans="6:6" x14ac:dyDescent="0.25">
      <c r="F44013" s="186"/>
    </row>
    <row r="44014" spans="6:6" x14ac:dyDescent="0.25">
      <c r="F44014" s="186"/>
    </row>
    <row r="44015" spans="6:6" x14ac:dyDescent="0.25">
      <c r="F44015" s="186"/>
    </row>
    <row r="44016" spans="6:6" x14ac:dyDescent="0.25">
      <c r="F44016" s="186"/>
    </row>
    <row r="44027" spans="6:6" x14ac:dyDescent="0.25">
      <c r="F44027" s="186"/>
    </row>
    <row r="44028" spans="6:6" x14ac:dyDescent="0.25">
      <c r="F44028" s="186"/>
    </row>
    <row r="44029" spans="6:6" x14ac:dyDescent="0.25">
      <c r="F44029" s="186"/>
    </row>
    <row r="44030" spans="6:6" x14ac:dyDescent="0.25">
      <c r="F44030" s="186"/>
    </row>
    <row r="44031" spans="6:6" x14ac:dyDescent="0.25">
      <c r="F44031" s="186"/>
    </row>
    <row r="44042" spans="6:6" x14ac:dyDescent="0.25">
      <c r="F44042" s="186"/>
    </row>
    <row r="44043" spans="6:6" x14ac:dyDescent="0.25">
      <c r="F44043" s="186"/>
    </row>
    <row r="44044" spans="6:6" x14ac:dyDescent="0.25">
      <c r="F44044" s="186"/>
    </row>
    <row r="44045" spans="6:6" x14ac:dyDescent="0.25">
      <c r="F44045" s="186"/>
    </row>
    <row r="44046" spans="6:6" x14ac:dyDescent="0.25">
      <c r="F44046" s="186"/>
    </row>
    <row r="44057" spans="6:6" x14ac:dyDescent="0.25">
      <c r="F44057" s="187"/>
    </row>
    <row r="44058" spans="6:6" x14ac:dyDescent="0.25">
      <c r="F44058" s="186"/>
    </row>
    <row r="44059" spans="6:6" x14ac:dyDescent="0.25">
      <c r="F44059" s="186"/>
    </row>
    <row r="44060" spans="6:6" x14ac:dyDescent="0.25">
      <c r="F44060" s="186"/>
    </row>
    <row r="44061" spans="6:6" x14ac:dyDescent="0.25">
      <c r="F44061" s="186"/>
    </row>
    <row r="44073" spans="6:6" x14ac:dyDescent="0.25">
      <c r="F44073" s="186"/>
    </row>
    <row r="44074" spans="6:6" x14ac:dyDescent="0.25">
      <c r="F44074" s="186"/>
    </row>
    <row r="44075" spans="6:6" x14ac:dyDescent="0.25">
      <c r="F44075" s="186"/>
    </row>
    <row r="44076" spans="6:6" x14ac:dyDescent="0.25">
      <c r="F44076" s="186"/>
    </row>
    <row r="44102" spans="6:6" x14ac:dyDescent="0.25">
      <c r="F44102" s="186"/>
    </row>
    <row r="44103" spans="6:6" x14ac:dyDescent="0.25">
      <c r="F44103" s="186"/>
    </row>
    <row r="44104" spans="6:6" x14ac:dyDescent="0.25">
      <c r="F44104" s="186"/>
    </row>
    <row r="44105" spans="6:6" x14ac:dyDescent="0.25">
      <c r="F44105" s="186"/>
    </row>
    <row r="44106" spans="6:6" x14ac:dyDescent="0.25">
      <c r="F44106" s="186"/>
    </row>
    <row r="44118" spans="6:6" x14ac:dyDescent="0.25">
      <c r="F44118" s="186"/>
    </row>
    <row r="44120" spans="6:6" x14ac:dyDescent="0.25">
      <c r="F44120" s="186"/>
    </row>
    <row r="44121" spans="6:6" x14ac:dyDescent="0.25">
      <c r="F44121" s="186"/>
    </row>
    <row r="44132" spans="6:6" x14ac:dyDescent="0.25">
      <c r="F44132" s="187"/>
    </row>
    <row r="44135" spans="6:6" x14ac:dyDescent="0.25">
      <c r="F44135" s="186"/>
    </row>
    <row r="44147" spans="6:6" x14ac:dyDescent="0.25">
      <c r="F44147" s="186"/>
    </row>
    <row r="44150" spans="6:6" x14ac:dyDescent="0.25">
      <c r="F44150" s="186"/>
    </row>
    <row r="44163" spans="6:6" x14ac:dyDescent="0.25">
      <c r="F44163" s="186"/>
    </row>
    <row r="44165" spans="6:6" x14ac:dyDescent="0.25">
      <c r="F44165" s="186"/>
    </row>
    <row r="44166" spans="6:6" x14ac:dyDescent="0.25">
      <c r="F44166" s="186"/>
    </row>
    <row r="44207" spans="6:6" x14ac:dyDescent="0.25">
      <c r="F44207" s="186"/>
    </row>
    <row r="44208" spans="6:6" x14ac:dyDescent="0.25">
      <c r="F44208" s="186"/>
    </row>
    <row r="44209" spans="6:6" x14ac:dyDescent="0.25">
      <c r="F44209" s="186"/>
    </row>
    <row r="44210" spans="6:6" x14ac:dyDescent="0.25">
      <c r="F44210" s="186"/>
    </row>
    <row r="44211" spans="6:6" x14ac:dyDescent="0.25">
      <c r="F44211" s="186"/>
    </row>
    <row r="44222" spans="6:6" x14ac:dyDescent="0.25">
      <c r="F44222" s="186"/>
    </row>
    <row r="44223" spans="6:6" x14ac:dyDescent="0.25">
      <c r="F44223" s="186"/>
    </row>
    <row r="44224" spans="6:6" x14ac:dyDescent="0.25">
      <c r="F44224" s="186"/>
    </row>
    <row r="44225" spans="6:6" x14ac:dyDescent="0.25">
      <c r="F44225" s="186"/>
    </row>
    <row r="44226" spans="6:6" x14ac:dyDescent="0.25">
      <c r="F44226" s="186"/>
    </row>
    <row r="44238" spans="6:6" x14ac:dyDescent="0.25">
      <c r="F44238" s="186"/>
    </row>
    <row r="44239" spans="6:6" x14ac:dyDescent="0.25">
      <c r="F44239" s="186"/>
    </row>
    <row r="44252" spans="6:6" x14ac:dyDescent="0.25">
      <c r="F44252" s="186"/>
    </row>
    <row r="44253" spans="6:6" x14ac:dyDescent="0.25">
      <c r="F44253" s="186"/>
    </row>
    <row r="44254" spans="6:6" x14ac:dyDescent="0.25">
      <c r="F44254" s="186"/>
    </row>
    <row r="44255" spans="6:6" x14ac:dyDescent="0.25">
      <c r="F44255" s="186"/>
    </row>
    <row r="44268" spans="6:6" x14ac:dyDescent="0.25">
      <c r="F44268" s="186"/>
    </row>
    <row r="44269" spans="6:6" x14ac:dyDescent="0.25">
      <c r="F44269" s="186"/>
    </row>
    <row r="44270" spans="6:6" x14ac:dyDescent="0.25">
      <c r="F44270" s="186"/>
    </row>
    <row r="44271" spans="6:6" x14ac:dyDescent="0.25">
      <c r="F44271" s="186"/>
    </row>
    <row r="44312" spans="6:6" x14ac:dyDescent="0.25">
      <c r="F44312" s="186"/>
    </row>
    <row r="44313" spans="6:6" x14ac:dyDescent="0.25">
      <c r="F44313" s="186"/>
    </row>
    <row r="44314" spans="6:6" x14ac:dyDescent="0.25">
      <c r="F44314" s="186"/>
    </row>
    <row r="44315" spans="6:6" x14ac:dyDescent="0.25">
      <c r="F44315" s="186"/>
    </row>
    <row r="44316" spans="6:6" x14ac:dyDescent="0.25">
      <c r="F44316" s="186"/>
    </row>
    <row r="44327" spans="6:6" x14ac:dyDescent="0.25">
      <c r="F44327" s="186"/>
    </row>
    <row r="44328" spans="6:6" x14ac:dyDescent="0.25">
      <c r="F44328" s="186"/>
    </row>
    <row r="44329" spans="6:6" x14ac:dyDescent="0.25">
      <c r="F44329" s="186"/>
    </row>
    <row r="44330" spans="6:6" x14ac:dyDescent="0.25">
      <c r="F44330" s="186"/>
    </row>
    <row r="44331" spans="6:6" x14ac:dyDescent="0.25">
      <c r="F44331" s="186"/>
    </row>
    <row r="44343" spans="6:6" x14ac:dyDescent="0.25">
      <c r="F44343" s="186"/>
    </row>
    <row r="44344" spans="6:6" x14ac:dyDescent="0.25">
      <c r="F44344" s="186"/>
    </row>
    <row r="44357" spans="6:6" x14ac:dyDescent="0.25">
      <c r="F44357" s="187"/>
    </row>
    <row r="44358" spans="6:6" x14ac:dyDescent="0.25">
      <c r="F44358" s="186"/>
    </row>
    <row r="44359" spans="6:6" x14ac:dyDescent="0.25">
      <c r="F44359" s="186"/>
    </row>
    <row r="44360" spans="6:6" x14ac:dyDescent="0.25">
      <c r="F44360" s="186"/>
    </row>
    <row r="44373" spans="6:6" x14ac:dyDescent="0.25">
      <c r="F44373" s="186"/>
    </row>
    <row r="44374" spans="6:6" x14ac:dyDescent="0.25">
      <c r="F44374" s="186"/>
    </row>
    <row r="44375" spans="6:6" x14ac:dyDescent="0.25">
      <c r="F44375" s="186"/>
    </row>
    <row r="44376" spans="6:6" x14ac:dyDescent="0.25">
      <c r="F44376" s="186"/>
    </row>
    <row r="44389" spans="6:6" x14ac:dyDescent="0.25">
      <c r="F44389" s="186"/>
    </row>
    <row r="44417" spans="6:6" x14ac:dyDescent="0.25">
      <c r="F44417" s="186"/>
    </row>
    <row r="44418" spans="6:6" x14ac:dyDescent="0.25">
      <c r="F44418" s="186"/>
    </row>
    <row r="44419" spans="6:6" x14ac:dyDescent="0.25">
      <c r="F44419" s="186"/>
    </row>
    <row r="44420" spans="6:6" x14ac:dyDescent="0.25">
      <c r="F44420" s="186"/>
    </row>
    <row r="44421" spans="6:6" x14ac:dyDescent="0.25">
      <c r="F44421" s="186"/>
    </row>
    <row r="44432" spans="6:6" x14ac:dyDescent="0.25">
      <c r="F44432" s="186"/>
    </row>
    <row r="44433" spans="6:6" x14ac:dyDescent="0.25">
      <c r="F44433" s="186"/>
    </row>
    <row r="44434" spans="6:6" x14ac:dyDescent="0.25">
      <c r="F44434" s="186"/>
    </row>
    <row r="44435" spans="6:6" x14ac:dyDescent="0.25">
      <c r="F44435" s="186"/>
    </row>
    <row r="44448" spans="6:6" x14ac:dyDescent="0.25">
      <c r="F44448" s="186"/>
    </row>
    <row r="44449" spans="6:6" x14ac:dyDescent="0.25">
      <c r="F44449" s="186"/>
    </row>
    <row r="44463" spans="6:6" x14ac:dyDescent="0.25">
      <c r="F44463" s="186"/>
    </row>
    <row r="44464" spans="6:6" x14ac:dyDescent="0.25">
      <c r="F44464" s="186"/>
    </row>
    <row r="44465" spans="6:6" x14ac:dyDescent="0.25">
      <c r="F44465" s="186"/>
    </row>
    <row r="44466" spans="6:6" x14ac:dyDescent="0.25">
      <c r="F44466" s="186"/>
    </row>
    <row r="44478" spans="6:6" x14ac:dyDescent="0.25">
      <c r="F44478" s="186"/>
    </row>
    <row r="44479" spans="6:6" x14ac:dyDescent="0.25">
      <c r="F44479" s="186"/>
    </row>
    <row r="44480" spans="6:6" x14ac:dyDescent="0.25">
      <c r="F44480" s="186"/>
    </row>
    <row r="44481" spans="6:6" x14ac:dyDescent="0.25">
      <c r="F44481" s="186"/>
    </row>
    <row r="44493" spans="6:6" x14ac:dyDescent="0.25">
      <c r="F44493" s="186"/>
    </row>
    <row r="44522" spans="6:6" x14ac:dyDescent="0.25">
      <c r="F44522" s="186"/>
    </row>
    <row r="44523" spans="6:6" x14ac:dyDescent="0.25">
      <c r="F44523" s="186"/>
    </row>
    <row r="44524" spans="6:6" x14ac:dyDescent="0.25">
      <c r="F44524" s="186"/>
    </row>
    <row r="44525" spans="6:6" x14ac:dyDescent="0.25">
      <c r="F44525" s="186"/>
    </row>
    <row r="44526" spans="6:6" x14ac:dyDescent="0.25">
      <c r="F44526" s="186"/>
    </row>
    <row r="44537" spans="6:6" x14ac:dyDescent="0.25">
      <c r="F44537" s="186"/>
    </row>
    <row r="44538" spans="6:6" x14ac:dyDescent="0.25">
      <c r="F44538" s="186"/>
    </row>
    <row r="44539" spans="6:6" x14ac:dyDescent="0.25">
      <c r="F44539" s="186"/>
    </row>
    <row r="44540" spans="6:6" x14ac:dyDescent="0.25">
      <c r="F44540" s="186"/>
    </row>
    <row r="44541" spans="6:6" x14ac:dyDescent="0.25">
      <c r="F44541" s="186"/>
    </row>
    <row r="44553" spans="6:6" x14ac:dyDescent="0.25">
      <c r="F44553" s="186"/>
    </row>
    <row r="44554" spans="6:6" x14ac:dyDescent="0.25">
      <c r="F44554" s="186"/>
    </row>
    <row r="44555" spans="6:6" x14ac:dyDescent="0.25">
      <c r="F44555" s="186"/>
    </row>
    <row r="44556" spans="6:6" x14ac:dyDescent="0.25">
      <c r="F44556" s="186"/>
    </row>
    <row r="44567" spans="6:6" x14ac:dyDescent="0.25">
      <c r="F44567" s="186"/>
    </row>
    <row r="44568" spans="6:6" x14ac:dyDescent="0.25">
      <c r="F44568" s="186"/>
    </row>
    <row r="44569" spans="6:6" x14ac:dyDescent="0.25">
      <c r="F44569" s="186"/>
    </row>
    <row r="44570" spans="6:6" x14ac:dyDescent="0.25">
      <c r="F44570" s="186"/>
    </row>
    <row r="44582" spans="6:6" x14ac:dyDescent="0.25">
      <c r="F44582" s="187"/>
    </row>
    <row r="44583" spans="6:6" x14ac:dyDescent="0.25">
      <c r="F44583" s="186"/>
    </row>
    <row r="44584" spans="6:6" x14ac:dyDescent="0.25">
      <c r="F44584" s="186"/>
    </row>
    <row r="44585" spans="6:6" x14ac:dyDescent="0.25">
      <c r="F44585" s="186"/>
    </row>
    <row r="44586" spans="6:6" x14ac:dyDescent="0.25">
      <c r="F44586" s="186"/>
    </row>
    <row r="44598" spans="6:6" x14ac:dyDescent="0.25">
      <c r="F44598" s="186"/>
    </row>
    <row r="44599" spans="6:6" x14ac:dyDescent="0.25">
      <c r="F44599" s="186"/>
    </row>
    <row r="44627" spans="6:6" x14ac:dyDescent="0.25">
      <c r="F44627" s="186"/>
    </row>
    <row r="44628" spans="6:6" x14ac:dyDescent="0.25">
      <c r="F44628" s="186"/>
    </row>
    <row r="44629" spans="6:6" x14ac:dyDescent="0.25">
      <c r="F44629" s="186"/>
    </row>
    <row r="44630" spans="6:6" x14ac:dyDescent="0.25">
      <c r="F44630" s="186"/>
    </row>
    <row r="44631" spans="6:6" x14ac:dyDescent="0.25">
      <c r="F44631" s="186"/>
    </row>
    <row r="44672" spans="6:6" x14ac:dyDescent="0.25">
      <c r="F44672" s="186"/>
    </row>
    <row r="44675" spans="6:6" x14ac:dyDescent="0.25">
      <c r="F44675" s="186"/>
    </row>
    <row r="44688" spans="6:6" x14ac:dyDescent="0.25">
      <c r="F44688" s="186"/>
    </row>
    <row r="44689" spans="6:6" x14ac:dyDescent="0.25">
      <c r="F44689" s="186"/>
    </row>
    <row r="44732" spans="6:6" x14ac:dyDescent="0.25">
      <c r="F44732" s="186"/>
    </row>
    <row r="44733" spans="6:6" x14ac:dyDescent="0.25">
      <c r="F44733" s="186"/>
    </row>
    <row r="44734" spans="6:6" x14ac:dyDescent="0.25">
      <c r="F44734" s="186"/>
    </row>
    <row r="44735" spans="6:6" x14ac:dyDescent="0.25">
      <c r="F44735" s="186"/>
    </row>
    <row r="44736" spans="6:6" x14ac:dyDescent="0.25">
      <c r="F44736" s="186"/>
    </row>
    <row r="44747" spans="6:6" x14ac:dyDescent="0.25">
      <c r="F44747" s="186"/>
    </row>
    <row r="44748" spans="6:6" x14ac:dyDescent="0.25">
      <c r="F44748" s="186"/>
    </row>
    <row r="44749" spans="6:6" x14ac:dyDescent="0.25">
      <c r="F44749" s="186"/>
    </row>
    <row r="44750" spans="6:6" x14ac:dyDescent="0.25">
      <c r="F44750" s="186"/>
    </row>
    <row r="44751" spans="6:6" x14ac:dyDescent="0.25">
      <c r="F44751" s="186"/>
    </row>
    <row r="44763" spans="6:6" x14ac:dyDescent="0.25">
      <c r="F44763" s="186"/>
    </row>
    <row r="44764" spans="6:6" x14ac:dyDescent="0.25">
      <c r="F44764" s="186"/>
    </row>
    <row r="44765" spans="6:6" x14ac:dyDescent="0.25">
      <c r="F44765" s="186"/>
    </row>
    <row r="44766" spans="6:6" x14ac:dyDescent="0.25">
      <c r="F44766" s="186"/>
    </row>
    <row r="44777" spans="6:6" x14ac:dyDescent="0.25">
      <c r="F44777" s="186"/>
    </row>
    <row r="44778" spans="6:6" x14ac:dyDescent="0.25">
      <c r="F44778" s="186"/>
    </row>
    <row r="44779" spans="6:6" x14ac:dyDescent="0.25">
      <c r="F44779" s="186"/>
    </row>
    <row r="44780" spans="6:6" x14ac:dyDescent="0.25">
      <c r="F44780" s="186"/>
    </row>
    <row r="44781" spans="6:6" x14ac:dyDescent="0.25">
      <c r="F44781" s="186"/>
    </row>
    <row r="44792" spans="6:6" x14ac:dyDescent="0.25">
      <c r="F44792" s="186"/>
    </row>
    <row r="44793" spans="6:6" x14ac:dyDescent="0.25">
      <c r="F44793" s="186"/>
    </row>
    <row r="44794" spans="6:6" x14ac:dyDescent="0.25">
      <c r="F44794" s="186"/>
    </row>
    <row r="44795" spans="6:6" x14ac:dyDescent="0.25">
      <c r="F44795" s="186"/>
    </row>
    <row r="44796" spans="6:6" x14ac:dyDescent="0.25">
      <c r="F44796" s="186"/>
    </row>
    <row r="44808" spans="6:6" x14ac:dyDescent="0.25">
      <c r="F44808" s="186"/>
    </row>
    <row r="44809" spans="6:6" x14ac:dyDescent="0.25">
      <c r="F44809" s="186"/>
    </row>
    <row r="44823" spans="6:6" x14ac:dyDescent="0.25">
      <c r="F44823" s="186"/>
    </row>
    <row r="44824" spans="6:6" x14ac:dyDescent="0.25">
      <c r="F44824" s="186"/>
    </row>
    <row r="44837" spans="6:6" x14ac:dyDescent="0.25">
      <c r="F44837" s="186"/>
    </row>
    <row r="44838" spans="6:6" x14ac:dyDescent="0.25">
      <c r="F44838" s="186"/>
    </row>
    <row r="44839" spans="6:6" x14ac:dyDescent="0.25">
      <c r="F44839" s="186"/>
    </row>
    <row r="44840" spans="6:6" x14ac:dyDescent="0.25">
      <c r="F44840" s="186"/>
    </row>
    <row r="44841" spans="6:6" x14ac:dyDescent="0.25">
      <c r="F44841" s="186"/>
    </row>
    <row r="44852" spans="6:6" x14ac:dyDescent="0.25">
      <c r="F44852" s="186"/>
    </row>
    <row r="44853" spans="6:6" x14ac:dyDescent="0.25">
      <c r="F44853" s="186"/>
    </row>
    <row r="44854" spans="6:6" x14ac:dyDescent="0.25">
      <c r="F44854" s="186"/>
    </row>
    <row r="44855" spans="6:6" x14ac:dyDescent="0.25">
      <c r="F44855" s="186"/>
    </row>
    <row r="44856" spans="6:6" x14ac:dyDescent="0.25">
      <c r="F44856" s="186"/>
    </row>
    <row r="44867" spans="6:6" x14ac:dyDescent="0.25">
      <c r="F44867" s="186"/>
    </row>
    <row r="44868" spans="6:6" x14ac:dyDescent="0.25">
      <c r="F44868" s="186"/>
    </row>
    <row r="44869" spans="6:6" x14ac:dyDescent="0.25">
      <c r="F44869" s="186"/>
    </row>
    <row r="44870" spans="6:6" x14ac:dyDescent="0.25">
      <c r="F44870" s="186"/>
    </row>
    <row r="44871" spans="6:6" x14ac:dyDescent="0.25">
      <c r="F44871" s="186"/>
    </row>
    <row r="44882" spans="6:6" x14ac:dyDescent="0.25">
      <c r="F44882" s="186"/>
    </row>
    <row r="44883" spans="6:6" x14ac:dyDescent="0.25">
      <c r="F44883" s="186"/>
    </row>
    <row r="44884" spans="6:6" x14ac:dyDescent="0.25">
      <c r="F44884" s="186"/>
    </row>
    <row r="44885" spans="6:6" x14ac:dyDescent="0.25">
      <c r="F44885" s="186"/>
    </row>
    <row r="44897" spans="6:6" x14ac:dyDescent="0.25">
      <c r="F44897" s="186"/>
    </row>
    <row r="44898" spans="6:6" x14ac:dyDescent="0.25">
      <c r="F44898" s="186"/>
    </row>
    <row r="44899" spans="6:6" x14ac:dyDescent="0.25">
      <c r="F44899" s="186"/>
    </row>
    <row r="44900" spans="6:6" x14ac:dyDescent="0.25">
      <c r="F44900" s="186"/>
    </row>
    <row r="44901" spans="6:6" x14ac:dyDescent="0.25">
      <c r="F44901" s="186"/>
    </row>
    <row r="44913" spans="6:6" x14ac:dyDescent="0.25">
      <c r="F44913" s="186"/>
    </row>
    <row r="44914" spans="6:6" x14ac:dyDescent="0.25">
      <c r="F44914" s="186"/>
    </row>
    <row r="44915" spans="6:6" x14ac:dyDescent="0.25">
      <c r="F44915" s="186"/>
    </row>
    <row r="44916" spans="6:6" x14ac:dyDescent="0.25">
      <c r="F44916" s="186"/>
    </row>
    <row r="44942" spans="6:6" x14ac:dyDescent="0.25">
      <c r="F44942" s="186"/>
    </row>
    <row r="44943" spans="6:6" x14ac:dyDescent="0.25">
      <c r="F44943" s="186"/>
    </row>
    <row r="44944" spans="6:6" x14ac:dyDescent="0.25">
      <c r="F44944" s="186"/>
    </row>
    <row r="44945" spans="6:6" x14ac:dyDescent="0.25">
      <c r="F44945" s="186"/>
    </row>
    <row r="44946" spans="6:6" x14ac:dyDescent="0.25">
      <c r="F44946" s="186"/>
    </row>
    <row r="44957" spans="6:6" x14ac:dyDescent="0.25">
      <c r="F44957" s="186"/>
    </row>
    <row r="44958" spans="6:6" x14ac:dyDescent="0.25">
      <c r="F44958" s="186"/>
    </row>
    <row r="44959" spans="6:6" x14ac:dyDescent="0.25">
      <c r="F44959" s="186"/>
    </row>
    <row r="44960" spans="6:6" x14ac:dyDescent="0.25">
      <c r="F44960" s="186"/>
    </row>
    <row r="44961" spans="6:6" x14ac:dyDescent="0.25">
      <c r="F44961" s="186"/>
    </row>
    <row r="44972" spans="6:6" x14ac:dyDescent="0.25">
      <c r="F44972" s="187"/>
    </row>
    <row r="44973" spans="6:6" x14ac:dyDescent="0.25">
      <c r="F44973" s="186"/>
    </row>
    <row r="44974" spans="6:6" x14ac:dyDescent="0.25">
      <c r="F44974" s="186"/>
    </row>
    <row r="44975" spans="6:6" x14ac:dyDescent="0.25">
      <c r="F44975" s="186"/>
    </row>
    <row r="44976" spans="6:6" x14ac:dyDescent="0.25">
      <c r="F44976" s="186"/>
    </row>
    <row r="44987" spans="6:6" x14ac:dyDescent="0.25">
      <c r="F44987" s="186"/>
    </row>
    <row r="44988" spans="6:6" x14ac:dyDescent="0.25">
      <c r="F44988" s="186"/>
    </row>
    <row r="44989" spans="6:6" x14ac:dyDescent="0.25">
      <c r="F44989" s="186"/>
    </row>
    <row r="44990" spans="6:6" x14ac:dyDescent="0.25">
      <c r="F44990" s="186"/>
    </row>
    <row r="44991" spans="6:6" x14ac:dyDescent="0.25">
      <c r="F44991" s="186"/>
    </row>
    <row r="45002" spans="6:6" x14ac:dyDescent="0.25">
      <c r="F45002" s="186"/>
    </row>
    <row r="45003" spans="6:6" x14ac:dyDescent="0.25">
      <c r="F45003" s="186"/>
    </row>
    <row r="45004" spans="6:6" x14ac:dyDescent="0.25">
      <c r="F45004" s="186"/>
    </row>
    <row r="45005" spans="6:6" x14ac:dyDescent="0.25">
      <c r="F45005" s="186"/>
    </row>
    <row r="45006" spans="6:6" x14ac:dyDescent="0.25">
      <c r="F45006" s="186"/>
    </row>
    <row r="45018" spans="6:6" x14ac:dyDescent="0.25">
      <c r="F45018" s="186"/>
    </row>
    <row r="45019" spans="6:6" x14ac:dyDescent="0.25">
      <c r="F45019" s="186"/>
    </row>
    <row r="45020" spans="6:6" x14ac:dyDescent="0.25">
      <c r="F45020" s="186"/>
    </row>
    <row r="45021" spans="6:6" x14ac:dyDescent="0.25">
      <c r="F45021" s="186"/>
    </row>
    <row r="45047" spans="6:6" x14ac:dyDescent="0.25">
      <c r="F45047" s="186"/>
    </row>
    <row r="45048" spans="6:6" x14ac:dyDescent="0.25">
      <c r="F45048" s="186"/>
    </row>
    <row r="45049" spans="6:6" x14ac:dyDescent="0.25">
      <c r="F45049" s="186"/>
    </row>
    <row r="45050" spans="6:6" x14ac:dyDescent="0.25">
      <c r="F45050" s="186"/>
    </row>
    <row r="45051" spans="6:6" x14ac:dyDescent="0.25">
      <c r="F45051" s="186"/>
    </row>
    <row r="45062" spans="6:6" x14ac:dyDescent="0.25">
      <c r="F45062" s="186"/>
    </row>
    <row r="45063" spans="6:6" x14ac:dyDescent="0.25">
      <c r="F45063" s="186"/>
    </row>
    <row r="45064" spans="6:6" x14ac:dyDescent="0.25">
      <c r="F45064" s="186"/>
    </row>
    <row r="45065" spans="6:6" x14ac:dyDescent="0.25">
      <c r="F45065" s="186"/>
    </row>
    <row r="45066" spans="6:6" x14ac:dyDescent="0.25">
      <c r="F45066" s="186"/>
    </row>
    <row r="45077" spans="6:6" x14ac:dyDescent="0.25">
      <c r="F45077" s="186"/>
    </row>
    <row r="45078" spans="6:6" x14ac:dyDescent="0.25">
      <c r="F45078" s="186"/>
    </row>
    <row r="45079" spans="6:6" x14ac:dyDescent="0.25">
      <c r="F45079" s="186"/>
    </row>
    <row r="45080" spans="6:6" x14ac:dyDescent="0.25">
      <c r="F45080" s="186"/>
    </row>
    <row r="45081" spans="6:6" x14ac:dyDescent="0.25">
      <c r="F45081" s="186"/>
    </row>
    <row r="45092" spans="6:6" x14ac:dyDescent="0.25">
      <c r="F45092" s="186"/>
    </row>
    <row r="45093" spans="6:6" x14ac:dyDescent="0.25">
      <c r="F45093" s="186"/>
    </row>
    <row r="45094" spans="6:6" x14ac:dyDescent="0.25">
      <c r="F45094" s="186"/>
    </row>
    <row r="45095" spans="6:6" x14ac:dyDescent="0.25">
      <c r="F45095" s="186"/>
    </row>
    <row r="45096" spans="6:6" x14ac:dyDescent="0.25">
      <c r="F45096" s="186"/>
    </row>
    <row r="45108" spans="6:6" x14ac:dyDescent="0.25">
      <c r="F45108" s="186"/>
    </row>
    <row r="45109" spans="6:6" x14ac:dyDescent="0.25">
      <c r="F45109" s="186"/>
    </row>
    <row r="45110" spans="6:6" x14ac:dyDescent="0.25">
      <c r="F45110" s="186"/>
    </row>
    <row r="45111" spans="6:6" x14ac:dyDescent="0.25">
      <c r="F45111" s="186"/>
    </row>
    <row r="45123" spans="6:6" x14ac:dyDescent="0.25">
      <c r="F45123" s="186"/>
    </row>
    <row r="45124" spans="6:6" x14ac:dyDescent="0.25">
      <c r="F45124" s="186"/>
    </row>
    <row r="45125" spans="6:6" x14ac:dyDescent="0.25">
      <c r="F45125" s="186"/>
    </row>
    <row r="45126" spans="6:6" x14ac:dyDescent="0.25">
      <c r="F45126" s="186"/>
    </row>
    <row r="45152" spans="6:6" x14ac:dyDescent="0.25">
      <c r="F45152" s="186"/>
    </row>
    <row r="45153" spans="6:6" x14ac:dyDescent="0.25">
      <c r="F45153" s="186"/>
    </row>
    <row r="45154" spans="6:6" x14ac:dyDescent="0.25">
      <c r="F45154" s="186"/>
    </row>
    <row r="45155" spans="6:6" x14ac:dyDescent="0.25">
      <c r="F45155" s="186"/>
    </row>
    <row r="45156" spans="6:6" x14ac:dyDescent="0.25">
      <c r="F45156" s="186"/>
    </row>
    <row r="45167" spans="6:6" x14ac:dyDescent="0.25">
      <c r="F45167" s="186"/>
    </row>
    <row r="45168" spans="6:6" x14ac:dyDescent="0.25">
      <c r="F45168" s="186"/>
    </row>
    <row r="45169" spans="6:6" x14ac:dyDescent="0.25">
      <c r="F45169" s="186"/>
    </row>
    <row r="45170" spans="6:6" x14ac:dyDescent="0.25">
      <c r="F45170" s="186"/>
    </row>
    <row r="45171" spans="6:6" x14ac:dyDescent="0.25">
      <c r="F45171" s="186"/>
    </row>
    <row r="45182" spans="6:6" x14ac:dyDescent="0.25">
      <c r="F45182" s="186"/>
    </row>
    <row r="45183" spans="6:6" x14ac:dyDescent="0.25">
      <c r="F45183" s="186"/>
    </row>
    <row r="45184" spans="6:6" x14ac:dyDescent="0.25">
      <c r="F45184" s="186"/>
    </row>
    <row r="45185" spans="6:6" x14ac:dyDescent="0.25">
      <c r="F45185" s="186"/>
    </row>
    <row r="45186" spans="6:6" x14ac:dyDescent="0.25">
      <c r="F45186" s="186"/>
    </row>
    <row r="45197" spans="6:6" x14ac:dyDescent="0.25">
      <c r="F45197" s="186"/>
    </row>
    <row r="45198" spans="6:6" x14ac:dyDescent="0.25">
      <c r="F45198" s="186"/>
    </row>
    <row r="45199" spans="6:6" x14ac:dyDescent="0.25">
      <c r="F45199" s="186"/>
    </row>
    <row r="45200" spans="6:6" x14ac:dyDescent="0.25">
      <c r="F45200" s="186"/>
    </row>
    <row r="45212" spans="6:6" x14ac:dyDescent="0.25">
      <c r="F45212" s="186"/>
    </row>
    <row r="45213" spans="6:6" x14ac:dyDescent="0.25">
      <c r="F45213" s="186"/>
    </row>
    <row r="45214" spans="6:6" x14ac:dyDescent="0.25">
      <c r="F45214" s="186"/>
    </row>
    <row r="45215" spans="6:6" x14ac:dyDescent="0.25">
      <c r="F45215" s="186"/>
    </row>
    <row r="45216" spans="6:6" x14ac:dyDescent="0.25">
      <c r="F45216" s="186"/>
    </row>
    <row r="45228" spans="6:6" x14ac:dyDescent="0.25">
      <c r="F45228" s="186"/>
    </row>
    <row r="45229" spans="6:6" x14ac:dyDescent="0.25">
      <c r="F45229" s="186"/>
    </row>
    <row r="45257" spans="6:6" x14ac:dyDescent="0.25">
      <c r="F45257" s="186"/>
    </row>
    <row r="45258" spans="6:6" x14ac:dyDescent="0.25">
      <c r="F45258" s="186"/>
    </row>
    <row r="45259" spans="6:6" x14ac:dyDescent="0.25">
      <c r="F45259" s="186"/>
    </row>
    <row r="45260" spans="6:6" x14ac:dyDescent="0.25">
      <c r="F45260" s="186"/>
    </row>
    <row r="45261" spans="6:6" x14ac:dyDescent="0.25">
      <c r="F45261" s="186"/>
    </row>
    <row r="45272" spans="6:6" x14ac:dyDescent="0.25">
      <c r="F45272" s="186"/>
    </row>
    <row r="45273" spans="6:6" x14ac:dyDescent="0.25">
      <c r="F45273" s="186"/>
    </row>
    <row r="45274" spans="6:6" x14ac:dyDescent="0.25">
      <c r="F45274" s="186"/>
    </row>
    <row r="45275" spans="6:6" x14ac:dyDescent="0.25">
      <c r="F45275" s="186"/>
    </row>
    <row r="45276" spans="6:6" x14ac:dyDescent="0.25">
      <c r="F45276" s="186"/>
    </row>
    <row r="45288" spans="6:6" x14ac:dyDescent="0.25">
      <c r="F45288" s="186"/>
    </row>
    <row r="45289" spans="6:6" x14ac:dyDescent="0.25">
      <c r="F45289" s="186"/>
    </row>
    <row r="45302" spans="6:6" x14ac:dyDescent="0.25">
      <c r="F45302" s="186"/>
    </row>
    <row r="45303" spans="6:6" x14ac:dyDescent="0.25">
      <c r="F45303" s="186"/>
    </row>
    <row r="45304" spans="6:6" x14ac:dyDescent="0.25">
      <c r="F45304" s="186"/>
    </row>
    <row r="45305" spans="6:6" x14ac:dyDescent="0.25">
      <c r="F45305" s="186"/>
    </row>
    <row r="45317" spans="6:6" x14ac:dyDescent="0.25">
      <c r="F45317" s="186"/>
    </row>
    <row r="45318" spans="6:6" x14ac:dyDescent="0.25">
      <c r="F45318" s="186"/>
    </row>
    <row r="45319" spans="6:6" x14ac:dyDescent="0.25">
      <c r="F45319" s="186"/>
    </row>
    <row r="45320" spans="6:6" x14ac:dyDescent="0.25">
      <c r="F45320" s="186"/>
    </row>
    <row r="45321" spans="6:6" x14ac:dyDescent="0.25">
      <c r="F45321" s="186"/>
    </row>
    <row r="45333" spans="6:6" x14ac:dyDescent="0.25">
      <c r="F45333" s="186"/>
    </row>
    <row r="45334" spans="6:6" x14ac:dyDescent="0.25">
      <c r="F45334" s="186"/>
    </row>
    <row r="45362" spans="6:6" x14ac:dyDescent="0.25">
      <c r="F45362" s="186"/>
    </row>
    <row r="45363" spans="6:6" x14ac:dyDescent="0.25">
      <c r="F45363" s="186"/>
    </row>
    <row r="45364" spans="6:6" x14ac:dyDescent="0.25">
      <c r="F45364" s="186"/>
    </row>
    <row r="45365" spans="6:6" x14ac:dyDescent="0.25">
      <c r="F45365" s="186"/>
    </row>
    <row r="45366" spans="6:6" x14ac:dyDescent="0.25">
      <c r="F45366" s="186"/>
    </row>
    <row r="45377" spans="6:6" x14ac:dyDescent="0.25">
      <c r="F45377" s="186"/>
    </row>
    <row r="45378" spans="6:6" x14ac:dyDescent="0.25">
      <c r="F45378" s="186"/>
    </row>
    <row r="45379" spans="6:6" x14ac:dyDescent="0.25">
      <c r="F45379" s="186"/>
    </row>
    <row r="45380" spans="6:6" x14ac:dyDescent="0.25">
      <c r="F45380" s="186"/>
    </row>
    <row r="45381" spans="6:6" x14ac:dyDescent="0.25">
      <c r="F45381" s="186"/>
    </row>
    <row r="45393" spans="6:6" x14ac:dyDescent="0.25">
      <c r="F45393" s="186"/>
    </row>
    <row r="45394" spans="6:6" x14ac:dyDescent="0.25">
      <c r="F45394" s="186"/>
    </row>
    <row r="45395" spans="6:6" x14ac:dyDescent="0.25">
      <c r="F45395" s="186"/>
    </row>
    <row r="45396" spans="6:6" x14ac:dyDescent="0.25">
      <c r="F45396" s="186"/>
    </row>
    <row r="45407" spans="6:6" x14ac:dyDescent="0.25">
      <c r="F45407" s="187"/>
    </row>
    <row r="45408" spans="6:6" x14ac:dyDescent="0.25">
      <c r="F45408" s="186"/>
    </row>
    <row r="45409" spans="6:6" x14ac:dyDescent="0.25">
      <c r="F45409" s="186"/>
    </row>
    <row r="45410" spans="6:6" x14ac:dyDescent="0.25">
      <c r="F45410" s="186"/>
    </row>
    <row r="45411" spans="6:6" x14ac:dyDescent="0.25">
      <c r="F45411" s="186"/>
    </row>
    <row r="45422" spans="6:6" x14ac:dyDescent="0.25">
      <c r="F45422" s="187"/>
    </row>
    <row r="45423" spans="6:6" x14ac:dyDescent="0.25">
      <c r="F45423" s="186"/>
    </row>
    <row r="45424" spans="6:6" x14ac:dyDescent="0.25">
      <c r="F45424" s="186"/>
    </row>
    <row r="45425" spans="6:6" x14ac:dyDescent="0.25">
      <c r="F45425" s="186"/>
    </row>
    <row r="45426" spans="6:6" x14ac:dyDescent="0.25">
      <c r="F45426" s="186"/>
    </row>
    <row r="45438" spans="6:6" x14ac:dyDescent="0.25">
      <c r="F45438" s="186"/>
    </row>
    <row r="45439" spans="6:6" x14ac:dyDescent="0.25">
      <c r="F45439" s="186"/>
    </row>
    <row r="45467" spans="6:6" x14ac:dyDescent="0.25">
      <c r="F45467" s="187"/>
    </row>
    <row r="45468" spans="6:6" x14ac:dyDescent="0.25">
      <c r="F45468" s="186"/>
    </row>
    <row r="45469" spans="6:6" x14ac:dyDescent="0.25">
      <c r="F45469" s="186"/>
    </row>
    <row r="45470" spans="6:6" x14ac:dyDescent="0.25">
      <c r="F45470" s="186"/>
    </row>
    <row r="45471" spans="6:6" x14ac:dyDescent="0.25">
      <c r="F45471" s="186"/>
    </row>
    <row r="45482" spans="6:6" x14ac:dyDescent="0.25">
      <c r="F45482" s="187"/>
    </row>
    <row r="45483" spans="6:6" x14ac:dyDescent="0.25">
      <c r="F45483" s="186"/>
    </row>
    <row r="45484" spans="6:6" x14ac:dyDescent="0.25">
      <c r="F45484" s="186"/>
    </row>
    <row r="45485" spans="6:6" x14ac:dyDescent="0.25">
      <c r="F45485" s="186"/>
    </row>
    <row r="45486" spans="6:6" x14ac:dyDescent="0.25">
      <c r="F45486" s="186"/>
    </row>
    <row r="45497" spans="6:6" x14ac:dyDescent="0.25">
      <c r="F45497" s="187"/>
    </row>
    <row r="45498" spans="6:6" x14ac:dyDescent="0.25">
      <c r="F45498" s="186"/>
    </row>
    <row r="45499" spans="6:6" x14ac:dyDescent="0.25">
      <c r="F45499" s="186"/>
    </row>
    <row r="45500" spans="6:6" x14ac:dyDescent="0.25">
      <c r="F45500" s="186"/>
    </row>
    <row r="45501" spans="6:6" x14ac:dyDescent="0.25">
      <c r="F45501" s="186"/>
    </row>
    <row r="45512" spans="6:6" x14ac:dyDescent="0.25">
      <c r="F45512" s="187"/>
    </row>
    <row r="45513" spans="6:6" x14ac:dyDescent="0.25">
      <c r="F45513" s="186"/>
    </row>
    <row r="45514" spans="6:6" x14ac:dyDescent="0.25">
      <c r="F45514" s="186"/>
    </row>
    <row r="45515" spans="6:6" x14ac:dyDescent="0.25">
      <c r="F45515" s="186"/>
    </row>
    <row r="45516" spans="6:6" x14ac:dyDescent="0.25">
      <c r="F45516" s="186"/>
    </row>
    <row r="45527" spans="6:6" x14ac:dyDescent="0.25">
      <c r="F45527" s="187"/>
    </row>
    <row r="45528" spans="6:6" x14ac:dyDescent="0.25">
      <c r="F45528" s="186"/>
    </row>
    <row r="45529" spans="6:6" x14ac:dyDescent="0.25">
      <c r="F45529" s="186"/>
    </row>
    <row r="45530" spans="6:6" x14ac:dyDescent="0.25">
      <c r="F45530" s="186"/>
    </row>
    <row r="45531" spans="6:6" x14ac:dyDescent="0.25">
      <c r="F45531" s="186"/>
    </row>
    <row r="45543" spans="6:6" x14ac:dyDescent="0.25">
      <c r="F45543" s="186"/>
    </row>
    <row r="45544" spans="6:6" x14ac:dyDescent="0.25">
      <c r="F45544" s="186"/>
    </row>
    <row r="45545" spans="6:6" x14ac:dyDescent="0.25">
      <c r="F45545" s="186"/>
    </row>
    <row r="45546" spans="6:6" x14ac:dyDescent="0.25">
      <c r="F45546" s="186"/>
    </row>
    <row r="45572" spans="6:6" x14ac:dyDescent="0.25">
      <c r="F45572" s="186"/>
    </row>
    <row r="45573" spans="6:6" x14ac:dyDescent="0.25">
      <c r="F45573" s="186"/>
    </row>
    <row r="45574" spans="6:6" x14ac:dyDescent="0.25">
      <c r="F45574" s="186"/>
    </row>
    <row r="45575" spans="6:6" x14ac:dyDescent="0.25">
      <c r="F45575" s="186"/>
    </row>
    <row r="45576" spans="6:6" x14ac:dyDescent="0.25">
      <c r="F45576" s="186"/>
    </row>
    <row r="45587" spans="6:6" x14ac:dyDescent="0.25">
      <c r="F45587" s="186"/>
    </row>
    <row r="45588" spans="6:6" x14ac:dyDescent="0.25">
      <c r="F45588" s="186"/>
    </row>
    <row r="45589" spans="6:6" x14ac:dyDescent="0.25">
      <c r="F45589" s="186"/>
    </row>
    <row r="45590" spans="6:6" x14ac:dyDescent="0.25">
      <c r="F45590" s="186"/>
    </row>
    <row r="45591" spans="6:6" x14ac:dyDescent="0.25">
      <c r="F45591" s="186"/>
    </row>
    <row r="45602" spans="6:6" x14ac:dyDescent="0.25">
      <c r="F45602" s="187"/>
    </row>
    <row r="45603" spans="6:6" x14ac:dyDescent="0.25">
      <c r="F45603" s="186"/>
    </row>
    <row r="45604" spans="6:6" x14ac:dyDescent="0.25">
      <c r="F45604" s="186"/>
    </row>
    <row r="45605" spans="6:6" x14ac:dyDescent="0.25">
      <c r="F45605" s="186"/>
    </row>
    <row r="45606" spans="6:6" x14ac:dyDescent="0.25">
      <c r="F45606" s="186"/>
    </row>
    <row r="45617" spans="6:6" x14ac:dyDescent="0.25">
      <c r="F45617" s="186"/>
    </row>
    <row r="45618" spans="6:6" x14ac:dyDescent="0.25">
      <c r="F45618" s="186"/>
    </row>
    <row r="45619" spans="6:6" x14ac:dyDescent="0.25">
      <c r="F45619" s="186"/>
    </row>
    <row r="45620" spans="6:6" x14ac:dyDescent="0.25">
      <c r="F45620" s="186"/>
    </row>
    <row r="45632" spans="6:6" x14ac:dyDescent="0.25">
      <c r="F45632" s="187"/>
    </row>
    <row r="45633" spans="6:6" x14ac:dyDescent="0.25">
      <c r="F45633" s="186"/>
    </row>
    <row r="45634" spans="6:6" x14ac:dyDescent="0.25">
      <c r="F45634" s="186"/>
    </row>
    <row r="45635" spans="6:6" x14ac:dyDescent="0.25">
      <c r="F45635" s="186"/>
    </row>
    <row r="45636" spans="6:6" x14ac:dyDescent="0.25">
      <c r="F45636" s="186"/>
    </row>
    <row r="45648" spans="6:6" x14ac:dyDescent="0.25">
      <c r="F45648" s="186"/>
    </row>
    <row r="45649" spans="6:6" x14ac:dyDescent="0.25">
      <c r="F45649" s="186"/>
    </row>
    <row r="45650" spans="6:6" x14ac:dyDescent="0.25">
      <c r="F45650" s="186"/>
    </row>
    <row r="45651" spans="6:6" x14ac:dyDescent="0.25">
      <c r="F45651" s="186"/>
    </row>
    <row r="45677" spans="6:6" x14ac:dyDescent="0.25">
      <c r="F45677" s="186"/>
    </row>
    <row r="45678" spans="6:6" x14ac:dyDescent="0.25">
      <c r="F45678" s="186"/>
    </row>
    <row r="45679" spans="6:6" x14ac:dyDescent="0.25">
      <c r="F45679" s="186"/>
    </row>
    <row r="45680" spans="6:6" x14ac:dyDescent="0.25">
      <c r="F45680" s="186"/>
    </row>
    <row r="45681" spans="6:6" x14ac:dyDescent="0.25">
      <c r="F45681" s="186"/>
    </row>
    <row r="45692" spans="6:6" x14ac:dyDescent="0.25">
      <c r="F45692" s="186"/>
    </row>
    <row r="45693" spans="6:6" x14ac:dyDescent="0.25">
      <c r="F45693" s="186"/>
    </row>
    <row r="45694" spans="6:6" x14ac:dyDescent="0.25">
      <c r="F45694" s="186"/>
    </row>
    <row r="45695" spans="6:6" x14ac:dyDescent="0.25">
      <c r="F45695" s="186"/>
    </row>
    <row r="45696" spans="6:6" x14ac:dyDescent="0.25">
      <c r="F45696" s="186"/>
    </row>
    <row r="45708" spans="6:6" x14ac:dyDescent="0.25">
      <c r="F45708" s="186"/>
    </row>
    <row r="45709" spans="6:6" x14ac:dyDescent="0.25">
      <c r="F45709" s="186"/>
    </row>
    <row r="45710" spans="6:6" x14ac:dyDescent="0.25">
      <c r="F45710" s="186"/>
    </row>
    <row r="45711" spans="6:6" x14ac:dyDescent="0.25">
      <c r="F45711" s="186"/>
    </row>
    <row r="45722" spans="6:6" x14ac:dyDescent="0.25">
      <c r="F45722" s="187"/>
    </row>
    <row r="45723" spans="6:6" x14ac:dyDescent="0.25">
      <c r="F45723" s="186"/>
    </row>
    <row r="45724" spans="6:6" x14ac:dyDescent="0.25">
      <c r="F45724" s="186"/>
    </row>
    <row r="45725" spans="6:6" x14ac:dyDescent="0.25">
      <c r="F45725" s="186"/>
    </row>
    <row r="45726" spans="6:6" x14ac:dyDescent="0.25">
      <c r="F45726" s="186"/>
    </row>
    <row r="45737" spans="6:6" x14ac:dyDescent="0.25">
      <c r="F45737" s="186"/>
    </row>
    <row r="45738" spans="6:6" x14ac:dyDescent="0.25">
      <c r="F45738" s="186"/>
    </row>
    <row r="45739" spans="6:6" x14ac:dyDescent="0.25">
      <c r="F45739" s="186"/>
    </row>
    <row r="45740" spans="6:6" x14ac:dyDescent="0.25">
      <c r="F45740" s="186"/>
    </row>
    <row r="45741" spans="6:6" x14ac:dyDescent="0.25">
      <c r="F45741" s="186"/>
    </row>
    <row r="45753" spans="6:6" x14ac:dyDescent="0.25">
      <c r="F45753" s="186"/>
    </row>
    <row r="45754" spans="6:6" x14ac:dyDescent="0.25">
      <c r="F45754" s="186"/>
    </row>
    <row r="45755" spans="6:6" x14ac:dyDescent="0.25">
      <c r="F45755" s="186"/>
    </row>
    <row r="45756" spans="6:6" x14ac:dyDescent="0.25">
      <c r="F45756" s="186"/>
    </row>
    <row r="45782" spans="6:6" x14ac:dyDescent="0.25">
      <c r="F45782" s="186"/>
    </row>
    <row r="45783" spans="6:6" x14ac:dyDescent="0.25">
      <c r="F45783" s="186"/>
    </row>
    <row r="45784" spans="6:6" x14ac:dyDescent="0.25">
      <c r="F45784" s="186"/>
    </row>
    <row r="45785" spans="6:6" x14ac:dyDescent="0.25">
      <c r="F45785" s="186"/>
    </row>
    <row r="45786" spans="6:6" x14ac:dyDescent="0.25">
      <c r="F45786" s="186"/>
    </row>
    <row r="45797" spans="6:6" x14ac:dyDescent="0.25">
      <c r="F45797" s="186"/>
    </row>
    <row r="45800" spans="6:6" x14ac:dyDescent="0.25">
      <c r="F45800" s="186"/>
    </row>
    <row r="45813" spans="6:6" x14ac:dyDescent="0.25">
      <c r="F45813" s="186"/>
    </row>
    <row r="45827" spans="6:6" x14ac:dyDescent="0.25">
      <c r="F45827" s="186"/>
    </row>
    <row r="45830" spans="6:6" x14ac:dyDescent="0.25">
      <c r="F45830" s="186"/>
    </row>
    <row r="45843" spans="6:6" x14ac:dyDescent="0.25">
      <c r="F45843" s="186"/>
    </row>
    <row r="45887" spans="6:6" x14ac:dyDescent="0.25">
      <c r="F45887" s="186"/>
    </row>
    <row r="45888" spans="6:6" x14ac:dyDescent="0.25">
      <c r="F45888" s="187"/>
    </row>
    <row r="45889" spans="6:6" x14ac:dyDescent="0.25">
      <c r="F45889" s="187"/>
    </row>
    <row r="45890" spans="6:6" x14ac:dyDescent="0.25">
      <c r="F45890" s="186"/>
    </row>
    <row r="45891" spans="6:6" x14ac:dyDescent="0.25">
      <c r="F45891" s="187"/>
    </row>
    <row r="45902" spans="6:6" x14ac:dyDescent="0.25">
      <c r="F45902" s="186"/>
    </row>
    <row r="45903" spans="6:6" x14ac:dyDescent="0.25">
      <c r="F45903" s="187"/>
    </row>
    <row r="45904" spans="6:6" x14ac:dyDescent="0.25">
      <c r="F45904" s="187"/>
    </row>
    <row r="45905" spans="6:6" x14ac:dyDescent="0.25">
      <c r="F45905" s="186"/>
    </row>
    <row r="45906" spans="6:6" x14ac:dyDescent="0.25">
      <c r="F45906" s="187"/>
    </row>
    <row r="45917" spans="6:6" x14ac:dyDescent="0.25">
      <c r="F45917" s="186"/>
    </row>
    <row r="45918" spans="6:6" x14ac:dyDescent="0.25">
      <c r="F45918" s="187"/>
    </row>
    <row r="45919" spans="6:6" x14ac:dyDescent="0.25">
      <c r="F45919" s="187"/>
    </row>
    <row r="45920" spans="6:6" x14ac:dyDescent="0.25">
      <c r="F45920" s="186"/>
    </row>
    <row r="45932" spans="6:6" x14ac:dyDescent="0.25">
      <c r="F45932" s="186"/>
    </row>
    <row r="45933" spans="6:6" x14ac:dyDescent="0.25">
      <c r="F45933" s="187"/>
    </row>
    <row r="45934" spans="6:6" x14ac:dyDescent="0.25">
      <c r="F45934" s="187"/>
    </row>
    <row r="45935" spans="6:6" x14ac:dyDescent="0.25">
      <c r="F45935" s="186"/>
    </row>
    <row r="45936" spans="6:6" x14ac:dyDescent="0.25">
      <c r="F45936" s="187"/>
    </row>
    <row r="45947" spans="6:6" x14ac:dyDescent="0.25">
      <c r="F45947" s="186"/>
    </row>
    <row r="45948" spans="6:6" x14ac:dyDescent="0.25">
      <c r="F45948" s="187"/>
    </row>
    <row r="45949" spans="6:6" x14ac:dyDescent="0.25">
      <c r="F45949" s="187"/>
    </row>
    <row r="45950" spans="6:6" x14ac:dyDescent="0.25">
      <c r="F45950" s="186"/>
    </row>
    <row r="45951" spans="6:6" x14ac:dyDescent="0.25">
      <c r="F45951" s="187"/>
    </row>
    <row r="45963" spans="6:6" x14ac:dyDescent="0.25">
      <c r="F45963" s="187"/>
    </row>
    <row r="45964" spans="6:6" x14ac:dyDescent="0.25">
      <c r="F45964" s="187"/>
    </row>
    <row r="45965" spans="6:6" x14ac:dyDescent="0.25">
      <c r="F45965" s="187"/>
    </row>
    <row r="45966" spans="6:6" x14ac:dyDescent="0.25">
      <c r="F45966" s="187"/>
    </row>
    <row r="45979" spans="6:6" x14ac:dyDescent="0.25">
      <c r="F45979" s="187"/>
    </row>
    <row r="45980" spans="6:6" x14ac:dyDescent="0.25">
      <c r="F45980" s="187"/>
    </row>
    <row r="45981" spans="6:6" x14ac:dyDescent="0.25">
      <c r="F45981" s="187"/>
    </row>
    <row r="45992" spans="6:6" x14ac:dyDescent="0.25">
      <c r="F45992" s="186"/>
    </row>
    <row r="45993" spans="6:6" x14ac:dyDescent="0.25">
      <c r="F45993" s="186"/>
    </row>
    <row r="45994" spans="6:6" x14ac:dyDescent="0.25">
      <c r="F45994" s="186"/>
    </row>
    <row r="45995" spans="6:6" x14ac:dyDescent="0.25">
      <c r="F45995" s="186"/>
    </row>
    <row r="45996" spans="6:6" x14ac:dyDescent="0.25">
      <c r="F45996" s="186"/>
    </row>
    <row r="46007" spans="6:6" x14ac:dyDescent="0.25">
      <c r="F46007" s="186"/>
    </row>
    <row r="46008" spans="6:6" x14ac:dyDescent="0.25">
      <c r="F46008" s="186"/>
    </row>
    <row r="46009" spans="6:6" x14ac:dyDescent="0.25">
      <c r="F46009" s="186"/>
    </row>
    <row r="46010" spans="6:6" x14ac:dyDescent="0.25">
      <c r="F46010" s="186"/>
    </row>
    <row r="46011" spans="6:6" x14ac:dyDescent="0.25">
      <c r="F46011" s="186"/>
    </row>
    <row r="46023" spans="6:6" x14ac:dyDescent="0.25">
      <c r="F46023" s="186"/>
    </row>
    <row r="46024" spans="6:6" x14ac:dyDescent="0.25">
      <c r="F46024" s="186"/>
    </row>
    <row r="46025" spans="6:6" x14ac:dyDescent="0.25">
      <c r="F46025" s="186"/>
    </row>
    <row r="46026" spans="6:6" x14ac:dyDescent="0.25">
      <c r="F46026" s="186"/>
    </row>
    <row r="46037" spans="6:6" x14ac:dyDescent="0.25">
      <c r="F46037" s="186"/>
    </row>
    <row r="46038" spans="6:6" x14ac:dyDescent="0.25">
      <c r="F46038" s="186"/>
    </row>
    <row r="46039" spans="6:6" x14ac:dyDescent="0.25">
      <c r="F46039" s="186"/>
    </row>
    <row r="46040" spans="6:6" x14ac:dyDescent="0.25">
      <c r="F46040" s="186"/>
    </row>
    <row r="46041" spans="6:6" x14ac:dyDescent="0.25">
      <c r="F46041" s="186"/>
    </row>
    <row r="46053" spans="6:6" x14ac:dyDescent="0.25">
      <c r="F46053" s="186"/>
    </row>
    <row r="46054" spans="6:6" x14ac:dyDescent="0.25">
      <c r="F46054" s="186"/>
    </row>
    <row r="46055" spans="6:6" x14ac:dyDescent="0.25">
      <c r="F46055" s="186"/>
    </row>
    <row r="46056" spans="6:6" x14ac:dyDescent="0.25">
      <c r="F46056" s="186"/>
    </row>
    <row r="46068" spans="6:6" x14ac:dyDescent="0.25">
      <c r="F46068" s="186"/>
    </row>
    <row r="46069" spans="6:6" x14ac:dyDescent="0.25">
      <c r="F46069" s="186"/>
    </row>
    <row r="46070" spans="6:6" x14ac:dyDescent="0.25">
      <c r="F46070" s="186"/>
    </row>
    <row r="46071" spans="6:6" x14ac:dyDescent="0.25">
      <c r="F46071" s="186"/>
    </row>
    <row r="46097" spans="6:6" x14ac:dyDescent="0.25">
      <c r="F46097" s="186"/>
    </row>
    <row r="46098" spans="6:6" x14ac:dyDescent="0.25">
      <c r="F46098" s="186"/>
    </row>
    <row r="46099" spans="6:6" x14ac:dyDescent="0.25">
      <c r="F46099" s="186"/>
    </row>
    <row r="46100" spans="6:6" x14ac:dyDescent="0.25">
      <c r="F46100" s="186"/>
    </row>
    <row r="46101" spans="6:6" x14ac:dyDescent="0.25">
      <c r="F46101" s="186"/>
    </row>
    <row r="46112" spans="6:6" x14ac:dyDescent="0.25">
      <c r="F46112" s="186"/>
    </row>
    <row r="46115" spans="6:6" x14ac:dyDescent="0.25">
      <c r="F46115" s="186"/>
    </row>
    <row r="46127" spans="6:6" x14ac:dyDescent="0.25">
      <c r="F46127" s="186"/>
    </row>
    <row r="46128" spans="6:6" x14ac:dyDescent="0.25">
      <c r="F46128" s="186"/>
    </row>
    <row r="46129" spans="6:6" x14ac:dyDescent="0.25">
      <c r="F46129" s="186"/>
    </row>
    <row r="46130" spans="6:6" x14ac:dyDescent="0.25">
      <c r="F46130" s="186"/>
    </row>
    <row r="46131" spans="6:6" x14ac:dyDescent="0.25">
      <c r="F46131" s="186"/>
    </row>
    <row r="46142" spans="6:6" x14ac:dyDescent="0.25">
      <c r="F46142" s="186"/>
    </row>
    <row r="46145" spans="6:6" x14ac:dyDescent="0.25">
      <c r="F46145" s="186"/>
    </row>
    <row r="46157" spans="6:6" x14ac:dyDescent="0.25">
      <c r="F46157" s="186"/>
    </row>
    <row r="46158" spans="6:6" x14ac:dyDescent="0.25">
      <c r="F46158" s="186"/>
    </row>
    <row r="46160" spans="6:6" x14ac:dyDescent="0.25">
      <c r="F46160" s="186"/>
    </row>
    <row r="46161" spans="6:6" x14ac:dyDescent="0.25">
      <c r="F46161" s="186"/>
    </row>
    <row r="46202" spans="6:6" x14ac:dyDescent="0.25">
      <c r="F46202" s="186"/>
    </row>
    <row r="46203" spans="6:6" x14ac:dyDescent="0.25">
      <c r="F46203" s="186"/>
    </row>
    <row r="46204" spans="6:6" x14ac:dyDescent="0.25">
      <c r="F46204" s="186"/>
    </row>
    <row r="46205" spans="6:6" x14ac:dyDescent="0.25">
      <c r="F46205" s="186"/>
    </row>
    <row r="46206" spans="6:6" x14ac:dyDescent="0.25">
      <c r="F46206" s="186"/>
    </row>
    <row r="46217" spans="6:6" x14ac:dyDescent="0.25">
      <c r="F46217" s="186"/>
    </row>
    <row r="46218" spans="6:6" x14ac:dyDescent="0.25">
      <c r="F46218" s="186"/>
    </row>
    <row r="46220" spans="6:6" x14ac:dyDescent="0.25">
      <c r="F46220" s="186"/>
    </row>
    <row r="46232" spans="6:6" x14ac:dyDescent="0.25">
      <c r="F46232" s="186"/>
    </row>
    <row r="46234" spans="6:6" x14ac:dyDescent="0.25">
      <c r="F46234" s="186"/>
    </row>
    <row r="46247" spans="6:6" x14ac:dyDescent="0.25">
      <c r="F46247" s="186"/>
    </row>
    <row r="46248" spans="6:6" x14ac:dyDescent="0.25">
      <c r="F46248" s="186"/>
    </row>
    <row r="46250" spans="6:6" x14ac:dyDescent="0.25">
      <c r="F46250" s="186"/>
    </row>
    <row r="46265" spans="6:6" x14ac:dyDescent="0.25">
      <c r="F46265" s="186"/>
    </row>
    <row r="46307" spans="6:6" x14ac:dyDescent="0.25">
      <c r="F46307" s="186"/>
    </row>
    <row r="46308" spans="6:6" x14ac:dyDescent="0.25">
      <c r="F46308" s="186"/>
    </row>
    <row r="46309" spans="6:6" x14ac:dyDescent="0.25">
      <c r="F46309" s="186"/>
    </row>
    <row r="46310" spans="6:6" x14ac:dyDescent="0.25">
      <c r="F46310" s="186"/>
    </row>
    <row r="46311" spans="6:6" x14ac:dyDescent="0.25">
      <c r="F46311" s="186"/>
    </row>
    <row r="46322" spans="6:6" x14ac:dyDescent="0.25">
      <c r="F46322" s="186"/>
    </row>
    <row r="46323" spans="6:6" x14ac:dyDescent="0.25">
      <c r="F46323" s="186"/>
    </row>
    <row r="46324" spans="6:6" x14ac:dyDescent="0.25">
      <c r="F46324" s="186"/>
    </row>
    <row r="46325" spans="6:6" x14ac:dyDescent="0.25">
      <c r="F46325" s="186"/>
    </row>
    <row r="46326" spans="6:6" x14ac:dyDescent="0.25">
      <c r="F46326" s="186"/>
    </row>
    <row r="46337" spans="6:6" x14ac:dyDescent="0.25">
      <c r="F46337" s="186"/>
    </row>
    <row r="46338" spans="6:6" x14ac:dyDescent="0.25">
      <c r="F46338" s="186"/>
    </row>
    <row r="46339" spans="6:6" x14ac:dyDescent="0.25">
      <c r="F46339" s="186"/>
    </row>
    <row r="46340" spans="6:6" x14ac:dyDescent="0.25">
      <c r="F46340" s="186"/>
    </row>
    <row r="46341" spans="6:6" x14ac:dyDescent="0.25">
      <c r="F46341" s="186"/>
    </row>
    <row r="46352" spans="6:6" x14ac:dyDescent="0.25">
      <c r="F46352" s="186"/>
    </row>
    <row r="46353" spans="6:6" x14ac:dyDescent="0.25">
      <c r="F46353" s="186"/>
    </row>
    <row r="46354" spans="6:6" x14ac:dyDescent="0.25">
      <c r="F46354" s="186"/>
    </row>
    <row r="46355" spans="6:6" x14ac:dyDescent="0.25">
      <c r="F46355" s="186"/>
    </row>
    <row r="46367" spans="6:6" x14ac:dyDescent="0.25">
      <c r="F46367" s="186"/>
    </row>
    <row r="46368" spans="6:6" x14ac:dyDescent="0.25">
      <c r="F46368" s="186"/>
    </row>
    <row r="46370" spans="6:6" x14ac:dyDescent="0.25">
      <c r="F46370" s="186"/>
    </row>
    <row r="46371" spans="6:6" x14ac:dyDescent="0.25">
      <c r="F46371" s="186"/>
    </row>
    <row r="46412" spans="6:6" x14ac:dyDescent="0.25">
      <c r="F46412" s="186"/>
    </row>
    <row r="46413" spans="6:6" x14ac:dyDescent="0.25">
      <c r="F46413" s="186"/>
    </row>
    <row r="46414" spans="6:6" x14ac:dyDescent="0.25">
      <c r="F46414" s="186"/>
    </row>
    <row r="46415" spans="6:6" x14ac:dyDescent="0.25">
      <c r="F46415" s="186"/>
    </row>
    <row r="46416" spans="6:6" x14ac:dyDescent="0.25">
      <c r="F46416" s="186"/>
    </row>
    <row r="46427" spans="6:6" x14ac:dyDescent="0.25">
      <c r="F46427" s="186"/>
    </row>
    <row r="46428" spans="6:6" x14ac:dyDescent="0.25">
      <c r="F46428" s="186"/>
    </row>
    <row r="46429" spans="6:6" x14ac:dyDescent="0.25">
      <c r="F46429" s="186"/>
    </row>
    <row r="46430" spans="6:6" x14ac:dyDescent="0.25">
      <c r="F46430" s="186"/>
    </row>
    <row r="46431" spans="6:6" x14ac:dyDescent="0.25">
      <c r="F46431" s="186"/>
    </row>
    <row r="46442" spans="6:6" x14ac:dyDescent="0.25">
      <c r="F46442" s="186"/>
    </row>
    <row r="46443" spans="6:6" x14ac:dyDescent="0.25">
      <c r="F46443" s="186"/>
    </row>
    <row r="46444" spans="6:6" x14ac:dyDescent="0.25">
      <c r="F46444" s="186"/>
    </row>
    <row r="46445" spans="6:6" x14ac:dyDescent="0.25">
      <c r="F46445" s="186"/>
    </row>
    <row r="46446" spans="6:6" x14ac:dyDescent="0.25">
      <c r="F46446" s="186"/>
    </row>
    <row r="46457" spans="6:6" x14ac:dyDescent="0.25">
      <c r="F46457" s="186"/>
    </row>
    <row r="46458" spans="6:6" x14ac:dyDescent="0.25">
      <c r="F46458" s="186"/>
    </row>
    <row r="46459" spans="6:6" x14ac:dyDescent="0.25">
      <c r="F46459" s="186"/>
    </row>
    <row r="46460" spans="6:6" x14ac:dyDescent="0.25">
      <c r="F46460" s="186"/>
    </row>
    <row r="46461" spans="6:6" x14ac:dyDescent="0.25">
      <c r="F46461" s="186"/>
    </row>
    <row r="46472" spans="6:6" x14ac:dyDescent="0.25">
      <c r="F46472" s="186"/>
    </row>
    <row r="46473" spans="6:6" x14ac:dyDescent="0.25">
      <c r="F46473" s="186"/>
    </row>
    <row r="46474" spans="6:6" x14ac:dyDescent="0.25">
      <c r="F46474" s="186"/>
    </row>
    <row r="46475" spans="6:6" x14ac:dyDescent="0.25">
      <c r="F46475" s="186"/>
    </row>
    <row r="46476" spans="6:6" x14ac:dyDescent="0.25">
      <c r="F46476" s="186"/>
    </row>
    <row r="46488" spans="6:6" x14ac:dyDescent="0.25">
      <c r="F46488" s="186"/>
    </row>
    <row r="46489" spans="6:6" x14ac:dyDescent="0.25">
      <c r="F46489" s="186"/>
    </row>
    <row r="46490" spans="6:6" x14ac:dyDescent="0.25">
      <c r="F46490" s="186"/>
    </row>
    <row r="46491" spans="6:6" x14ac:dyDescent="0.25">
      <c r="F46491" s="186"/>
    </row>
    <row r="46622" spans="6:6" x14ac:dyDescent="0.25">
      <c r="F46622" s="186"/>
    </row>
    <row r="46623" spans="6:6" x14ac:dyDescent="0.25">
      <c r="F46623" s="186"/>
    </row>
    <row r="46624" spans="6:6" x14ac:dyDescent="0.25">
      <c r="F46624" s="186"/>
    </row>
    <row r="46625" spans="6:6" x14ac:dyDescent="0.25">
      <c r="F46625" s="186"/>
    </row>
    <row r="46626" spans="6:6" x14ac:dyDescent="0.25">
      <c r="F46626" s="186"/>
    </row>
    <row r="46637" spans="6:6" x14ac:dyDescent="0.25">
      <c r="F46637" s="186"/>
    </row>
    <row r="46638" spans="6:6" x14ac:dyDescent="0.25">
      <c r="F46638" s="186"/>
    </row>
    <row r="46639" spans="6:6" x14ac:dyDescent="0.25">
      <c r="F46639" s="186"/>
    </row>
    <row r="46640" spans="6:6" x14ac:dyDescent="0.25">
      <c r="F46640" s="186"/>
    </row>
    <row r="46652" spans="6:6" x14ac:dyDescent="0.25">
      <c r="F46652" s="186"/>
    </row>
    <row r="46653" spans="6:6" x14ac:dyDescent="0.25">
      <c r="F46653" s="186"/>
    </row>
    <row r="46654" spans="6:6" x14ac:dyDescent="0.25">
      <c r="F46654" s="186"/>
    </row>
    <row r="46655" spans="6:6" x14ac:dyDescent="0.25">
      <c r="F46655" s="186"/>
    </row>
    <row r="46656" spans="6:6" x14ac:dyDescent="0.25">
      <c r="F46656" s="186"/>
    </row>
    <row r="46667" spans="6:6" x14ac:dyDescent="0.25">
      <c r="F46667" s="186"/>
    </row>
    <row r="46668" spans="6:6" x14ac:dyDescent="0.25">
      <c r="F46668" s="186"/>
    </row>
    <row r="46669" spans="6:6" x14ac:dyDescent="0.25">
      <c r="F46669" s="186"/>
    </row>
    <row r="46670" spans="6:6" x14ac:dyDescent="0.25">
      <c r="F46670" s="186"/>
    </row>
    <row r="46671" spans="6:6" x14ac:dyDescent="0.25">
      <c r="F46671" s="186"/>
    </row>
    <row r="46682" spans="6:6" x14ac:dyDescent="0.25">
      <c r="F46682" s="186"/>
    </row>
    <row r="46683" spans="6:6" x14ac:dyDescent="0.25">
      <c r="F46683" s="186"/>
    </row>
    <row r="46684" spans="6:6" x14ac:dyDescent="0.25">
      <c r="F46684" s="186"/>
    </row>
    <row r="46685" spans="6:6" x14ac:dyDescent="0.25">
      <c r="F46685" s="186"/>
    </row>
    <row r="46686" spans="6:6" x14ac:dyDescent="0.25">
      <c r="F46686" s="186"/>
    </row>
    <row r="46698" spans="6:6" x14ac:dyDescent="0.25">
      <c r="F46698" s="186"/>
    </row>
    <row r="46699" spans="6:6" x14ac:dyDescent="0.25">
      <c r="F46699" s="186"/>
    </row>
    <row r="46700" spans="6:6" x14ac:dyDescent="0.25">
      <c r="F46700" s="186"/>
    </row>
    <row r="46701" spans="6:6" x14ac:dyDescent="0.25">
      <c r="F46701" s="186"/>
    </row>
    <row r="46727" spans="6:6" x14ac:dyDescent="0.25">
      <c r="F46727" s="186"/>
    </row>
    <row r="46728" spans="6:6" x14ac:dyDescent="0.25">
      <c r="F46728" s="186"/>
    </row>
    <row r="46729" spans="6:6" x14ac:dyDescent="0.25">
      <c r="F46729" s="186"/>
    </row>
    <row r="46730" spans="6:6" x14ac:dyDescent="0.25">
      <c r="F46730" s="186"/>
    </row>
    <row r="46731" spans="6:6" x14ac:dyDescent="0.25">
      <c r="F46731" s="186"/>
    </row>
    <row r="46742" spans="6:6" x14ac:dyDescent="0.25">
      <c r="F46742" s="186"/>
    </row>
    <row r="46743" spans="6:6" x14ac:dyDescent="0.25">
      <c r="F46743" s="186"/>
    </row>
    <row r="46744" spans="6:6" x14ac:dyDescent="0.25">
      <c r="F46744" s="186"/>
    </row>
    <row r="46745" spans="6:6" x14ac:dyDescent="0.25">
      <c r="F46745" s="186"/>
    </row>
    <row r="46746" spans="6:6" x14ac:dyDescent="0.25">
      <c r="F46746" s="186"/>
    </row>
    <row r="46758" spans="6:6" x14ac:dyDescent="0.25">
      <c r="F46758" s="186"/>
    </row>
    <row r="46759" spans="6:6" x14ac:dyDescent="0.25">
      <c r="F46759" s="186"/>
    </row>
    <row r="46760" spans="6:6" x14ac:dyDescent="0.25">
      <c r="F46760" s="186"/>
    </row>
    <row r="46761" spans="6:6" x14ac:dyDescent="0.25">
      <c r="F46761" s="186"/>
    </row>
    <row r="46772" spans="6:6" x14ac:dyDescent="0.25">
      <c r="F46772" s="186"/>
    </row>
    <row r="46773" spans="6:6" x14ac:dyDescent="0.25">
      <c r="F46773" s="186"/>
    </row>
    <row r="46774" spans="6:6" x14ac:dyDescent="0.25">
      <c r="F46774" s="186"/>
    </row>
    <row r="46775" spans="6:6" x14ac:dyDescent="0.25">
      <c r="F46775" s="186"/>
    </row>
    <row r="46776" spans="6:6" x14ac:dyDescent="0.25">
      <c r="F46776" s="186"/>
    </row>
    <row r="46788" spans="6:6" x14ac:dyDescent="0.25">
      <c r="F46788" s="186"/>
    </row>
    <row r="46789" spans="6:6" x14ac:dyDescent="0.25">
      <c r="F46789" s="186"/>
    </row>
    <row r="46790" spans="6:6" x14ac:dyDescent="0.25">
      <c r="F46790" s="186"/>
    </row>
    <row r="46791" spans="6:6" x14ac:dyDescent="0.25">
      <c r="F46791" s="186"/>
    </row>
    <row r="46803" spans="6:6" x14ac:dyDescent="0.25">
      <c r="F46803" s="186"/>
    </row>
    <row r="46804" spans="6:6" x14ac:dyDescent="0.25">
      <c r="F46804" s="186"/>
    </row>
    <row r="46805" spans="6:6" x14ac:dyDescent="0.25">
      <c r="F46805" s="186"/>
    </row>
    <row r="46806" spans="6:6" x14ac:dyDescent="0.25">
      <c r="F46806" s="186"/>
    </row>
    <row r="46832" spans="6:6" x14ac:dyDescent="0.25">
      <c r="F46832" s="186"/>
    </row>
    <row r="46833" spans="6:6" x14ac:dyDescent="0.25">
      <c r="F46833" s="186"/>
    </row>
    <row r="46834" spans="6:6" x14ac:dyDescent="0.25">
      <c r="F46834" s="186"/>
    </row>
    <row r="46835" spans="6:6" x14ac:dyDescent="0.25">
      <c r="F46835" s="186"/>
    </row>
    <row r="46847" spans="6:6" x14ac:dyDescent="0.25">
      <c r="F46847" s="186"/>
    </row>
    <row r="46848" spans="6:6" x14ac:dyDescent="0.25">
      <c r="F46848" s="186"/>
    </row>
    <row r="46849" spans="6:6" x14ac:dyDescent="0.25">
      <c r="F46849" s="186"/>
    </row>
    <row r="46850" spans="6:6" x14ac:dyDescent="0.25">
      <c r="F46850" s="186"/>
    </row>
    <row r="46851" spans="6:6" x14ac:dyDescent="0.25">
      <c r="F46851" s="186"/>
    </row>
    <row r="46862" spans="6:6" x14ac:dyDescent="0.25">
      <c r="F46862" s="186"/>
    </row>
    <row r="46863" spans="6:6" x14ac:dyDescent="0.25">
      <c r="F46863" s="186"/>
    </row>
    <row r="46864" spans="6:6" x14ac:dyDescent="0.25">
      <c r="F46864" s="186"/>
    </row>
    <row r="46865" spans="6:6" x14ac:dyDescent="0.25">
      <c r="F46865" s="186"/>
    </row>
    <row r="46877" spans="6:6" x14ac:dyDescent="0.25">
      <c r="F46877" s="187"/>
    </row>
    <row r="46878" spans="6:6" x14ac:dyDescent="0.25">
      <c r="F46878" s="186"/>
    </row>
    <row r="46879" spans="6:6" x14ac:dyDescent="0.25">
      <c r="F46879" s="186"/>
    </row>
    <row r="46880" spans="6:6" x14ac:dyDescent="0.25">
      <c r="F46880" s="186"/>
    </row>
    <row r="46892" spans="6:6" x14ac:dyDescent="0.25">
      <c r="F46892" s="187"/>
    </row>
    <row r="46893" spans="6:6" x14ac:dyDescent="0.25">
      <c r="F46893" s="186"/>
    </row>
    <row r="46894" spans="6:6" x14ac:dyDescent="0.25">
      <c r="F46894" s="186"/>
    </row>
    <row r="46895" spans="6:6" x14ac:dyDescent="0.25">
      <c r="F46895" s="186"/>
    </row>
    <row r="46896" spans="6:6" x14ac:dyDescent="0.25">
      <c r="F46896" s="186"/>
    </row>
    <row r="46908" spans="6:6" x14ac:dyDescent="0.25">
      <c r="F46908" s="186"/>
    </row>
    <row r="46909" spans="6:6" x14ac:dyDescent="0.25">
      <c r="F46909" s="186"/>
    </row>
    <row r="46910" spans="6:6" x14ac:dyDescent="0.25">
      <c r="F46910" s="186"/>
    </row>
    <row r="46911" spans="6:6" x14ac:dyDescent="0.25">
      <c r="F46911" s="186"/>
    </row>
    <row r="46937" spans="6:6" x14ac:dyDescent="0.25">
      <c r="F46937" s="186"/>
    </row>
    <row r="46938" spans="6:6" x14ac:dyDescent="0.25">
      <c r="F46938" s="186"/>
    </row>
    <row r="46939" spans="6:6" x14ac:dyDescent="0.25">
      <c r="F46939" s="186"/>
    </row>
    <row r="46940" spans="6:6" x14ac:dyDescent="0.25">
      <c r="F46940" s="186"/>
    </row>
    <row r="46952" spans="6:6" x14ac:dyDescent="0.25">
      <c r="F46952" s="186"/>
    </row>
    <row r="46953" spans="6:6" x14ac:dyDescent="0.25">
      <c r="F46953" s="186"/>
    </row>
    <row r="46954" spans="6:6" x14ac:dyDescent="0.25">
      <c r="F46954" s="186"/>
    </row>
    <row r="46955" spans="6:6" x14ac:dyDescent="0.25">
      <c r="F46955" s="186"/>
    </row>
    <row r="46956" spans="6:6" x14ac:dyDescent="0.25">
      <c r="F46956" s="186"/>
    </row>
    <row r="46968" spans="6:6" x14ac:dyDescent="0.25">
      <c r="F46968" s="186"/>
    </row>
    <row r="46969" spans="6:6" x14ac:dyDescent="0.25">
      <c r="F46969" s="186"/>
    </row>
    <row r="46970" spans="6:6" x14ac:dyDescent="0.25">
      <c r="F46970" s="186"/>
    </row>
    <row r="46971" spans="6:6" x14ac:dyDescent="0.25">
      <c r="F46971" s="186"/>
    </row>
    <row r="46982" spans="6:6" x14ac:dyDescent="0.25">
      <c r="F46982" s="186"/>
    </row>
    <row r="46983" spans="6:6" x14ac:dyDescent="0.25">
      <c r="F46983" s="186"/>
    </row>
    <row r="46984" spans="6:6" x14ac:dyDescent="0.25">
      <c r="F46984" s="186"/>
    </row>
    <row r="46985" spans="6:6" x14ac:dyDescent="0.25">
      <c r="F46985" s="186"/>
    </row>
    <row r="46986" spans="6:6" x14ac:dyDescent="0.25">
      <c r="F46986" s="186"/>
    </row>
    <row r="46997" spans="6:6" x14ac:dyDescent="0.25">
      <c r="F46997" s="186"/>
    </row>
    <row r="46998" spans="6:6" x14ac:dyDescent="0.25">
      <c r="F46998" s="186"/>
    </row>
    <row r="46999" spans="6:6" x14ac:dyDescent="0.25">
      <c r="F46999" s="186"/>
    </row>
    <row r="47000" spans="6:6" x14ac:dyDescent="0.25">
      <c r="F47000" s="186"/>
    </row>
    <row r="47001" spans="6:6" x14ac:dyDescent="0.25">
      <c r="F47001" s="186"/>
    </row>
    <row r="47013" spans="6:6" x14ac:dyDescent="0.25">
      <c r="F47013" s="186"/>
    </row>
    <row r="47014" spans="6:6" x14ac:dyDescent="0.25">
      <c r="F47014" s="186"/>
    </row>
    <row r="47042" spans="6:6" x14ac:dyDescent="0.25">
      <c r="F47042" s="186"/>
    </row>
    <row r="47043" spans="6:6" x14ac:dyDescent="0.25">
      <c r="F47043" s="186"/>
    </row>
    <row r="47044" spans="6:6" x14ac:dyDescent="0.25">
      <c r="F47044" s="186"/>
    </row>
    <row r="47045" spans="6:6" x14ac:dyDescent="0.25">
      <c r="F47045" s="186"/>
    </row>
    <row r="47046" spans="6:6" x14ac:dyDescent="0.25">
      <c r="F47046" s="186"/>
    </row>
    <row r="47057" spans="6:6" x14ac:dyDescent="0.25">
      <c r="F47057" s="186"/>
    </row>
    <row r="47058" spans="6:6" x14ac:dyDescent="0.25">
      <c r="F47058" s="186"/>
    </row>
    <row r="47059" spans="6:6" x14ac:dyDescent="0.25">
      <c r="F47059" s="186"/>
    </row>
    <row r="47060" spans="6:6" x14ac:dyDescent="0.25">
      <c r="F47060" s="186"/>
    </row>
    <row r="47061" spans="6:6" x14ac:dyDescent="0.25">
      <c r="F47061" s="186"/>
    </row>
    <row r="47073" spans="6:6" x14ac:dyDescent="0.25">
      <c r="F47073" s="186"/>
    </row>
    <row r="47074" spans="6:6" x14ac:dyDescent="0.25">
      <c r="F47074" s="186"/>
    </row>
    <row r="47087" spans="6:6" x14ac:dyDescent="0.25">
      <c r="F47087" s="186"/>
    </row>
    <row r="47088" spans="6:6" x14ac:dyDescent="0.25">
      <c r="F47088" s="186"/>
    </row>
    <row r="47089" spans="6:6" x14ac:dyDescent="0.25">
      <c r="F47089" s="186"/>
    </row>
    <row r="47090" spans="6:6" x14ac:dyDescent="0.25">
      <c r="F47090" s="186"/>
    </row>
    <row r="47091" spans="6:6" x14ac:dyDescent="0.25">
      <c r="F47091" s="186"/>
    </row>
    <row r="47102" spans="6:6" x14ac:dyDescent="0.25">
      <c r="F47102" s="186"/>
    </row>
    <row r="47103" spans="6:6" x14ac:dyDescent="0.25">
      <c r="F47103" s="186"/>
    </row>
    <row r="47104" spans="6:6" x14ac:dyDescent="0.25">
      <c r="F47104" s="186"/>
    </row>
    <row r="47105" spans="6:6" x14ac:dyDescent="0.25">
      <c r="F47105" s="186"/>
    </row>
    <row r="47106" spans="6:6" x14ac:dyDescent="0.25">
      <c r="F47106" s="186"/>
    </row>
    <row r="47118" spans="6:6" x14ac:dyDescent="0.25">
      <c r="F47118" s="186"/>
    </row>
    <row r="47119" spans="6:6" x14ac:dyDescent="0.25">
      <c r="F47119" s="186"/>
    </row>
    <row r="47134" spans="6:6" x14ac:dyDescent="0.25">
      <c r="F47134" s="186"/>
    </row>
    <row r="47135" spans="6:6" x14ac:dyDescent="0.25">
      <c r="F47135" s="186"/>
    </row>
    <row r="47136" spans="6:6" x14ac:dyDescent="0.25">
      <c r="F47136" s="186"/>
    </row>
    <row r="47147" spans="6:6" x14ac:dyDescent="0.25">
      <c r="F47147" s="186"/>
    </row>
    <row r="47148" spans="6:6" x14ac:dyDescent="0.25">
      <c r="F47148" s="186"/>
    </row>
    <row r="47149" spans="6:6" x14ac:dyDescent="0.25">
      <c r="F47149" s="186"/>
    </row>
    <row r="47150" spans="6:6" x14ac:dyDescent="0.25">
      <c r="F47150" s="186"/>
    </row>
    <row r="47151" spans="6:6" x14ac:dyDescent="0.25">
      <c r="F47151" s="186"/>
    </row>
    <row r="47162" spans="6:6" x14ac:dyDescent="0.25">
      <c r="F47162" s="186"/>
    </row>
    <row r="47163" spans="6:6" x14ac:dyDescent="0.25">
      <c r="F47163" s="186"/>
    </row>
    <row r="47164" spans="6:6" x14ac:dyDescent="0.25">
      <c r="F47164" s="186"/>
    </row>
    <row r="47165" spans="6:6" x14ac:dyDescent="0.25">
      <c r="F47165" s="186"/>
    </row>
    <row r="47166" spans="6:6" x14ac:dyDescent="0.25">
      <c r="F47166" s="186"/>
    </row>
    <row r="47178" spans="6:6" x14ac:dyDescent="0.25">
      <c r="F47178" s="186"/>
    </row>
    <row r="47179" spans="6:6" x14ac:dyDescent="0.25">
      <c r="F47179" s="186"/>
    </row>
    <row r="47180" spans="6:6" x14ac:dyDescent="0.25">
      <c r="F47180" s="186"/>
    </row>
    <row r="47181" spans="6:6" x14ac:dyDescent="0.25">
      <c r="F47181" s="186"/>
    </row>
    <row r="47192" spans="6:6" x14ac:dyDescent="0.25">
      <c r="F47192" s="186"/>
    </row>
    <row r="47193" spans="6:6" x14ac:dyDescent="0.25">
      <c r="F47193" s="186"/>
    </row>
    <row r="47194" spans="6:6" x14ac:dyDescent="0.25">
      <c r="F47194" s="186"/>
    </row>
    <row r="47195" spans="6:6" x14ac:dyDescent="0.25">
      <c r="F47195" s="186"/>
    </row>
    <row r="47196" spans="6:6" x14ac:dyDescent="0.25">
      <c r="F47196" s="186"/>
    </row>
    <row r="47207" spans="6:6" x14ac:dyDescent="0.25">
      <c r="F47207" s="186"/>
    </row>
    <row r="47208" spans="6:6" x14ac:dyDescent="0.25">
      <c r="F47208" s="186"/>
    </row>
    <row r="47209" spans="6:6" x14ac:dyDescent="0.25">
      <c r="F47209" s="186"/>
    </row>
    <row r="47210" spans="6:6" x14ac:dyDescent="0.25">
      <c r="F47210" s="186"/>
    </row>
    <row r="47211" spans="6:6" x14ac:dyDescent="0.25">
      <c r="F47211" s="186"/>
    </row>
    <row r="47223" spans="6:6" x14ac:dyDescent="0.25">
      <c r="F47223" s="186"/>
    </row>
    <row r="47224" spans="6:6" x14ac:dyDescent="0.25">
      <c r="F47224" s="186"/>
    </row>
    <row r="47225" spans="6:6" x14ac:dyDescent="0.25">
      <c r="F47225" s="186"/>
    </row>
    <row r="47226" spans="6:6" x14ac:dyDescent="0.25">
      <c r="F47226" s="186"/>
    </row>
    <row r="47238" spans="6:6" x14ac:dyDescent="0.25">
      <c r="F47238" s="186"/>
    </row>
    <row r="47240" spans="6:6" x14ac:dyDescent="0.25">
      <c r="F47240" s="186"/>
    </row>
    <row r="47241" spans="6:6" x14ac:dyDescent="0.25">
      <c r="F47241" s="186"/>
    </row>
    <row r="47252" spans="6:6" x14ac:dyDescent="0.25">
      <c r="F47252" s="186"/>
    </row>
    <row r="47253" spans="6:6" x14ac:dyDescent="0.25">
      <c r="F47253" s="186"/>
    </row>
    <row r="47254" spans="6:6" x14ac:dyDescent="0.25">
      <c r="F47254" s="186"/>
    </row>
    <row r="47255" spans="6:6" x14ac:dyDescent="0.25">
      <c r="F47255" s="186"/>
    </row>
    <row r="47256" spans="6:6" x14ac:dyDescent="0.25">
      <c r="F47256" s="186"/>
    </row>
    <row r="47267" spans="6:6" x14ac:dyDescent="0.25">
      <c r="F47267" s="186"/>
    </row>
    <row r="47268" spans="6:6" x14ac:dyDescent="0.25">
      <c r="F47268" s="186"/>
    </row>
    <row r="47269" spans="6:6" x14ac:dyDescent="0.25">
      <c r="F47269" s="186"/>
    </row>
    <row r="47270" spans="6:6" x14ac:dyDescent="0.25">
      <c r="F47270" s="186"/>
    </row>
    <row r="47271" spans="6:6" x14ac:dyDescent="0.25">
      <c r="F47271" s="186"/>
    </row>
    <row r="47283" spans="6:6" x14ac:dyDescent="0.25">
      <c r="F47283" s="186"/>
    </row>
    <row r="47284" spans="6:6" x14ac:dyDescent="0.25">
      <c r="F47284" s="186"/>
    </row>
    <row r="47297" spans="6:6" x14ac:dyDescent="0.25">
      <c r="F47297" s="186"/>
    </row>
    <row r="47298" spans="6:6" x14ac:dyDescent="0.25">
      <c r="F47298" s="186"/>
    </row>
    <row r="47299" spans="6:6" x14ac:dyDescent="0.25">
      <c r="F47299" s="186"/>
    </row>
    <row r="47300" spans="6:6" x14ac:dyDescent="0.25">
      <c r="F47300" s="186"/>
    </row>
    <row r="47312" spans="6:6" x14ac:dyDescent="0.25">
      <c r="F47312" s="186"/>
    </row>
    <row r="47313" spans="6:6" x14ac:dyDescent="0.25">
      <c r="F47313" s="186"/>
    </row>
    <row r="47314" spans="6:6" x14ac:dyDescent="0.25">
      <c r="F47314" s="186"/>
    </row>
    <row r="47315" spans="6:6" x14ac:dyDescent="0.25">
      <c r="F47315" s="186"/>
    </row>
    <row r="47357" spans="6:6" x14ac:dyDescent="0.25">
      <c r="F47357" s="186"/>
    </row>
    <row r="47358" spans="6:6" x14ac:dyDescent="0.25">
      <c r="F47358" s="186"/>
    </row>
    <row r="47359" spans="6:6" x14ac:dyDescent="0.25">
      <c r="F47359" s="186"/>
    </row>
    <row r="47360" spans="6:6" x14ac:dyDescent="0.25">
      <c r="F47360" s="186"/>
    </row>
    <row r="47361" spans="6:6" x14ac:dyDescent="0.25">
      <c r="F47361" s="186"/>
    </row>
    <row r="47372" spans="6:6" x14ac:dyDescent="0.25">
      <c r="F47372" s="186"/>
    </row>
    <row r="47373" spans="6:6" x14ac:dyDescent="0.25">
      <c r="F47373" s="187"/>
    </row>
    <row r="47374" spans="6:6" x14ac:dyDescent="0.25">
      <c r="F47374" s="186"/>
    </row>
    <row r="47375" spans="6:6" x14ac:dyDescent="0.25">
      <c r="F47375" s="186"/>
    </row>
    <row r="47376" spans="6:6" x14ac:dyDescent="0.25">
      <c r="F47376" s="186"/>
    </row>
    <row r="47387" spans="6:6" x14ac:dyDescent="0.25">
      <c r="F47387" s="186"/>
    </row>
    <row r="47388" spans="6:6" x14ac:dyDescent="0.25">
      <c r="F47388" s="186"/>
    </row>
    <row r="47389" spans="6:6" x14ac:dyDescent="0.25">
      <c r="F47389" s="187"/>
    </row>
    <row r="47390" spans="6:6" x14ac:dyDescent="0.25">
      <c r="F47390" s="186"/>
    </row>
    <row r="47391" spans="6:6" x14ac:dyDescent="0.25">
      <c r="F47391" s="186"/>
    </row>
    <row r="47402" spans="6:6" x14ac:dyDescent="0.25">
      <c r="F47402" s="186"/>
    </row>
    <row r="47403" spans="6:6" x14ac:dyDescent="0.25">
      <c r="F47403" s="186"/>
    </row>
    <row r="47404" spans="6:6" x14ac:dyDescent="0.25">
      <c r="F47404" s="187"/>
    </row>
    <row r="47405" spans="6:6" x14ac:dyDescent="0.25">
      <c r="F47405" s="186"/>
    </row>
    <row r="47406" spans="6:6" x14ac:dyDescent="0.25">
      <c r="F47406" s="186"/>
    </row>
    <row r="47417" spans="6:6" x14ac:dyDescent="0.25">
      <c r="F47417" s="186"/>
    </row>
    <row r="47418" spans="6:6" x14ac:dyDescent="0.25">
      <c r="F47418" s="186"/>
    </row>
    <row r="47419" spans="6:6" x14ac:dyDescent="0.25">
      <c r="F47419" s="186"/>
    </row>
    <row r="47420" spans="6:6" x14ac:dyDescent="0.25">
      <c r="F47420" s="186"/>
    </row>
    <row r="47421" spans="6:6" x14ac:dyDescent="0.25">
      <c r="F47421" s="186"/>
    </row>
    <row r="47433" spans="6:6" x14ac:dyDescent="0.25">
      <c r="F47433" s="186"/>
    </row>
    <row r="47434" spans="6:6" x14ac:dyDescent="0.25">
      <c r="F47434" s="186"/>
    </row>
    <row r="47462" spans="6:6" x14ac:dyDescent="0.25">
      <c r="F47462" s="186"/>
    </row>
    <row r="47463" spans="6:6" x14ac:dyDescent="0.25">
      <c r="F47463" s="186"/>
    </row>
    <row r="47464" spans="6:6" x14ac:dyDescent="0.25">
      <c r="F47464" s="186"/>
    </row>
    <row r="47465" spans="6:6" x14ac:dyDescent="0.25">
      <c r="F47465" s="186"/>
    </row>
    <row r="47466" spans="6:6" x14ac:dyDescent="0.25">
      <c r="F47466" s="186"/>
    </row>
    <row r="47477" spans="6:6" x14ac:dyDescent="0.25">
      <c r="F47477" s="186"/>
    </row>
    <row r="47478" spans="6:6" x14ac:dyDescent="0.25">
      <c r="F47478" s="186"/>
    </row>
    <row r="47479" spans="6:6" x14ac:dyDescent="0.25">
      <c r="F47479" s="186"/>
    </row>
    <row r="47480" spans="6:6" x14ac:dyDescent="0.25">
      <c r="F47480" s="186"/>
    </row>
    <row r="47481" spans="6:6" x14ac:dyDescent="0.25">
      <c r="F47481" s="186"/>
    </row>
    <row r="47492" spans="6:6" x14ac:dyDescent="0.25">
      <c r="F47492" s="186"/>
    </row>
    <row r="47493" spans="6:6" x14ac:dyDescent="0.25">
      <c r="F47493" s="186"/>
    </row>
    <row r="47494" spans="6:6" x14ac:dyDescent="0.25">
      <c r="F47494" s="186"/>
    </row>
    <row r="47495" spans="6:6" x14ac:dyDescent="0.25">
      <c r="F47495" s="186"/>
    </row>
    <row r="47507" spans="6:6" x14ac:dyDescent="0.25">
      <c r="F47507" s="186"/>
    </row>
    <row r="47508" spans="6:6" x14ac:dyDescent="0.25">
      <c r="F47508" s="186"/>
    </row>
    <row r="47509" spans="6:6" x14ac:dyDescent="0.25">
      <c r="F47509" s="186"/>
    </row>
    <row r="47510" spans="6:6" x14ac:dyDescent="0.25">
      <c r="F47510" s="186"/>
    </row>
    <row r="47511" spans="6:6" x14ac:dyDescent="0.25">
      <c r="F47511" s="186"/>
    </row>
    <row r="47522" spans="6:6" x14ac:dyDescent="0.25">
      <c r="F47522" s="186"/>
    </row>
    <row r="47523" spans="6:6" x14ac:dyDescent="0.25">
      <c r="F47523" s="186"/>
    </row>
    <row r="47524" spans="6:6" x14ac:dyDescent="0.25">
      <c r="F47524" s="186"/>
    </row>
    <row r="47525" spans="6:6" x14ac:dyDescent="0.25">
      <c r="F47525" s="186"/>
    </row>
    <row r="47526" spans="6:6" x14ac:dyDescent="0.25">
      <c r="F47526" s="186"/>
    </row>
    <row r="47538" spans="6:6" x14ac:dyDescent="0.25">
      <c r="F47538" s="186"/>
    </row>
    <row r="47539" spans="6:6" x14ac:dyDescent="0.25">
      <c r="F47539" s="186"/>
    </row>
    <row r="47567" spans="6:6" x14ac:dyDescent="0.25">
      <c r="F47567" s="186"/>
    </row>
    <row r="47568" spans="6:6" x14ac:dyDescent="0.25">
      <c r="F47568" s="186"/>
    </row>
    <row r="47569" spans="6:6" x14ac:dyDescent="0.25">
      <c r="F47569" s="186"/>
    </row>
    <row r="47570" spans="6:6" x14ac:dyDescent="0.25">
      <c r="F47570" s="186"/>
    </row>
    <row r="47571" spans="6:6" x14ac:dyDescent="0.25">
      <c r="F47571" s="186"/>
    </row>
    <row r="47582" spans="6:6" x14ac:dyDescent="0.25">
      <c r="F47582" s="186"/>
    </row>
    <row r="47583" spans="6:6" x14ac:dyDescent="0.25">
      <c r="F47583" s="186"/>
    </row>
    <row r="47584" spans="6:6" x14ac:dyDescent="0.25">
      <c r="F47584" s="186"/>
    </row>
    <row r="47585" spans="6:6" x14ac:dyDescent="0.25">
      <c r="F47585" s="186"/>
    </row>
    <row r="47586" spans="6:6" x14ac:dyDescent="0.25">
      <c r="F47586" s="186"/>
    </row>
    <row r="47597" spans="6:6" x14ac:dyDescent="0.25">
      <c r="F47597" s="186"/>
    </row>
    <row r="47598" spans="6:6" x14ac:dyDescent="0.25">
      <c r="F47598" s="186"/>
    </row>
    <row r="47599" spans="6:6" x14ac:dyDescent="0.25">
      <c r="F47599" s="186"/>
    </row>
    <row r="47600" spans="6:6" x14ac:dyDescent="0.25">
      <c r="F47600" s="186"/>
    </row>
    <row r="47601" spans="6:6" x14ac:dyDescent="0.25">
      <c r="F47601" s="186"/>
    </row>
    <row r="47612" spans="6:6" x14ac:dyDescent="0.25">
      <c r="F47612" s="186"/>
    </row>
    <row r="47613" spans="6:6" x14ac:dyDescent="0.25">
      <c r="F47613" s="186"/>
    </row>
    <row r="47614" spans="6:6" x14ac:dyDescent="0.25">
      <c r="F47614" s="186"/>
    </row>
    <row r="47615" spans="6:6" x14ac:dyDescent="0.25">
      <c r="F47615" s="186"/>
    </row>
    <row r="47616" spans="6:6" x14ac:dyDescent="0.25">
      <c r="F47616" s="186"/>
    </row>
    <row r="47627" spans="6:6" x14ac:dyDescent="0.25">
      <c r="F47627" s="186"/>
    </row>
    <row r="47628" spans="6:6" x14ac:dyDescent="0.25">
      <c r="F47628" s="186"/>
    </row>
    <row r="47629" spans="6:6" x14ac:dyDescent="0.25">
      <c r="F47629" s="186"/>
    </row>
    <row r="47630" spans="6:6" x14ac:dyDescent="0.25">
      <c r="F47630" s="186"/>
    </row>
    <row r="47631" spans="6:6" x14ac:dyDescent="0.25">
      <c r="F47631" s="186"/>
    </row>
    <row r="47643" spans="6:6" x14ac:dyDescent="0.25">
      <c r="F47643" s="186"/>
    </row>
    <row r="47644" spans="6:6" x14ac:dyDescent="0.25">
      <c r="F47644" s="186"/>
    </row>
    <row r="47645" spans="6:6" x14ac:dyDescent="0.25">
      <c r="F47645" s="186"/>
    </row>
    <row r="47646" spans="6:6" x14ac:dyDescent="0.25">
      <c r="F47646" s="186"/>
    </row>
    <row r="47672" spans="6:6" x14ac:dyDescent="0.25">
      <c r="F47672" s="186"/>
    </row>
    <row r="47673" spans="6:6" x14ac:dyDescent="0.25">
      <c r="F47673" s="186"/>
    </row>
    <row r="47674" spans="6:6" x14ac:dyDescent="0.25">
      <c r="F47674" s="186"/>
    </row>
    <row r="47675" spans="6:6" x14ac:dyDescent="0.25">
      <c r="F47675" s="186"/>
    </row>
    <row r="47676" spans="6:6" x14ac:dyDescent="0.25">
      <c r="F47676" s="186"/>
    </row>
    <row r="47687" spans="6:6" x14ac:dyDescent="0.25">
      <c r="F47687" s="186"/>
    </row>
    <row r="47688" spans="6:6" x14ac:dyDescent="0.25">
      <c r="F47688" s="186"/>
    </row>
    <row r="47689" spans="6:6" x14ac:dyDescent="0.25">
      <c r="F47689" s="186"/>
    </row>
    <row r="47690" spans="6:6" x14ac:dyDescent="0.25">
      <c r="F47690" s="186"/>
    </row>
    <row r="47691" spans="6:6" x14ac:dyDescent="0.25">
      <c r="F47691" s="186"/>
    </row>
    <row r="47703" spans="6:6" x14ac:dyDescent="0.25">
      <c r="F47703" s="186"/>
    </row>
    <row r="47704" spans="6:6" x14ac:dyDescent="0.25">
      <c r="F47704" s="186"/>
    </row>
    <row r="47705" spans="6:6" x14ac:dyDescent="0.25">
      <c r="F47705" s="186"/>
    </row>
    <row r="47706" spans="6:6" x14ac:dyDescent="0.25">
      <c r="F47706" s="186"/>
    </row>
    <row r="47717" spans="6:6" x14ac:dyDescent="0.25">
      <c r="F47717" s="186"/>
    </row>
    <row r="47718" spans="6:6" x14ac:dyDescent="0.25">
      <c r="F47718" s="186"/>
    </row>
    <row r="47719" spans="6:6" x14ac:dyDescent="0.25">
      <c r="F47719" s="186"/>
    </row>
    <row r="47720" spans="6:6" x14ac:dyDescent="0.25">
      <c r="F47720" s="186"/>
    </row>
    <row r="47721" spans="6:6" x14ac:dyDescent="0.25">
      <c r="F47721" s="186"/>
    </row>
    <row r="47732" spans="6:6" x14ac:dyDescent="0.25">
      <c r="F47732" s="186"/>
    </row>
    <row r="47733" spans="6:6" x14ac:dyDescent="0.25">
      <c r="F47733" s="186"/>
    </row>
    <row r="47734" spans="6:6" x14ac:dyDescent="0.25">
      <c r="F47734" s="186"/>
    </row>
    <row r="47735" spans="6:6" x14ac:dyDescent="0.25">
      <c r="F47735" s="186"/>
    </row>
    <row r="47736" spans="6:6" x14ac:dyDescent="0.25">
      <c r="F47736" s="186"/>
    </row>
    <row r="47748" spans="6:6" x14ac:dyDescent="0.25">
      <c r="F47748" s="186"/>
    </row>
    <row r="47749" spans="6:6" x14ac:dyDescent="0.25">
      <c r="F47749" s="186"/>
    </row>
    <row r="47750" spans="6:6" x14ac:dyDescent="0.25">
      <c r="F47750" s="186"/>
    </row>
    <row r="47751" spans="6:6" x14ac:dyDescent="0.25">
      <c r="F47751" s="186"/>
    </row>
    <row r="47777" spans="6:6" x14ac:dyDescent="0.25">
      <c r="F47777" s="186"/>
    </row>
    <row r="47778" spans="6:6" x14ac:dyDescent="0.25">
      <c r="F47778" s="186"/>
    </row>
    <row r="47779" spans="6:6" x14ac:dyDescent="0.25">
      <c r="F47779" s="186"/>
    </row>
    <row r="47780" spans="6:6" x14ac:dyDescent="0.25">
      <c r="F47780" s="186"/>
    </row>
    <row r="47781" spans="6:6" x14ac:dyDescent="0.25">
      <c r="F47781" s="186"/>
    </row>
    <row r="47791" spans="6:6" x14ac:dyDescent="0.25">
      <c r="F47791" s="186"/>
    </row>
    <row r="47792" spans="6:6" x14ac:dyDescent="0.25">
      <c r="F47792" s="187"/>
    </row>
    <row r="47793" spans="6:6" x14ac:dyDescent="0.25">
      <c r="F47793" s="186"/>
    </row>
    <row r="47794" spans="6:6" x14ac:dyDescent="0.25">
      <c r="F47794" s="186"/>
    </row>
    <row r="47795" spans="6:6" x14ac:dyDescent="0.25">
      <c r="F47795" s="186"/>
    </row>
    <row r="47796" spans="6:6" x14ac:dyDescent="0.25">
      <c r="F47796" s="186"/>
    </row>
    <row r="47808" spans="6:6" x14ac:dyDescent="0.25">
      <c r="F47808" s="186"/>
    </row>
    <row r="47809" spans="6:6" x14ac:dyDescent="0.25">
      <c r="F47809" s="186"/>
    </row>
    <row r="47822" spans="6:6" x14ac:dyDescent="0.25">
      <c r="F47822" s="187"/>
    </row>
    <row r="47823" spans="6:6" x14ac:dyDescent="0.25">
      <c r="F47823" s="186"/>
    </row>
    <row r="47824" spans="6:6" x14ac:dyDescent="0.25">
      <c r="F47824" s="186"/>
    </row>
    <row r="47825" spans="6:6" x14ac:dyDescent="0.25">
      <c r="F47825" s="186"/>
    </row>
    <row r="47837" spans="6:6" x14ac:dyDescent="0.25">
      <c r="F47837" s="186"/>
    </row>
    <row r="47838" spans="6:6" x14ac:dyDescent="0.25">
      <c r="F47838" s="186"/>
    </row>
    <row r="47839" spans="6:6" x14ac:dyDescent="0.25">
      <c r="F47839" s="186"/>
    </row>
    <row r="47840" spans="6:6" x14ac:dyDescent="0.25">
      <c r="F47840" s="186"/>
    </row>
    <row r="47841" spans="6:6" x14ac:dyDescent="0.25">
      <c r="F47841" s="186"/>
    </row>
    <row r="47882" spans="6:6" x14ac:dyDescent="0.25">
      <c r="F47882" s="186"/>
    </row>
    <row r="47883" spans="6:6" x14ac:dyDescent="0.25">
      <c r="F47883" s="186"/>
    </row>
    <row r="47884" spans="6:6" x14ac:dyDescent="0.25">
      <c r="F47884" s="186"/>
    </row>
    <row r="47885" spans="6:6" x14ac:dyDescent="0.25">
      <c r="F47885" s="186"/>
    </row>
    <row r="47886" spans="6:6" x14ac:dyDescent="0.25">
      <c r="F47886" s="186"/>
    </row>
    <row r="47897" spans="6:6" x14ac:dyDescent="0.25">
      <c r="F47897" s="186"/>
    </row>
    <row r="47898" spans="6:6" x14ac:dyDescent="0.25">
      <c r="F47898" s="186"/>
    </row>
    <row r="47899" spans="6:6" x14ac:dyDescent="0.25">
      <c r="F47899" s="186"/>
    </row>
    <row r="47900" spans="6:6" x14ac:dyDescent="0.25">
      <c r="F47900" s="186"/>
    </row>
    <row r="47901" spans="6:6" x14ac:dyDescent="0.25">
      <c r="F47901" s="186"/>
    </row>
    <row r="47912" spans="6:6" x14ac:dyDescent="0.25">
      <c r="F47912" s="186"/>
    </row>
    <row r="47913" spans="6:6" x14ac:dyDescent="0.25">
      <c r="F47913" s="186"/>
    </row>
    <row r="47914" spans="6:6" x14ac:dyDescent="0.25">
      <c r="F47914" s="186"/>
    </row>
    <row r="47915" spans="6:6" x14ac:dyDescent="0.25">
      <c r="F47915" s="186"/>
    </row>
    <row r="47916" spans="6:6" x14ac:dyDescent="0.25">
      <c r="F47916" s="186"/>
    </row>
    <row r="47927" spans="6:6" x14ac:dyDescent="0.25">
      <c r="F47927" s="186"/>
    </row>
    <row r="47928" spans="6:6" x14ac:dyDescent="0.25">
      <c r="F47928" s="186"/>
    </row>
    <row r="47929" spans="6:6" x14ac:dyDescent="0.25">
      <c r="F47929" s="186"/>
    </row>
    <row r="47930" spans="6:6" x14ac:dyDescent="0.25">
      <c r="F47930" s="186"/>
    </row>
    <row r="47931" spans="6:6" x14ac:dyDescent="0.25">
      <c r="F47931" s="186"/>
    </row>
    <row r="47942" spans="6:6" x14ac:dyDescent="0.25">
      <c r="F47942" s="187"/>
    </row>
    <row r="47943" spans="6:6" x14ac:dyDescent="0.25">
      <c r="F47943" s="186"/>
    </row>
    <row r="47944" spans="6:6" x14ac:dyDescent="0.25">
      <c r="F47944" s="186"/>
    </row>
    <row r="47945" spans="6:6" x14ac:dyDescent="0.25">
      <c r="F47945" s="186"/>
    </row>
    <row r="47946" spans="6:6" x14ac:dyDescent="0.25">
      <c r="F47946" s="186"/>
    </row>
    <row r="47958" spans="6:6" x14ac:dyDescent="0.25">
      <c r="F47958" s="186"/>
    </row>
    <row r="47959" spans="6:6" x14ac:dyDescent="0.25">
      <c r="F47959" s="186"/>
    </row>
    <row r="47960" spans="6:6" x14ac:dyDescent="0.25">
      <c r="F47960" s="186"/>
    </row>
    <row r="47961" spans="6:6" x14ac:dyDescent="0.25">
      <c r="F47961" s="186"/>
    </row>
    <row r="47987" spans="6:6" x14ac:dyDescent="0.25">
      <c r="F47987" s="186"/>
    </row>
    <row r="47988" spans="6:6" x14ac:dyDescent="0.25">
      <c r="F47988" s="186"/>
    </row>
    <row r="47989" spans="6:6" x14ac:dyDescent="0.25">
      <c r="F47989" s="186"/>
    </row>
    <row r="47990" spans="6:6" x14ac:dyDescent="0.25">
      <c r="F47990" s="186"/>
    </row>
    <row r="47991" spans="6:6" x14ac:dyDescent="0.25">
      <c r="F47991" s="186"/>
    </row>
    <row r="48003" spans="6:6" x14ac:dyDescent="0.25">
      <c r="F48003" s="186"/>
    </row>
    <row r="48005" spans="6:6" x14ac:dyDescent="0.25">
      <c r="F48005" s="186"/>
    </row>
    <row r="48017" spans="6:6" x14ac:dyDescent="0.25">
      <c r="F48017" s="187"/>
    </row>
    <row r="48020" spans="6:6" x14ac:dyDescent="0.25">
      <c r="F48020" s="186"/>
    </row>
    <row r="48032" spans="6:6" x14ac:dyDescent="0.25">
      <c r="F48032" s="186"/>
    </row>
    <row r="48035" spans="6:6" x14ac:dyDescent="0.25">
      <c r="F48035" s="186"/>
    </row>
    <row r="48048" spans="6:6" x14ac:dyDescent="0.25">
      <c r="F48048" s="186"/>
    </row>
    <row r="48050" spans="6:6" x14ac:dyDescent="0.25">
      <c r="F48050" s="186"/>
    </row>
    <row r="48051" spans="6:6" x14ac:dyDescent="0.25">
      <c r="F48051" s="186"/>
    </row>
    <row r="48092" spans="6:6" x14ac:dyDescent="0.25">
      <c r="F48092" s="186"/>
    </row>
    <row r="48093" spans="6:6" x14ac:dyDescent="0.25">
      <c r="F48093" s="186"/>
    </row>
    <row r="48094" spans="6:6" x14ac:dyDescent="0.25">
      <c r="F48094" s="186"/>
    </row>
    <row r="48095" spans="6:6" x14ac:dyDescent="0.25">
      <c r="F48095" s="186"/>
    </row>
    <row r="48096" spans="6:6" x14ac:dyDescent="0.25">
      <c r="F48096" s="186"/>
    </row>
    <row r="48107" spans="6:6" x14ac:dyDescent="0.25">
      <c r="F48107" s="186"/>
    </row>
    <row r="48108" spans="6:6" x14ac:dyDescent="0.25">
      <c r="F48108" s="186"/>
    </row>
    <row r="48109" spans="6:6" x14ac:dyDescent="0.25">
      <c r="F48109" s="186"/>
    </row>
    <row r="48110" spans="6:6" x14ac:dyDescent="0.25">
      <c r="F48110" s="186"/>
    </row>
    <row r="48111" spans="6:6" x14ac:dyDescent="0.25">
      <c r="F48111" s="186"/>
    </row>
    <row r="48123" spans="6:6" x14ac:dyDescent="0.25">
      <c r="F48123" s="186"/>
    </row>
    <row r="48124" spans="6:6" x14ac:dyDescent="0.25">
      <c r="F48124" s="186"/>
    </row>
    <row r="48137" spans="6:6" x14ac:dyDescent="0.25">
      <c r="F48137" s="186"/>
    </row>
    <row r="48138" spans="6:6" x14ac:dyDescent="0.25">
      <c r="F48138" s="186"/>
    </row>
    <row r="48139" spans="6:6" x14ac:dyDescent="0.25">
      <c r="F48139" s="186"/>
    </row>
    <row r="48140" spans="6:6" x14ac:dyDescent="0.25">
      <c r="F48140" s="186"/>
    </row>
    <row r="48141" spans="6:6" x14ac:dyDescent="0.25">
      <c r="F48141" s="186"/>
    </row>
    <row r="48153" spans="6:6" x14ac:dyDescent="0.25">
      <c r="F48153" s="186"/>
    </row>
    <row r="48154" spans="6:6" x14ac:dyDescent="0.25">
      <c r="F48154" s="186"/>
    </row>
    <row r="48155" spans="6:6" x14ac:dyDescent="0.25">
      <c r="F48155" s="186"/>
    </row>
    <row r="48156" spans="6:6" x14ac:dyDescent="0.25">
      <c r="F48156" s="186"/>
    </row>
    <row r="48197" spans="6:6" x14ac:dyDescent="0.25">
      <c r="F48197" s="186"/>
    </row>
    <row r="48198" spans="6:6" x14ac:dyDescent="0.25">
      <c r="F48198" s="186"/>
    </row>
    <row r="48199" spans="6:6" x14ac:dyDescent="0.25">
      <c r="F48199" s="186"/>
    </row>
    <row r="48200" spans="6:6" x14ac:dyDescent="0.25">
      <c r="F48200" s="186"/>
    </row>
    <row r="48201" spans="6:6" x14ac:dyDescent="0.25">
      <c r="F48201" s="186"/>
    </row>
    <row r="48212" spans="6:6" x14ac:dyDescent="0.25">
      <c r="F48212" s="186"/>
    </row>
    <row r="48213" spans="6:6" x14ac:dyDescent="0.25">
      <c r="F48213" s="186"/>
    </row>
    <row r="48214" spans="6:6" x14ac:dyDescent="0.25">
      <c r="F48214" s="186"/>
    </row>
    <row r="48215" spans="6:6" x14ac:dyDescent="0.25">
      <c r="F48215" s="186"/>
    </row>
    <row r="48216" spans="6:6" x14ac:dyDescent="0.25">
      <c r="F48216" s="186"/>
    </row>
    <row r="48228" spans="6:6" x14ac:dyDescent="0.25">
      <c r="F48228" s="186"/>
    </row>
    <row r="48229" spans="6:6" x14ac:dyDescent="0.25">
      <c r="F48229" s="186"/>
    </row>
    <row r="48242" spans="6:6" x14ac:dyDescent="0.25">
      <c r="F48242" s="187"/>
    </row>
    <row r="48243" spans="6:6" x14ac:dyDescent="0.25">
      <c r="F48243" s="186"/>
    </row>
    <row r="48244" spans="6:6" x14ac:dyDescent="0.25">
      <c r="F48244" s="186"/>
    </row>
    <row r="48245" spans="6:6" x14ac:dyDescent="0.25">
      <c r="F48245" s="186"/>
    </row>
    <row r="48258" spans="6:6" x14ac:dyDescent="0.25">
      <c r="F48258" s="186"/>
    </row>
    <row r="48259" spans="6:6" x14ac:dyDescent="0.25">
      <c r="F48259" s="186"/>
    </row>
    <row r="48260" spans="6:6" x14ac:dyDescent="0.25">
      <c r="F48260" s="186"/>
    </row>
    <row r="48261" spans="6:6" x14ac:dyDescent="0.25">
      <c r="F48261" s="186"/>
    </row>
    <row r="48274" spans="6:6" x14ac:dyDescent="0.25">
      <c r="F48274" s="186"/>
    </row>
    <row r="48302" spans="6:6" x14ac:dyDescent="0.25">
      <c r="F48302" s="186"/>
    </row>
    <row r="48303" spans="6:6" x14ac:dyDescent="0.25">
      <c r="F48303" s="186"/>
    </row>
    <row r="48304" spans="6:6" x14ac:dyDescent="0.25">
      <c r="F48304" s="186"/>
    </row>
    <row r="48305" spans="6:6" x14ac:dyDescent="0.25">
      <c r="F48305" s="186"/>
    </row>
    <row r="48306" spans="6:6" x14ac:dyDescent="0.25">
      <c r="F48306" s="186"/>
    </row>
    <row r="48317" spans="6:6" x14ac:dyDescent="0.25">
      <c r="F48317" s="186"/>
    </row>
    <row r="48318" spans="6:6" x14ac:dyDescent="0.25">
      <c r="F48318" s="186"/>
    </row>
    <row r="48319" spans="6:6" x14ac:dyDescent="0.25">
      <c r="F48319" s="186"/>
    </row>
    <row r="48320" spans="6:6" x14ac:dyDescent="0.25">
      <c r="F48320" s="186"/>
    </row>
    <row r="48333" spans="6:6" x14ac:dyDescent="0.25">
      <c r="F48333" s="186"/>
    </row>
    <row r="48334" spans="6:6" x14ac:dyDescent="0.25">
      <c r="F48334" s="186"/>
    </row>
    <row r="48348" spans="6:6" x14ac:dyDescent="0.25">
      <c r="F48348" s="186"/>
    </row>
    <row r="48349" spans="6:6" x14ac:dyDescent="0.25">
      <c r="F48349" s="186"/>
    </row>
    <row r="48350" spans="6:6" x14ac:dyDescent="0.25">
      <c r="F48350" s="186"/>
    </row>
    <row r="48351" spans="6:6" x14ac:dyDescent="0.25">
      <c r="F48351" s="186"/>
    </row>
    <row r="48363" spans="6:6" x14ac:dyDescent="0.25">
      <c r="F48363" s="186"/>
    </row>
    <row r="48364" spans="6:6" x14ac:dyDescent="0.25">
      <c r="F48364" s="186"/>
    </row>
    <row r="48365" spans="6:6" x14ac:dyDescent="0.25">
      <c r="F48365" s="186"/>
    </row>
    <row r="48366" spans="6:6" x14ac:dyDescent="0.25">
      <c r="F48366" s="186"/>
    </row>
    <row r="48407" spans="6:6" x14ac:dyDescent="0.25">
      <c r="F48407" s="186"/>
    </row>
    <row r="48408" spans="6:6" x14ac:dyDescent="0.25">
      <c r="F48408" s="186"/>
    </row>
    <row r="48409" spans="6:6" x14ac:dyDescent="0.25">
      <c r="F48409" s="186"/>
    </row>
    <row r="48410" spans="6:6" x14ac:dyDescent="0.25">
      <c r="F48410" s="186"/>
    </row>
    <row r="48411" spans="6:6" x14ac:dyDescent="0.25">
      <c r="F48411" s="186"/>
    </row>
    <row r="48422" spans="6:6" x14ac:dyDescent="0.25">
      <c r="F48422" s="186"/>
    </row>
    <row r="48423" spans="6:6" x14ac:dyDescent="0.25">
      <c r="F48423" s="186"/>
    </row>
    <row r="48424" spans="6:6" x14ac:dyDescent="0.25">
      <c r="F48424" s="186"/>
    </row>
    <row r="48425" spans="6:6" x14ac:dyDescent="0.25">
      <c r="F48425" s="186"/>
    </row>
    <row r="48426" spans="6:6" x14ac:dyDescent="0.25">
      <c r="F48426" s="186"/>
    </row>
    <row r="48438" spans="6:6" x14ac:dyDescent="0.25">
      <c r="F48438" s="186"/>
    </row>
    <row r="48439" spans="6:6" x14ac:dyDescent="0.25">
      <c r="F48439" s="186"/>
    </row>
    <row r="48440" spans="6:6" x14ac:dyDescent="0.25">
      <c r="F48440" s="186"/>
    </row>
    <row r="48452" spans="6:6" x14ac:dyDescent="0.25">
      <c r="F48452" s="186"/>
    </row>
    <row r="48453" spans="6:6" x14ac:dyDescent="0.25">
      <c r="F48453" s="186"/>
    </row>
    <row r="48454" spans="6:6" x14ac:dyDescent="0.25">
      <c r="F48454" s="186"/>
    </row>
    <row r="48455" spans="6:6" x14ac:dyDescent="0.25">
      <c r="F48455" s="186"/>
    </row>
    <row r="48467" spans="6:6" x14ac:dyDescent="0.25">
      <c r="F48467" s="187"/>
    </row>
    <row r="48468" spans="6:6" x14ac:dyDescent="0.25">
      <c r="F48468" s="186"/>
    </row>
    <row r="48469" spans="6:6" x14ac:dyDescent="0.25">
      <c r="F48469" s="186"/>
    </row>
    <row r="48470" spans="6:6" x14ac:dyDescent="0.25">
      <c r="F48470" s="186"/>
    </row>
    <row r="48471" spans="6:6" x14ac:dyDescent="0.25">
      <c r="F48471" s="186"/>
    </row>
    <row r="48483" spans="6:6" x14ac:dyDescent="0.25">
      <c r="F48483" s="186"/>
    </row>
    <row r="48484" spans="6:6" x14ac:dyDescent="0.25">
      <c r="F48484" s="186"/>
    </row>
    <row r="48512" spans="6:6" x14ac:dyDescent="0.25">
      <c r="F48512" s="186"/>
    </row>
    <row r="48513" spans="6:6" x14ac:dyDescent="0.25">
      <c r="F48513" s="186"/>
    </row>
    <row r="48514" spans="6:6" x14ac:dyDescent="0.25">
      <c r="F48514" s="186"/>
    </row>
    <row r="48515" spans="6:6" x14ac:dyDescent="0.25">
      <c r="F48515" s="186"/>
    </row>
    <row r="48516" spans="6:6" x14ac:dyDescent="0.25">
      <c r="F48516" s="186"/>
    </row>
    <row r="48557" spans="6:6" x14ac:dyDescent="0.25">
      <c r="F48557" s="186"/>
    </row>
    <row r="48560" spans="6:6" x14ac:dyDescent="0.25">
      <c r="F48560" s="186"/>
    </row>
    <row r="48573" spans="6:6" x14ac:dyDescent="0.25">
      <c r="F48573" s="186"/>
    </row>
    <row r="48574" spans="6:6" x14ac:dyDescent="0.25">
      <c r="F48574" s="186"/>
    </row>
    <row r="48575" spans="6:6" x14ac:dyDescent="0.25">
      <c r="F48575" s="186"/>
    </row>
    <row r="48576" spans="6:6" x14ac:dyDescent="0.25">
      <c r="F48576" s="186"/>
    </row>
    <row r="48617" spans="6:6" x14ac:dyDescent="0.25">
      <c r="F48617" s="186"/>
    </row>
    <row r="48618" spans="6:6" x14ac:dyDescent="0.25">
      <c r="F48618" s="186"/>
    </row>
    <row r="48619" spans="6:6" x14ac:dyDescent="0.25">
      <c r="F48619" s="186"/>
    </row>
    <row r="48620" spans="6:6" x14ac:dyDescent="0.25">
      <c r="F48620" s="186"/>
    </row>
    <row r="48621" spans="6:6" x14ac:dyDescent="0.25">
      <c r="F48621" s="186"/>
    </row>
    <row r="48632" spans="6:6" x14ac:dyDescent="0.25">
      <c r="F48632" s="186"/>
    </row>
    <row r="48633" spans="6:6" x14ac:dyDescent="0.25">
      <c r="F48633" s="186"/>
    </row>
    <row r="48634" spans="6:6" x14ac:dyDescent="0.25">
      <c r="F48634" s="186"/>
    </row>
    <row r="48635" spans="6:6" x14ac:dyDescent="0.25">
      <c r="F48635" s="186"/>
    </row>
    <row r="48636" spans="6:6" x14ac:dyDescent="0.25">
      <c r="F48636" s="186"/>
    </row>
    <row r="48648" spans="6:6" x14ac:dyDescent="0.25">
      <c r="F48648" s="186"/>
    </row>
    <row r="48649" spans="6:6" x14ac:dyDescent="0.25">
      <c r="F48649" s="186"/>
    </row>
    <row r="48650" spans="6:6" x14ac:dyDescent="0.25">
      <c r="F48650" s="186"/>
    </row>
    <row r="48651" spans="6:6" x14ac:dyDescent="0.25">
      <c r="F48651" s="186"/>
    </row>
    <row r="48662" spans="6:6" x14ac:dyDescent="0.25">
      <c r="F48662" s="187"/>
    </row>
    <row r="48663" spans="6:6" x14ac:dyDescent="0.25">
      <c r="F48663" s="186"/>
    </row>
    <row r="48664" spans="6:6" x14ac:dyDescent="0.25">
      <c r="F48664" s="186"/>
    </row>
    <row r="48665" spans="6:6" x14ac:dyDescent="0.25">
      <c r="F48665" s="186"/>
    </row>
    <row r="48666" spans="6:6" x14ac:dyDescent="0.25">
      <c r="F48666" s="186"/>
    </row>
    <row r="48677" spans="6:6" x14ac:dyDescent="0.25">
      <c r="F48677" s="186"/>
    </row>
    <row r="48678" spans="6:6" x14ac:dyDescent="0.25">
      <c r="F48678" s="186"/>
    </row>
    <row r="48679" spans="6:6" x14ac:dyDescent="0.25">
      <c r="F48679" s="186"/>
    </row>
    <row r="48680" spans="6:6" x14ac:dyDescent="0.25">
      <c r="F48680" s="186"/>
    </row>
    <row r="48681" spans="6:6" x14ac:dyDescent="0.25">
      <c r="F48681" s="186"/>
    </row>
    <row r="48693" spans="6:6" x14ac:dyDescent="0.25">
      <c r="F48693" s="186"/>
    </row>
    <row r="48694" spans="6:6" x14ac:dyDescent="0.25">
      <c r="F48694" s="186"/>
    </row>
    <row r="48695" spans="6:6" x14ac:dyDescent="0.25">
      <c r="F48695" s="186"/>
    </row>
    <row r="48696" spans="6:6" x14ac:dyDescent="0.25">
      <c r="F48696" s="186"/>
    </row>
    <row r="48708" spans="6:6" x14ac:dyDescent="0.25">
      <c r="F48708" s="186"/>
    </row>
    <row r="48709" spans="6:6" x14ac:dyDescent="0.25">
      <c r="F48709" s="186"/>
    </row>
    <row r="48722" spans="6:6" x14ac:dyDescent="0.25">
      <c r="F48722" s="186"/>
    </row>
    <row r="48723" spans="6:6" x14ac:dyDescent="0.25">
      <c r="F48723" s="186"/>
    </row>
    <row r="48724" spans="6:6" x14ac:dyDescent="0.25">
      <c r="F48724" s="186"/>
    </row>
    <row r="48725" spans="6:6" x14ac:dyDescent="0.25">
      <c r="F48725" s="186"/>
    </row>
    <row r="48726" spans="6:6" x14ac:dyDescent="0.25">
      <c r="F48726" s="186"/>
    </row>
    <row r="48737" spans="6:6" x14ac:dyDescent="0.25">
      <c r="F48737" s="186"/>
    </row>
    <row r="48738" spans="6:6" x14ac:dyDescent="0.25">
      <c r="F48738" s="186"/>
    </row>
    <row r="48739" spans="6:6" x14ac:dyDescent="0.25">
      <c r="F48739" s="186"/>
    </row>
    <row r="48740" spans="6:6" x14ac:dyDescent="0.25">
      <c r="F48740" s="186"/>
    </row>
    <row r="48741" spans="6:6" x14ac:dyDescent="0.25">
      <c r="F48741" s="186"/>
    </row>
    <row r="48752" spans="6:6" x14ac:dyDescent="0.25">
      <c r="F48752" s="186"/>
    </row>
    <row r="48753" spans="6:6" x14ac:dyDescent="0.25">
      <c r="F48753" s="186"/>
    </row>
    <row r="48754" spans="6:6" x14ac:dyDescent="0.25">
      <c r="F48754" s="186"/>
    </row>
    <row r="48755" spans="6:6" x14ac:dyDescent="0.25">
      <c r="F48755" s="186"/>
    </row>
    <row r="48756" spans="6:6" x14ac:dyDescent="0.25">
      <c r="F48756" s="186"/>
    </row>
    <row r="48767" spans="6:6" x14ac:dyDescent="0.25">
      <c r="F48767" s="186"/>
    </row>
    <row r="48768" spans="6:6" x14ac:dyDescent="0.25">
      <c r="F48768" s="186"/>
    </row>
    <row r="48769" spans="6:6" x14ac:dyDescent="0.25">
      <c r="F48769" s="186"/>
    </row>
    <row r="48770" spans="6:6" x14ac:dyDescent="0.25">
      <c r="F48770" s="186"/>
    </row>
    <row r="48782" spans="6:6" x14ac:dyDescent="0.25">
      <c r="F48782" s="186"/>
    </row>
    <row r="48783" spans="6:6" x14ac:dyDescent="0.25">
      <c r="F48783" s="186"/>
    </row>
    <row r="48784" spans="6:6" x14ac:dyDescent="0.25">
      <c r="F48784" s="186"/>
    </row>
    <row r="48785" spans="6:6" x14ac:dyDescent="0.25">
      <c r="F48785" s="186"/>
    </row>
    <row r="48786" spans="6:6" x14ac:dyDescent="0.25">
      <c r="F48786" s="186"/>
    </row>
    <row r="48798" spans="6:6" x14ac:dyDescent="0.25">
      <c r="F48798" s="186"/>
    </row>
    <row r="48799" spans="6:6" x14ac:dyDescent="0.25">
      <c r="F48799" s="186"/>
    </row>
    <row r="48800" spans="6:6" x14ac:dyDescent="0.25">
      <c r="F48800" s="186"/>
    </row>
    <row r="48801" spans="6:6" x14ac:dyDescent="0.25">
      <c r="F48801" s="186"/>
    </row>
    <row r="48827" spans="6:6" x14ac:dyDescent="0.25">
      <c r="F48827" s="186"/>
    </row>
    <row r="48828" spans="6:6" x14ac:dyDescent="0.25">
      <c r="F48828" s="186"/>
    </row>
    <row r="48829" spans="6:6" x14ac:dyDescent="0.25">
      <c r="F48829" s="186"/>
    </row>
    <row r="48830" spans="6:6" x14ac:dyDescent="0.25">
      <c r="F48830" s="186"/>
    </row>
    <row r="48831" spans="6:6" x14ac:dyDescent="0.25">
      <c r="F48831" s="186"/>
    </row>
    <row r="48842" spans="6:6" x14ac:dyDescent="0.25">
      <c r="F48842" s="186"/>
    </row>
    <row r="48843" spans="6:6" x14ac:dyDescent="0.25">
      <c r="F48843" s="186"/>
    </row>
    <row r="48844" spans="6:6" x14ac:dyDescent="0.25">
      <c r="F48844" s="186"/>
    </row>
    <row r="48845" spans="6:6" x14ac:dyDescent="0.25">
      <c r="F48845" s="186"/>
    </row>
    <row r="48846" spans="6:6" x14ac:dyDescent="0.25">
      <c r="F48846" s="186"/>
    </row>
    <row r="48857" spans="6:6" x14ac:dyDescent="0.25">
      <c r="F48857" s="186"/>
    </row>
    <row r="48858" spans="6:6" x14ac:dyDescent="0.25">
      <c r="F48858" s="186"/>
    </row>
    <row r="48859" spans="6:6" x14ac:dyDescent="0.25">
      <c r="F48859" s="186"/>
    </row>
    <row r="48860" spans="6:6" x14ac:dyDescent="0.25">
      <c r="F48860" s="186"/>
    </row>
    <row r="48861" spans="6:6" x14ac:dyDescent="0.25">
      <c r="F48861" s="186"/>
    </row>
    <row r="48872" spans="6:6" x14ac:dyDescent="0.25">
      <c r="F48872" s="186"/>
    </row>
    <row r="48873" spans="6:6" x14ac:dyDescent="0.25">
      <c r="F48873" s="186"/>
    </row>
    <row r="48874" spans="6:6" x14ac:dyDescent="0.25">
      <c r="F48874" s="186"/>
    </row>
    <row r="48875" spans="6:6" x14ac:dyDescent="0.25">
      <c r="F48875" s="186"/>
    </row>
    <row r="48876" spans="6:6" x14ac:dyDescent="0.25">
      <c r="F48876" s="186"/>
    </row>
    <row r="48887" spans="6:6" x14ac:dyDescent="0.25">
      <c r="F48887" s="186"/>
    </row>
    <row r="48888" spans="6:6" x14ac:dyDescent="0.25">
      <c r="F48888" s="186"/>
    </row>
    <row r="48889" spans="6:6" x14ac:dyDescent="0.25">
      <c r="F48889" s="186"/>
    </row>
    <row r="48890" spans="6:6" x14ac:dyDescent="0.25">
      <c r="F48890" s="186"/>
    </row>
    <row r="48891" spans="6:6" x14ac:dyDescent="0.25">
      <c r="F48891" s="186"/>
    </row>
    <row r="48903" spans="6:6" x14ac:dyDescent="0.25">
      <c r="F48903" s="186"/>
    </row>
    <row r="48904" spans="6:6" x14ac:dyDescent="0.25">
      <c r="F48904" s="186"/>
    </row>
    <row r="48905" spans="6:6" x14ac:dyDescent="0.25">
      <c r="F48905" s="186"/>
    </row>
    <row r="48906" spans="6:6" x14ac:dyDescent="0.25">
      <c r="F48906" s="186"/>
    </row>
    <row r="48932" spans="6:6" x14ac:dyDescent="0.25">
      <c r="F48932" s="186"/>
    </row>
    <row r="48933" spans="6:6" x14ac:dyDescent="0.25">
      <c r="F48933" s="186"/>
    </row>
    <row r="48934" spans="6:6" x14ac:dyDescent="0.25">
      <c r="F48934" s="186"/>
    </row>
    <row r="48935" spans="6:6" x14ac:dyDescent="0.25">
      <c r="F48935" s="186"/>
    </row>
    <row r="48936" spans="6:6" x14ac:dyDescent="0.25">
      <c r="F48936" s="186"/>
    </row>
    <row r="48947" spans="6:6" x14ac:dyDescent="0.25">
      <c r="F48947" s="186"/>
    </row>
    <row r="48948" spans="6:6" x14ac:dyDescent="0.25">
      <c r="F48948" s="186"/>
    </row>
    <row r="48949" spans="6:6" x14ac:dyDescent="0.25">
      <c r="F48949" s="186"/>
    </row>
    <row r="48950" spans="6:6" x14ac:dyDescent="0.25">
      <c r="F48950" s="186"/>
    </row>
    <row r="48951" spans="6:6" x14ac:dyDescent="0.25">
      <c r="F48951" s="186"/>
    </row>
    <row r="48962" spans="6:6" x14ac:dyDescent="0.25">
      <c r="F48962" s="186"/>
    </row>
    <row r="48963" spans="6:6" x14ac:dyDescent="0.25">
      <c r="F48963" s="186"/>
    </row>
    <row r="48964" spans="6:6" x14ac:dyDescent="0.25">
      <c r="F48964" s="186"/>
    </row>
    <row r="48965" spans="6:6" x14ac:dyDescent="0.25">
      <c r="F48965" s="186"/>
    </row>
    <row r="48977" spans="6:6" x14ac:dyDescent="0.25">
      <c r="F48977" s="186"/>
    </row>
    <row r="48978" spans="6:6" x14ac:dyDescent="0.25">
      <c r="F48978" s="186"/>
    </row>
    <row r="48979" spans="6:6" x14ac:dyDescent="0.25">
      <c r="F48979" s="186"/>
    </row>
    <row r="48980" spans="6:6" x14ac:dyDescent="0.25">
      <c r="F48980" s="186"/>
    </row>
    <row r="48981" spans="6:6" x14ac:dyDescent="0.25">
      <c r="F48981" s="186"/>
    </row>
    <row r="48993" spans="6:6" x14ac:dyDescent="0.25">
      <c r="F48993" s="186"/>
    </row>
    <row r="48994" spans="6:6" x14ac:dyDescent="0.25">
      <c r="F48994" s="186"/>
    </row>
    <row r="48995" spans="6:6" x14ac:dyDescent="0.25">
      <c r="F48995" s="186"/>
    </row>
    <row r="48996" spans="6:6" x14ac:dyDescent="0.25">
      <c r="F48996" s="186"/>
    </row>
    <row r="49008" spans="6:6" x14ac:dyDescent="0.25">
      <c r="F49008" s="186"/>
    </row>
    <row r="49009" spans="6:6" x14ac:dyDescent="0.25">
      <c r="F49009" s="186"/>
    </row>
    <row r="49037" spans="6:6" x14ac:dyDescent="0.25">
      <c r="F49037" s="186"/>
    </row>
    <row r="49038" spans="6:6" x14ac:dyDescent="0.25">
      <c r="F49038" s="186"/>
    </row>
    <row r="49039" spans="6:6" x14ac:dyDescent="0.25">
      <c r="F49039" s="186"/>
    </row>
    <row r="49040" spans="6:6" x14ac:dyDescent="0.25">
      <c r="F49040" s="186"/>
    </row>
    <row r="49041" spans="6:6" x14ac:dyDescent="0.25">
      <c r="F49041" s="186"/>
    </row>
    <row r="49052" spans="6:6" x14ac:dyDescent="0.25">
      <c r="F49052" s="186"/>
    </row>
    <row r="49053" spans="6:6" x14ac:dyDescent="0.25">
      <c r="F49053" s="186"/>
    </row>
    <row r="49054" spans="6:6" x14ac:dyDescent="0.25">
      <c r="F49054" s="186"/>
    </row>
    <row r="49055" spans="6:6" x14ac:dyDescent="0.25">
      <c r="F49055" s="186"/>
    </row>
    <row r="49056" spans="6:6" x14ac:dyDescent="0.25">
      <c r="F49056" s="186"/>
    </row>
    <row r="49067" spans="6:6" x14ac:dyDescent="0.25">
      <c r="F49067" s="186"/>
    </row>
    <row r="49068" spans="6:6" x14ac:dyDescent="0.25">
      <c r="F49068" s="186"/>
    </row>
    <row r="49069" spans="6:6" x14ac:dyDescent="0.25">
      <c r="F49069" s="186"/>
    </row>
    <row r="49070" spans="6:6" x14ac:dyDescent="0.25">
      <c r="F49070" s="186"/>
    </row>
    <row r="49071" spans="6:6" x14ac:dyDescent="0.25">
      <c r="F49071" s="186"/>
    </row>
    <row r="49082" spans="6:6" x14ac:dyDescent="0.25">
      <c r="F49082" s="186"/>
    </row>
    <row r="49083" spans="6:6" x14ac:dyDescent="0.25">
      <c r="F49083" s="186"/>
    </row>
    <row r="49084" spans="6:6" x14ac:dyDescent="0.25">
      <c r="F49084" s="186"/>
    </row>
    <row r="49085" spans="6:6" x14ac:dyDescent="0.25">
      <c r="F49085" s="186"/>
    </row>
    <row r="49097" spans="6:6" x14ac:dyDescent="0.25">
      <c r="F49097" s="186"/>
    </row>
    <row r="49098" spans="6:6" x14ac:dyDescent="0.25">
      <c r="F49098" s="186"/>
    </row>
    <row r="49099" spans="6:6" x14ac:dyDescent="0.25">
      <c r="F49099" s="186"/>
    </row>
    <row r="49100" spans="6:6" x14ac:dyDescent="0.25">
      <c r="F49100" s="186"/>
    </row>
    <row r="49101" spans="6:6" x14ac:dyDescent="0.25">
      <c r="F49101" s="186"/>
    </row>
    <row r="49113" spans="6:6" x14ac:dyDescent="0.25">
      <c r="F49113" s="186"/>
    </row>
    <row r="49114" spans="6:6" x14ac:dyDescent="0.25">
      <c r="F49114" s="186"/>
    </row>
    <row r="49142" spans="6:6" x14ac:dyDescent="0.25">
      <c r="F49142" s="186"/>
    </row>
    <row r="49143" spans="6:6" x14ac:dyDescent="0.25">
      <c r="F49143" s="186"/>
    </row>
    <row r="49144" spans="6:6" x14ac:dyDescent="0.25">
      <c r="F49144" s="186"/>
    </row>
    <row r="49145" spans="6:6" x14ac:dyDescent="0.25">
      <c r="F49145" s="186"/>
    </row>
    <row r="49146" spans="6:6" x14ac:dyDescent="0.25">
      <c r="F49146" s="186"/>
    </row>
    <row r="49157" spans="6:6" x14ac:dyDescent="0.25">
      <c r="F49157" s="186"/>
    </row>
    <row r="49158" spans="6:6" x14ac:dyDescent="0.25">
      <c r="F49158" s="186"/>
    </row>
    <row r="49159" spans="6:6" x14ac:dyDescent="0.25">
      <c r="F49159" s="186"/>
    </row>
    <row r="49160" spans="6:6" x14ac:dyDescent="0.25">
      <c r="F49160" s="186"/>
    </row>
    <row r="49161" spans="6:6" x14ac:dyDescent="0.25">
      <c r="F49161" s="186"/>
    </row>
    <row r="49173" spans="6:6" x14ac:dyDescent="0.25">
      <c r="F49173" s="186"/>
    </row>
    <row r="49174" spans="6:6" x14ac:dyDescent="0.25">
      <c r="F49174" s="186"/>
    </row>
    <row r="49187" spans="6:6" x14ac:dyDescent="0.25">
      <c r="F49187" s="186"/>
    </row>
    <row r="49188" spans="6:6" x14ac:dyDescent="0.25">
      <c r="F49188" s="186"/>
    </row>
    <row r="49189" spans="6:6" x14ac:dyDescent="0.25">
      <c r="F49189" s="186"/>
    </row>
    <row r="49190" spans="6:6" x14ac:dyDescent="0.25">
      <c r="F49190" s="186"/>
    </row>
    <row r="49202" spans="6:6" x14ac:dyDescent="0.25">
      <c r="F49202" s="186"/>
    </row>
    <row r="49203" spans="6:6" x14ac:dyDescent="0.25">
      <c r="F49203" s="186"/>
    </row>
    <row r="49204" spans="6:6" x14ac:dyDescent="0.25">
      <c r="F49204" s="186"/>
    </row>
    <row r="49205" spans="6:6" x14ac:dyDescent="0.25">
      <c r="F49205" s="186"/>
    </row>
    <row r="49206" spans="6:6" x14ac:dyDescent="0.25">
      <c r="F49206" s="186"/>
    </row>
    <row r="49218" spans="6:6" x14ac:dyDescent="0.25">
      <c r="F49218" s="186"/>
    </row>
    <row r="49219" spans="6:6" x14ac:dyDescent="0.25">
      <c r="F49219" s="186"/>
    </row>
    <row r="49247" spans="6:6" x14ac:dyDescent="0.25">
      <c r="F49247" s="186"/>
    </row>
    <row r="49248" spans="6:6" x14ac:dyDescent="0.25">
      <c r="F49248" s="186"/>
    </row>
    <row r="49249" spans="6:6" x14ac:dyDescent="0.25">
      <c r="F49249" s="186"/>
    </row>
    <row r="49250" spans="6:6" x14ac:dyDescent="0.25">
      <c r="F49250" s="186"/>
    </row>
    <row r="49251" spans="6:6" x14ac:dyDescent="0.25">
      <c r="F49251" s="186"/>
    </row>
    <row r="49262" spans="6:6" x14ac:dyDescent="0.25">
      <c r="F49262" s="186"/>
    </row>
    <row r="49263" spans="6:6" x14ac:dyDescent="0.25">
      <c r="F49263" s="186"/>
    </row>
    <row r="49264" spans="6:6" x14ac:dyDescent="0.25">
      <c r="F49264" s="186"/>
    </row>
    <row r="49265" spans="6:6" x14ac:dyDescent="0.25">
      <c r="F49265" s="186"/>
    </row>
    <row r="49266" spans="6:6" x14ac:dyDescent="0.25">
      <c r="F49266" s="186"/>
    </row>
    <row r="49278" spans="6:6" x14ac:dyDescent="0.25">
      <c r="F49278" s="186"/>
    </row>
    <row r="49279" spans="6:6" x14ac:dyDescent="0.25">
      <c r="F49279" s="186"/>
    </row>
    <row r="49280" spans="6:6" x14ac:dyDescent="0.25">
      <c r="F49280" s="186"/>
    </row>
    <row r="49281" spans="6:6" x14ac:dyDescent="0.25">
      <c r="F49281" s="186"/>
    </row>
    <row r="49292" spans="6:6" x14ac:dyDescent="0.25">
      <c r="F49292" s="187"/>
    </row>
    <row r="49293" spans="6:6" x14ac:dyDescent="0.25">
      <c r="F49293" s="186"/>
    </row>
    <row r="49294" spans="6:6" x14ac:dyDescent="0.25">
      <c r="F49294" s="186"/>
    </row>
    <row r="49295" spans="6:6" x14ac:dyDescent="0.25">
      <c r="F49295" s="186"/>
    </row>
    <row r="49296" spans="6:6" x14ac:dyDescent="0.25">
      <c r="F49296" s="186"/>
    </row>
    <row r="49307" spans="6:6" x14ac:dyDescent="0.25">
      <c r="F49307" s="187"/>
    </row>
    <row r="49308" spans="6:6" x14ac:dyDescent="0.25">
      <c r="F49308" s="186"/>
    </row>
    <row r="49309" spans="6:6" x14ac:dyDescent="0.25">
      <c r="F49309" s="186"/>
    </row>
    <row r="49310" spans="6:6" x14ac:dyDescent="0.25">
      <c r="F49310" s="186"/>
    </row>
    <row r="49311" spans="6:6" x14ac:dyDescent="0.25">
      <c r="F49311" s="186"/>
    </row>
    <row r="49323" spans="6:6" x14ac:dyDescent="0.25">
      <c r="F49323" s="186"/>
    </row>
    <row r="49324" spans="6:6" x14ac:dyDescent="0.25">
      <c r="F49324" s="186"/>
    </row>
    <row r="49352" spans="6:6" x14ac:dyDescent="0.25">
      <c r="F49352" s="187"/>
    </row>
    <row r="49353" spans="6:6" x14ac:dyDescent="0.25">
      <c r="F49353" s="186"/>
    </row>
    <row r="49354" spans="6:6" x14ac:dyDescent="0.25">
      <c r="F49354" s="186"/>
    </row>
    <row r="49355" spans="6:6" x14ac:dyDescent="0.25">
      <c r="F49355" s="186"/>
    </row>
    <row r="49356" spans="6:6" x14ac:dyDescent="0.25">
      <c r="F49356" s="186"/>
    </row>
    <row r="49367" spans="6:6" x14ac:dyDescent="0.25">
      <c r="F49367" s="187"/>
    </row>
    <row r="49368" spans="6:6" x14ac:dyDescent="0.25">
      <c r="F49368" s="186"/>
    </row>
    <row r="49369" spans="6:6" x14ac:dyDescent="0.25">
      <c r="F49369" s="186"/>
    </row>
    <row r="49370" spans="6:6" x14ac:dyDescent="0.25">
      <c r="F49370" s="186"/>
    </row>
    <row r="49371" spans="6:6" x14ac:dyDescent="0.25">
      <c r="F49371" s="186"/>
    </row>
    <row r="49382" spans="6:6" x14ac:dyDescent="0.25">
      <c r="F49382" s="187"/>
    </row>
    <row r="49383" spans="6:6" x14ac:dyDescent="0.25">
      <c r="F49383" s="186"/>
    </row>
    <row r="49384" spans="6:6" x14ac:dyDescent="0.25">
      <c r="F49384" s="186"/>
    </row>
    <row r="49385" spans="6:6" x14ac:dyDescent="0.25">
      <c r="F49385" s="186"/>
    </row>
    <row r="49386" spans="6:6" x14ac:dyDescent="0.25">
      <c r="F49386" s="186"/>
    </row>
    <row r="49397" spans="6:6" x14ac:dyDescent="0.25">
      <c r="F49397" s="187"/>
    </row>
    <row r="49398" spans="6:6" x14ac:dyDescent="0.25">
      <c r="F49398" s="186"/>
    </row>
    <row r="49399" spans="6:6" x14ac:dyDescent="0.25">
      <c r="F49399" s="186"/>
    </row>
    <row r="49400" spans="6:6" x14ac:dyDescent="0.25">
      <c r="F49400" s="186"/>
    </row>
    <row r="49401" spans="6:6" x14ac:dyDescent="0.25">
      <c r="F49401" s="186"/>
    </row>
    <row r="49412" spans="6:6" x14ac:dyDescent="0.25">
      <c r="F49412" s="187"/>
    </row>
    <row r="49413" spans="6:6" x14ac:dyDescent="0.25">
      <c r="F49413" s="186"/>
    </row>
    <row r="49414" spans="6:6" x14ac:dyDescent="0.25">
      <c r="F49414" s="186"/>
    </row>
    <row r="49415" spans="6:6" x14ac:dyDescent="0.25">
      <c r="F49415" s="186"/>
    </row>
    <row r="49416" spans="6:6" x14ac:dyDescent="0.25">
      <c r="F49416" s="186"/>
    </row>
    <row r="49428" spans="6:6" x14ac:dyDescent="0.25">
      <c r="F49428" s="186"/>
    </row>
    <row r="49429" spans="6:6" x14ac:dyDescent="0.25">
      <c r="F49429" s="186"/>
    </row>
    <row r="49430" spans="6:6" x14ac:dyDescent="0.25">
      <c r="F49430" s="186"/>
    </row>
    <row r="49431" spans="6:6" x14ac:dyDescent="0.25">
      <c r="F49431" s="186"/>
    </row>
    <row r="49457" spans="6:6" x14ac:dyDescent="0.25">
      <c r="F49457" s="186"/>
    </row>
    <row r="49458" spans="6:6" x14ac:dyDescent="0.25">
      <c r="F49458" s="186"/>
    </row>
    <row r="49459" spans="6:6" x14ac:dyDescent="0.25">
      <c r="F49459" s="186"/>
    </row>
    <row r="49460" spans="6:6" x14ac:dyDescent="0.25">
      <c r="F49460" s="186"/>
    </row>
    <row r="49461" spans="6:6" x14ac:dyDescent="0.25">
      <c r="F49461" s="186"/>
    </row>
    <row r="49471" spans="6:6" x14ac:dyDescent="0.25">
      <c r="F49471" s="186"/>
    </row>
    <row r="49472" spans="6:6" x14ac:dyDescent="0.25">
      <c r="F49472" s="186"/>
    </row>
    <row r="49473" spans="6:6" x14ac:dyDescent="0.25">
      <c r="F49473" s="186"/>
    </row>
    <row r="49474" spans="6:6" x14ac:dyDescent="0.25">
      <c r="F49474" s="186"/>
    </row>
    <row r="49475" spans="6:6" x14ac:dyDescent="0.25">
      <c r="F49475" s="186"/>
    </row>
    <row r="49476" spans="6:6" x14ac:dyDescent="0.25">
      <c r="F49476" s="186"/>
    </row>
    <row r="49487" spans="6:6" x14ac:dyDescent="0.25">
      <c r="F49487" s="187"/>
    </row>
    <row r="49488" spans="6:6" x14ac:dyDescent="0.25">
      <c r="F49488" s="186"/>
    </row>
    <row r="49489" spans="6:6" x14ac:dyDescent="0.25">
      <c r="F49489" s="186"/>
    </row>
    <row r="49490" spans="6:6" x14ac:dyDescent="0.25">
      <c r="F49490" s="186"/>
    </row>
    <row r="49491" spans="6:6" x14ac:dyDescent="0.25">
      <c r="F49491" s="186"/>
    </row>
    <row r="49502" spans="6:6" x14ac:dyDescent="0.25">
      <c r="F49502" s="186"/>
    </row>
    <row r="49503" spans="6:6" x14ac:dyDescent="0.25">
      <c r="F49503" s="186"/>
    </row>
    <row r="49504" spans="6:6" x14ac:dyDescent="0.25">
      <c r="F49504" s="186"/>
    </row>
    <row r="49505" spans="6:6" x14ac:dyDescent="0.25">
      <c r="F49505" s="186"/>
    </row>
    <row r="49518" spans="6:6" x14ac:dyDescent="0.25">
      <c r="F49518" s="186"/>
    </row>
    <row r="49519" spans="6:6" x14ac:dyDescent="0.25">
      <c r="F49519" s="186"/>
    </row>
    <row r="49520" spans="6:6" x14ac:dyDescent="0.25">
      <c r="F49520" s="186"/>
    </row>
    <row r="49521" spans="6:6" x14ac:dyDescent="0.25">
      <c r="F49521" s="186"/>
    </row>
    <row r="49533" spans="6:6" x14ac:dyDescent="0.25">
      <c r="F49533" s="186"/>
    </row>
    <row r="49534" spans="6:6" x14ac:dyDescent="0.25">
      <c r="F49534" s="186"/>
    </row>
    <row r="49535" spans="6:6" x14ac:dyDescent="0.25">
      <c r="F49535" s="186"/>
    </row>
    <row r="49536" spans="6:6" x14ac:dyDescent="0.25">
      <c r="F49536" s="186"/>
    </row>
    <row r="49562" spans="6:6" x14ac:dyDescent="0.25">
      <c r="F49562" s="186"/>
    </row>
    <row r="49563" spans="6:6" x14ac:dyDescent="0.25">
      <c r="F49563" s="186"/>
    </row>
    <row r="49564" spans="6:6" x14ac:dyDescent="0.25">
      <c r="F49564" s="186"/>
    </row>
    <row r="49565" spans="6:6" x14ac:dyDescent="0.25">
      <c r="F49565" s="186"/>
    </row>
    <row r="49566" spans="6:6" x14ac:dyDescent="0.25">
      <c r="F49566" s="186"/>
    </row>
    <row r="49577" spans="6:6" x14ac:dyDescent="0.25">
      <c r="F49577" s="186"/>
    </row>
    <row r="49578" spans="6:6" x14ac:dyDescent="0.25">
      <c r="F49578" s="186"/>
    </row>
    <row r="49579" spans="6:6" x14ac:dyDescent="0.25">
      <c r="F49579" s="186"/>
    </row>
    <row r="49580" spans="6:6" x14ac:dyDescent="0.25">
      <c r="F49580" s="186"/>
    </row>
    <row r="49581" spans="6:6" x14ac:dyDescent="0.25">
      <c r="F49581" s="186"/>
    </row>
    <row r="49593" spans="6:6" x14ac:dyDescent="0.25">
      <c r="F49593" s="186"/>
    </row>
    <row r="49594" spans="6:6" x14ac:dyDescent="0.25">
      <c r="F49594" s="186"/>
    </row>
    <row r="49595" spans="6:6" x14ac:dyDescent="0.25">
      <c r="F49595" s="186"/>
    </row>
    <row r="49596" spans="6:6" x14ac:dyDescent="0.25">
      <c r="F49596" s="186"/>
    </row>
    <row r="49607" spans="6:6" x14ac:dyDescent="0.25">
      <c r="F49607" s="187"/>
    </row>
    <row r="49608" spans="6:6" x14ac:dyDescent="0.25">
      <c r="F49608" s="186"/>
    </row>
    <row r="49609" spans="6:6" x14ac:dyDescent="0.25">
      <c r="F49609" s="186"/>
    </row>
    <row r="49610" spans="6:6" x14ac:dyDescent="0.25">
      <c r="F49610" s="186"/>
    </row>
    <row r="49622" spans="6:6" x14ac:dyDescent="0.25">
      <c r="F49622" s="186"/>
    </row>
    <row r="49623" spans="6:6" x14ac:dyDescent="0.25">
      <c r="F49623" s="186"/>
    </row>
    <row r="49624" spans="6:6" x14ac:dyDescent="0.25">
      <c r="F49624" s="186"/>
    </row>
    <row r="49625" spans="6:6" x14ac:dyDescent="0.25">
      <c r="F49625" s="186"/>
    </row>
    <row r="49626" spans="6:6" x14ac:dyDescent="0.25">
      <c r="F49626" s="186"/>
    </row>
    <row r="49638" spans="6:6" x14ac:dyDescent="0.25">
      <c r="F49638" s="186"/>
    </row>
    <row r="49639" spans="6:6" x14ac:dyDescent="0.25">
      <c r="F49639" s="186"/>
    </row>
    <row r="49640" spans="6:6" x14ac:dyDescent="0.25">
      <c r="F49640" s="186"/>
    </row>
    <row r="49641" spans="6:6" x14ac:dyDescent="0.25">
      <c r="F49641" s="186"/>
    </row>
    <row r="49667" spans="6:6" x14ac:dyDescent="0.25">
      <c r="F49667" s="186"/>
    </row>
    <row r="49668" spans="6:6" x14ac:dyDescent="0.25">
      <c r="F49668" s="186"/>
    </row>
    <row r="49669" spans="6:6" x14ac:dyDescent="0.25">
      <c r="F49669" s="186"/>
    </row>
    <row r="49670" spans="6:6" x14ac:dyDescent="0.25">
      <c r="F49670" s="186"/>
    </row>
    <row r="49671" spans="6:6" x14ac:dyDescent="0.25">
      <c r="F49671" s="186"/>
    </row>
    <row r="49682" spans="6:6" x14ac:dyDescent="0.25">
      <c r="F49682" s="186"/>
    </row>
    <row r="49685" spans="6:6" x14ac:dyDescent="0.25">
      <c r="F49685" s="186"/>
    </row>
    <row r="49698" spans="6:6" x14ac:dyDescent="0.25">
      <c r="F49698" s="186"/>
    </row>
    <row r="49712" spans="6:6" x14ac:dyDescent="0.25">
      <c r="F49712" s="186"/>
    </row>
    <row r="49715" spans="6:6" x14ac:dyDescent="0.25">
      <c r="F49715" s="186"/>
    </row>
    <row r="49728" spans="6:6" x14ac:dyDescent="0.25">
      <c r="F49728" s="186"/>
    </row>
    <row r="49772" spans="6:6" x14ac:dyDescent="0.25">
      <c r="F49772" s="186"/>
    </row>
    <row r="49773" spans="6:6" x14ac:dyDescent="0.25">
      <c r="F49773" s="187"/>
    </row>
    <row r="49774" spans="6:6" x14ac:dyDescent="0.25">
      <c r="F49774" s="187"/>
    </row>
    <row r="49775" spans="6:6" x14ac:dyDescent="0.25">
      <c r="F49775" s="186"/>
    </row>
    <row r="49776" spans="6:6" x14ac:dyDescent="0.25">
      <c r="F49776" s="187"/>
    </row>
    <row r="49787" spans="6:6" x14ac:dyDescent="0.25">
      <c r="F49787" s="186"/>
    </row>
    <row r="49788" spans="6:6" x14ac:dyDescent="0.25">
      <c r="F49788" s="187"/>
    </row>
    <row r="49789" spans="6:6" x14ac:dyDescent="0.25">
      <c r="F49789" s="187"/>
    </row>
    <row r="49790" spans="6:6" x14ac:dyDescent="0.25">
      <c r="F49790" s="186"/>
    </row>
    <row r="49802" spans="6:6" x14ac:dyDescent="0.25">
      <c r="F49802" s="186"/>
    </row>
    <row r="49803" spans="6:6" x14ac:dyDescent="0.25">
      <c r="F49803" s="187"/>
    </row>
    <row r="49804" spans="6:6" x14ac:dyDescent="0.25">
      <c r="F49804" s="187"/>
    </row>
    <row r="49805" spans="6:6" x14ac:dyDescent="0.25">
      <c r="F49805" s="186"/>
    </row>
    <row r="49817" spans="6:6" x14ac:dyDescent="0.25">
      <c r="F49817" s="186"/>
    </row>
    <row r="49818" spans="6:6" x14ac:dyDescent="0.25">
      <c r="F49818" s="187"/>
    </row>
    <row r="49819" spans="6:6" x14ac:dyDescent="0.25">
      <c r="F49819" s="187"/>
    </row>
    <row r="49820" spans="6:6" x14ac:dyDescent="0.25">
      <c r="F49820" s="186"/>
    </row>
    <row r="49821" spans="6:6" x14ac:dyDescent="0.25">
      <c r="F49821" s="187"/>
    </row>
    <row r="49832" spans="6:6" x14ac:dyDescent="0.25">
      <c r="F49832" s="186"/>
    </row>
    <row r="49833" spans="6:6" x14ac:dyDescent="0.25">
      <c r="F49833" s="187"/>
    </row>
    <row r="49834" spans="6:6" x14ac:dyDescent="0.25">
      <c r="F49834" s="187"/>
    </row>
    <row r="49835" spans="6:6" x14ac:dyDescent="0.25">
      <c r="F49835" s="186"/>
    </row>
    <row r="49836" spans="6:6" x14ac:dyDescent="0.25">
      <c r="F49836" s="187"/>
    </row>
    <row r="49848" spans="6:6" x14ac:dyDescent="0.25">
      <c r="F49848" s="187"/>
    </row>
    <row r="49849" spans="6:6" x14ac:dyDescent="0.25">
      <c r="F49849" s="187"/>
    </row>
    <row r="49850" spans="6:6" x14ac:dyDescent="0.25">
      <c r="F49850" s="187"/>
    </row>
    <row r="49851" spans="6:6" x14ac:dyDescent="0.25">
      <c r="F49851" s="187"/>
    </row>
    <row r="49864" spans="6:6" x14ac:dyDescent="0.25">
      <c r="F49864" s="187"/>
    </row>
    <row r="49865" spans="6:6" x14ac:dyDescent="0.25">
      <c r="F49865" s="187"/>
    </row>
    <row r="49866" spans="6:6" x14ac:dyDescent="0.25">
      <c r="F49866" s="187"/>
    </row>
    <row r="49877" spans="6:6" x14ac:dyDescent="0.25">
      <c r="F49877" s="186"/>
    </row>
    <row r="49878" spans="6:6" x14ac:dyDescent="0.25">
      <c r="F49878" s="186"/>
    </row>
    <row r="49879" spans="6:6" x14ac:dyDescent="0.25">
      <c r="F49879" s="186"/>
    </row>
    <row r="49880" spans="6:6" x14ac:dyDescent="0.25">
      <c r="F49880" s="186"/>
    </row>
    <row r="49881" spans="6:6" x14ac:dyDescent="0.25">
      <c r="F49881" s="186"/>
    </row>
    <row r="49892" spans="6:6" x14ac:dyDescent="0.25">
      <c r="F49892" s="186"/>
    </row>
    <row r="49893" spans="6:6" x14ac:dyDescent="0.25">
      <c r="F49893" s="186"/>
    </row>
    <row r="49894" spans="6:6" x14ac:dyDescent="0.25">
      <c r="F49894" s="186"/>
    </row>
    <row r="49895" spans="6:6" x14ac:dyDescent="0.25">
      <c r="F49895" s="186"/>
    </row>
    <row r="49896" spans="6:6" x14ac:dyDescent="0.25">
      <c r="F49896" s="186"/>
    </row>
    <row r="49908" spans="6:6" x14ac:dyDescent="0.25">
      <c r="F49908" s="186"/>
    </row>
    <row r="49909" spans="6:6" x14ac:dyDescent="0.25">
      <c r="F49909" s="186"/>
    </row>
    <row r="49910" spans="6:6" x14ac:dyDescent="0.25">
      <c r="F49910" s="186"/>
    </row>
    <row r="49911" spans="6:6" x14ac:dyDescent="0.25">
      <c r="F49911" s="186"/>
    </row>
    <row r="49922" spans="6:6" x14ac:dyDescent="0.25">
      <c r="F49922" s="186"/>
    </row>
    <row r="49923" spans="6:6" x14ac:dyDescent="0.25">
      <c r="F49923" s="186"/>
    </row>
    <row r="49924" spans="6:6" x14ac:dyDescent="0.25">
      <c r="F49924" s="186"/>
    </row>
    <row r="49925" spans="6:6" x14ac:dyDescent="0.25">
      <c r="F49925" s="186"/>
    </row>
    <row r="49926" spans="6:6" x14ac:dyDescent="0.25">
      <c r="F49926" s="186"/>
    </row>
    <row r="49938" spans="6:6" x14ac:dyDescent="0.25">
      <c r="F49938" s="186"/>
    </row>
    <row r="49939" spans="6:6" x14ac:dyDescent="0.25">
      <c r="F49939" s="186"/>
    </row>
    <row r="49940" spans="6:6" x14ac:dyDescent="0.25">
      <c r="F49940" s="186"/>
    </row>
    <row r="49941" spans="6:6" x14ac:dyDescent="0.25">
      <c r="F49941" s="186"/>
    </row>
    <row r="49953" spans="6:6" x14ac:dyDescent="0.25">
      <c r="F49953" s="186"/>
    </row>
    <row r="49954" spans="6:6" x14ac:dyDescent="0.25">
      <c r="F49954" s="186"/>
    </row>
    <row r="49955" spans="6:6" x14ac:dyDescent="0.25">
      <c r="F49955" s="186"/>
    </row>
    <row r="49956" spans="6:6" x14ac:dyDescent="0.25">
      <c r="F49956" s="186"/>
    </row>
    <row r="49982" spans="6:6" x14ac:dyDescent="0.25">
      <c r="F49982" s="186"/>
    </row>
    <row r="49983" spans="6:6" x14ac:dyDescent="0.25">
      <c r="F49983" s="186"/>
    </row>
    <row r="49984" spans="6:6" x14ac:dyDescent="0.25">
      <c r="F49984" s="186"/>
    </row>
    <row r="49985" spans="6:6" x14ac:dyDescent="0.25">
      <c r="F49985" s="186"/>
    </row>
    <row r="49986" spans="6:6" x14ac:dyDescent="0.25">
      <c r="F49986" s="186"/>
    </row>
    <row r="49997" spans="6:6" x14ac:dyDescent="0.25">
      <c r="F49997" s="186"/>
    </row>
    <row r="49998" spans="6:6" x14ac:dyDescent="0.25">
      <c r="F49998" s="186"/>
    </row>
    <row r="50000" spans="6:6" x14ac:dyDescent="0.25">
      <c r="F50000" s="186"/>
    </row>
    <row r="50012" spans="6:6" x14ac:dyDescent="0.25">
      <c r="F50012" s="186"/>
    </row>
    <row r="50013" spans="6:6" x14ac:dyDescent="0.25">
      <c r="F50013" s="186"/>
    </row>
    <row r="50015" spans="6:6" x14ac:dyDescent="0.25">
      <c r="F50015" s="186"/>
    </row>
    <row r="50016" spans="6:6" x14ac:dyDescent="0.25">
      <c r="F50016" s="186"/>
    </row>
    <row r="50027" spans="6:6" x14ac:dyDescent="0.25">
      <c r="F50027" s="186"/>
    </row>
    <row r="50030" spans="6:6" x14ac:dyDescent="0.25">
      <c r="F50030" s="186"/>
    </row>
    <row r="50042" spans="6:6" x14ac:dyDescent="0.25">
      <c r="F50042" s="186"/>
    </row>
    <row r="50043" spans="6:6" x14ac:dyDescent="0.25">
      <c r="F50043" s="186"/>
    </row>
    <row r="50045" spans="6:6" x14ac:dyDescent="0.25">
      <c r="F50045" s="186"/>
    </row>
    <row r="50046" spans="6:6" x14ac:dyDescent="0.25">
      <c r="F50046" s="186"/>
    </row>
    <row r="50087" spans="6:6" x14ac:dyDescent="0.25">
      <c r="F50087" s="186"/>
    </row>
    <row r="50088" spans="6:6" x14ac:dyDescent="0.25">
      <c r="F50088" s="186"/>
    </row>
    <row r="50089" spans="6:6" x14ac:dyDescent="0.25">
      <c r="F50089" s="186"/>
    </row>
    <row r="50090" spans="6:6" x14ac:dyDescent="0.25">
      <c r="F50090" s="186"/>
    </row>
    <row r="50102" spans="6:6" x14ac:dyDescent="0.25">
      <c r="F50102" s="186"/>
    </row>
    <row r="50103" spans="6:6" x14ac:dyDescent="0.25">
      <c r="F50103" s="186"/>
    </row>
    <row r="50105" spans="6:6" x14ac:dyDescent="0.25">
      <c r="F50105" s="186"/>
    </row>
    <row r="50119" spans="6:6" x14ac:dyDescent="0.25">
      <c r="F50119" s="186"/>
    </row>
    <row r="50132" spans="6:6" x14ac:dyDescent="0.25">
      <c r="F50132" s="186"/>
    </row>
    <row r="50134" spans="6:6" x14ac:dyDescent="0.25">
      <c r="F50134" s="186"/>
    </row>
    <row r="50135" spans="6:6" x14ac:dyDescent="0.25">
      <c r="F50135" s="186"/>
    </row>
    <row r="50147" spans="6:6" x14ac:dyDescent="0.25">
      <c r="F50147" s="186"/>
    </row>
    <row r="50149" spans="6:6" x14ac:dyDescent="0.25">
      <c r="F50149" s="186"/>
    </row>
    <row r="50192" spans="6:6" x14ac:dyDescent="0.25">
      <c r="F50192" s="186"/>
    </row>
    <row r="50193" spans="6:6" x14ac:dyDescent="0.25">
      <c r="F50193" s="186"/>
    </row>
    <row r="50194" spans="6:6" x14ac:dyDescent="0.25">
      <c r="F50194" s="186"/>
    </row>
    <row r="50195" spans="6:6" x14ac:dyDescent="0.25">
      <c r="F50195" s="186"/>
    </row>
    <row r="50196" spans="6:6" x14ac:dyDescent="0.25">
      <c r="F50196" s="186"/>
    </row>
    <row r="50207" spans="6:6" x14ac:dyDescent="0.25">
      <c r="F50207" s="186"/>
    </row>
    <row r="50208" spans="6:6" x14ac:dyDescent="0.25">
      <c r="F50208" s="186"/>
    </row>
    <row r="50209" spans="6:6" x14ac:dyDescent="0.25">
      <c r="F50209" s="186"/>
    </row>
    <row r="50210" spans="6:6" x14ac:dyDescent="0.25">
      <c r="F50210" s="186"/>
    </row>
    <row r="50211" spans="6:6" x14ac:dyDescent="0.25">
      <c r="F50211" s="186"/>
    </row>
    <row r="50222" spans="6:6" x14ac:dyDescent="0.25">
      <c r="F50222" s="186"/>
    </row>
    <row r="50223" spans="6:6" x14ac:dyDescent="0.25">
      <c r="F50223" s="186"/>
    </row>
    <row r="50224" spans="6:6" x14ac:dyDescent="0.25">
      <c r="F50224" s="186"/>
    </row>
    <row r="50225" spans="6:6" x14ac:dyDescent="0.25">
      <c r="F50225" s="186"/>
    </row>
    <row r="50237" spans="6:6" x14ac:dyDescent="0.25">
      <c r="F50237" s="186"/>
    </row>
    <row r="50238" spans="6:6" x14ac:dyDescent="0.25">
      <c r="F50238" s="186"/>
    </row>
    <row r="50239" spans="6:6" x14ac:dyDescent="0.25">
      <c r="F50239" s="186"/>
    </row>
    <row r="50240" spans="6:6" x14ac:dyDescent="0.25">
      <c r="F50240" s="186"/>
    </row>
    <row r="50252" spans="6:6" x14ac:dyDescent="0.25">
      <c r="F50252" s="186"/>
    </row>
    <row r="50253" spans="6:6" x14ac:dyDescent="0.25">
      <c r="F50253" s="186"/>
    </row>
    <row r="50255" spans="6:6" x14ac:dyDescent="0.25">
      <c r="F50255" s="186"/>
    </row>
    <row r="50256" spans="6:6" x14ac:dyDescent="0.25">
      <c r="F50256" s="186"/>
    </row>
    <row r="50297" spans="6:6" x14ac:dyDescent="0.25">
      <c r="F50297" s="186"/>
    </row>
    <row r="50298" spans="6:6" x14ac:dyDescent="0.25">
      <c r="F50298" s="186"/>
    </row>
    <row r="50299" spans="6:6" x14ac:dyDescent="0.25">
      <c r="F50299" s="186"/>
    </row>
    <row r="50300" spans="6:6" x14ac:dyDescent="0.25">
      <c r="F50300" s="186"/>
    </row>
    <row r="50301" spans="6:6" x14ac:dyDescent="0.25">
      <c r="F50301" s="186"/>
    </row>
    <row r="50312" spans="6:6" x14ac:dyDescent="0.25">
      <c r="F50312" s="186"/>
    </row>
    <row r="50313" spans="6:6" x14ac:dyDescent="0.25">
      <c r="F50313" s="186"/>
    </row>
    <row r="50314" spans="6:6" x14ac:dyDescent="0.25">
      <c r="F50314" s="186"/>
    </row>
    <row r="50315" spans="6:6" x14ac:dyDescent="0.25">
      <c r="F50315" s="186"/>
    </row>
    <row r="50316" spans="6:6" x14ac:dyDescent="0.25">
      <c r="F50316" s="186"/>
    </row>
    <row r="50327" spans="6:6" x14ac:dyDescent="0.25">
      <c r="F50327" s="186"/>
    </row>
    <row r="50328" spans="6:6" x14ac:dyDescent="0.25">
      <c r="F50328" s="186"/>
    </row>
    <row r="50329" spans="6:6" x14ac:dyDescent="0.25">
      <c r="F50329" s="186"/>
    </row>
    <row r="50330" spans="6:6" x14ac:dyDescent="0.25">
      <c r="F50330" s="186"/>
    </row>
    <row r="50331" spans="6:6" x14ac:dyDescent="0.25">
      <c r="F50331" s="186"/>
    </row>
    <row r="50342" spans="6:6" x14ac:dyDescent="0.25">
      <c r="F50342" s="186"/>
    </row>
    <row r="50343" spans="6:6" x14ac:dyDescent="0.25">
      <c r="F50343" s="186"/>
    </row>
    <row r="50344" spans="6:6" x14ac:dyDescent="0.25">
      <c r="F50344" s="186"/>
    </row>
    <row r="50345" spans="6:6" x14ac:dyDescent="0.25">
      <c r="F50345" s="186"/>
    </row>
    <row r="50346" spans="6:6" x14ac:dyDescent="0.25">
      <c r="F50346" s="186"/>
    </row>
    <row r="50357" spans="6:6" x14ac:dyDescent="0.25">
      <c r="F50357" s="186"/>
    </row>
    <row r="50358" spans="6:6" x14ac:dyDescent="0.25">
      <c r="F50358" s="186"/>
    </row>
    <row r="50359" spans="6:6" x14ac:dyDescent="0.25">
      <c r="F50359" s="186"/>
    </row>
    <row r="50360" spans="6:6" x14ac:dyDescent="0.25">
      <c r="F50360" s="186"/>
    </row>
    <row r="50361" spans="6:6" x14ac:dyDescent="0.25">
      <c r="F50361" s="186"/>
    </row>
    <row r="50373" spans="6:6" x14ac:dyDescent="0.25">
      <c r="F50373" s="186"/>
    </row>
    <row r="50374" spans="6:6" x14ac:dyDescent="0.25">
      <c r="F50374" s="186"/>
    </row>
    <row r="50375" spans="6:6" x14ac:dyDescent="0.25">
      <c r="F50375" s="186"/>
    </row>
    <row r="50376" spans="6:6" x14ac:dyDescent="0.25">
      <c r="F50376" s="186"/>
    </row>
    <row r="50507" spans="6:6" x14ac:dyDescent="0.25">
      <c r="F50507" s="186"/>
    </row>
    <row r="50508" spans="6:6" x14ac:dyDescent="0.25">
      <c r="F50508" s="186"/>
    </row>
    <row r="50509" spans="6:6" x14ac:dyDescent="0.25">
      <c r="F50509" s="186"/>
    </row>
    <row r="50510" spans="6:6" x14ac:dyDescent="0.25">
      <c r="F50510" s="186"/>
    </row>
    <row r="50511" spans="6:6" x14ac:dyDescent="0.25">
      <c r="F50511" s="186"/>
    </row>
    <row r="50522" spans="6:6" x14ac:dyDescent="0.25">
      <c r="F50522" s="186"/>
    </row>
    <row r="50523" spans="6:6" x14ac:dyDescent="0.25">
      <c r="F50523" s="186"/>
    </row>
    <row r="50524" spans="6:6" x14ac:dyDescent="0.25">
      <c r="F50524" s="186"/>
    </row>
    <row r="50525" spans="6:6" x14ac:dyDescent="0.25">
      <c r="F50525" s="186"/>
    </row>
    <row r="50526" spans="6:6" x14ac:dyDescent="0.25">
      <c r="F50526" s="186"/>
    </row>
    <row r="50537" spans="6:6" x14ac:dyDescent="0.25">
      <c r="F50537" s="186"/>
    </row>
    <row r="50538" spans="6:6" x14ac:dyDescent="0.25">
      <c r="F50538" s="186"/>
    </row>
    <row r="50539" spans="6:6" x14ac:dyDescent="0.25">
      <c r="F50539" s="186"/>
    </row>
    <row r="50540" spans="6:6" x14ac:dyDescent="0.25">
      <c r="F50540" s="186"/>
    </row>
    <row r="50541" spans="6:6" x14ac:dyDescent="0.25">
      <c r="F50541" s="186"/>
    </row>
    <row r="50552" spans="6:6" x14ac:dyDescent="0.25">
      <c r="F50552" s="186"/>
    </row>
    <row r="50553" spans="6:6" x14ac:dyDescent="0.25">
      <c r="F50553" s="186"/>
    </row>
    <row r="50554" spans="6:6" x14ac:dyDescent="0.25">
      <c r="F50554" s="186"/>
    </row>
    <row r="50555" spans="6:6" x14ac:dyDescent="0.25">
      <c r="F50555" s="186"/>
    </row>
    <row r="50556" spans="6:6" x14ac:dyDescent="0.25">
      <c r="F50556" s="186"/>
    </row>
    <row r="50567" spans="6:6" x14ac:dyDescent="0.25">
      <c r="F50567" s="186"/>
    </row>
    <row r="50568" spans="6:6" x14ac:dyDescent="0.25">
      <c r="F50568" s="186"/>
    </row>
    <row r="50569" spans="6:6" x14ac:dyDescent="0.25">
      <c r="F50569" s="186"/>
    </row>
    <row r="50570" spans="6:6" x14ac:dyDescent="0.25">
      <c r="F50570" s="186"/>
    </row>
    <row r="50571" spans="6:6" x14ac:dyDescent="0.25">
      <c r="F50571" s="186"/>
    </row>
    <row r="50583" spans="6:6" x14ac:dyDescent="0.25">
      <c r="F50583" s="186"/>
    </row>
    <row r="50584" spans="6:6" x14ac:dyDescent="0.25">
      <c r="F50584" s="186"/>
    </row>
    <row r="50612" spans="6:6" x14ac:dyDescent="0.25">
      <c r="F50612" s="186"/>
    </row>
    <row r="50613" spans="6:6" x14ac:dyDescent="0.25">
      <c r="F50613" s="186"/>
    </row>
    <row r="50614" spans="6:6" x14ac:dyDescent="0.25">
      <c r="F50614" s="186"/>
    </row>
    <row r="50615" spans="6:6" x14ac:dyDescent="0.25">
      <c r="F50615" s="186"/>
    </row>
    <row r="50616" spans="6:6" x14ac:dyDescent="0.25">
      <c r="F50616" s="186"/>
    </row>
    <row r="50627" spans="6:6" x14ac:dyDescent="0.25">
      <c r="F50627" s="186"/>
    </row>
    <row r="50628" spans="6:6" x14ac:dyDescent="0.25">
      <c r="F50628" s="186"/>
    </row>
    <row r="50629" spans="6:6" x14ac:dyDescent="0.25">
      <c r="F50629" s="186"/>
    </row>
    <row r="50630" spans="6:6" x14ac:dyDescent="0.25">
      <c r="F50630" s="186"/>
    </row>
    <row r="50631" spans="6:6" x14ac:dyDescent="0.25">
      <c r="F50631" s="186"/>
    </row>
    <row r="50643" spans="6:6" x14ac:dyDescent="0.25">
      <c r="F50643" s="186"/>
    </row>
    <row r="50644" spans="6:6" x14ac:dyDescent="0.25">
      <c r="F50644" s="186"/>
    </row>
    <row r="50645" spans="6:6" x14ac:dyDescent="0.25">
      <c r="F50645" s="186"/>
    </row>
    <row r="50646" spans="6:6" x14ac:dyDescent="0.25">
      <c r="F50646" s="186"/>
    </row>
    <row r="50657" spans="6:6" x14ac:dyDescent="0.25">
      <c r="F50657" s="186"/>
    </row>
    <row r="50658" spans="6:6" x14ac:dyDescent="0.25">
      <c r="F50658" s="186"/>
    </row>
    <row r="50659" spans="6:6" x14ac:dyDescent="0.25">
      <c r="F50659" s="186"/>
    </row>
    <row r="50660" spans="6:6" x14ac:dyDescent="0.25">
      <c r="F50660" s="186"/>
    </row>
    <row r="50661" spans="6:6" x14ac:dyDescent="0.25">
      <c r="F50661" s="186"/>
    </row>
    <row r="50673" spans="6:6" x14ac:dyDescent="0.25">
      <c r="F50673" s="186"/>
    </row>
    <row r="50674" spans="6:6" x14ac:dyDescent="0.25">
      <c r="F50674" s="186"/>
    </row>
    <row r="50675" spans="6:6" x14ac:dyDescent="0.25">
      <c r="F50675" s="186"/>
    </row>
    <row r="50676" spans="6:6" x14ac:dyDescent="0.25">
      <c r="F50676" s="186"/>
    </row>
    <row r="50688" spans="6:6" x14ac:dyDescent="0.25">
      <c r="F50688" s="186"/>
    </row>
    <row r="50689" spans="6:6" x14ac:dyDescent="0.25">
      <c r="F50689" s="186"/>
    </row>
    <row r="50690" spans="6:6" x14ac:dyDescent="0.25">
      <c r="F50690" s="186"/>
    </row>
    <row r="50691" spans="6:6" x14ac:dyDescent="0.25">
      <c r="F50691" s="186"/>
    </row>
    <row r="50717" spans="6:6" x14ac:dyDescent="0.25">
      <c r="F50717" s="186"/>
    </row>
    <row r="50718" spans="6:6" x14ac:dyDescent="0.25">
      <c r="F50718" s="186"/>
    </row>
    <row r="50719" spans="6:6" x14ac:dyDescent="0.25">
      <c r="F50719" s="186"/>
    </row>
    <row r="50720" spans="6:6" x14ac:dyDescent="0.25">
      <c r="F50720" s="186"/>
    </row>
    <row r="50721" spans="6:6" x14ac:dyDescent="0.25">
      <c r="F50721" s="186"/>
    </row>
    <row r="50732" spans="6:6" x14ac:dyDescent="0.25">
      <c r="F50732" s="186"/>
    </row>
    <row r="50733" spans="6:6" x14ac:dyDescent="0.25">
      <c r="F50733" s="186"/>
    </row>
    <row r="50734" spans="6:6" x14ac:dyDescent="0.25">
      <c r="F50734" s="186"/>
    </row>
    <row r="50735" spans="6:6" x14ac:dyDescent="0.25">
      <c r="F50735" s="186"/>
    </row>
    <row r="50736" spans="6:6" x14ac:dyDescent="0.25">
      <c r="F50736" s="186"/>
    </row>
    <row r="50747" spans="6:6" x14ac:dyDescent="0.25">
      <c r="F50747" s="186"/>
    </row>
    <row r="50748" spans="6:6" x14ac:dyDescent="0.25">
      <c r="F50748" s="186"/>
    </row>
    <row r="50749" spans="6:6" x14ac:dyDescent="0.25">
      <c r="F50749" s="186"/>
    </row>
    <row r="50750" spans="6:6" x14ac:dyDescent="0.25">
      <c r="F50750" s="186"/>
    </row>
    <row r="50762" spans="6:6" x14ac:dyDescent="0.25">
      <c r="F50762" s="186"/>
    </row>
    <row r="50763" spans="6:6" x14ac:dyDescent="0.25">
      <c r="F50763" s="186"/>
    </row>
    <row r="50764" spans="6:6" x14ac:dyDescent="0.25">
      <c r="F50764" s="186"/>
    </row>
    <row r="50765" spans="6:6" x14ac:dyDescent="0.25">
      <c r="F50765" s="186"/>
    </row>
    <row r="50777" spans="6:6" x14ac:dyDescent="0.25">
      <c r="F50777" s="187"/>
    </row>
    <row r="50778" spans="6:6" x14ac:dyDescent="0.25">
      <c r="F50778" s="186"/>
    </row>
    <row r="50779" spans="6:6" x14ac:dyDescent="0.25">
      <c r="F50779" s="186"/>
    </row>
    <row r="50780" spans="6:6" x14ac:dyDescent="0.25">
      <c r="F50780" s="186"/>
    </row>
    <row r="50781" spans="6:6" x14ac:dyDescent="0.25">
      <c r="F50781" s="186"/>
    </row>
    <row r="50793" spans="6:6" x14ac:dyDescent="0.25">
      <c r="F50793" s="186"/>
    </row>
    <row r="50794" spans="6:6" x14ac:dyDescent="0.25">
      <c r="F50794" s="186"/>
    </row>
    <row r="50795" spans="6:6" x14ac:dyDescent="0.25">
      <c r="F50795" s="186"/>
    </row>
    <row r="50796" spans="6:6" x14ac:dyDescent="0.25">
      <c r="F50796" s="186"/>
    </row>
    <row r="50822" spans="6:6" x14ac:dyDescent="0.25">
      <c r="F50822" s="186"/>
    </row>
    <row r="50823" spans="6:6" x14ac:dyDescent="0.25">
      <c r="F50823" s="186"/>
    </row>
    <row r="50824" spans="6:6" x14ac:dyDescent="0.25">
      <c r="F50824" s="186"/>
    </row>
    <row r="50825" spans="6:6" x14ac:dyDescent="0.25">
      <c r="F50825" s="186"/>
    </row>
    <row r="50826" spans="6:6" x14ac:dyDescent="0.25">
      <c r="F50826" s="186"/>
    </row>
    <row r="50837" spans="6:6" x14ac:dyDescent="0.25">
      <c r="F50837" s="186"/>
    </row>
    <row r="50838" spans="6:6" x14ac:dyDescent="0.25">
      <c r="F50838" s="186"/>
    </row>
    <row r="50839" spans="6:6" x14ac:dyDescent="0.25">
      <c r="F50839" s="186"/>
    </row>
    <row r="50840" spans="6:6" x14ac:dyDescent="0.25">
      <c r="F50840" s="186"/>
    </row>
    <row r="50841" spans="6:6" x14ac:dyDescent="0.25">
      <c r="F50841" s="186"/>
    </row>
    <row r="50853" spans="6:6" x14ac:dyDescent="0.25">
      <c r="F50853" s="186"/>
    </row>
    <row r="50854" spans="6:6" x14ac:dyDescent="0.25">
      <c r="F50854" s="186"/>
    </row>
    <row r="50855" spans="6:6" x14ac:dyDescent="0.25">
      <c r="F50855" s="186"/>
    </row>
    <row r="50856" spans="6:6" x14ac:dyDescent="0.25">
      <c r="F50856" s="186"/>
    </row>
    <row r="50867" spans="6:6" x14ac:dyDescent="0.25">
      <c r="F50867" s="186"/>
    </row>
    <row r="50868" spans="6:6" x14ac:dyDescent="0.25">
      <c r="F50868" s="186"/>
    </row>
    <row r="50869" spans="6:6" x14ac:dyDescent="0.25">
      <c r="F50869" s="186"/>
    </row>
    <row r="50870" spans="6:6" x14ac:dyDescent="0.25">
      <c r="F50870" s="186"/>
    </row>
    <row r="50882" spans="6:6" x14ac:dyDescent="0.25">
      <c r="F50882" s="186"/>
    </row>
    <row r="50883" spans="6:6" x14ac:dyDescent="0.25">
      <c r="F50883" s="186"/>
    </row>
    <row r="50884" spans="6:6" x14ac:dyDescent="0.25">
      <c r="F50884" s="186"/>
    </row>
    <row r="50885" spans="6:6" x14ac:dyDescent="0.25">
      <c r="F50885" s="186"/>
    </row>
    <row r="50886" spans="6:6" x14ac:dyDescent="0.25">
      <c r="F50886" s="186"/>
    </row>
    <row r="50898" spans="6:6" x14ac:dyDescent="0.25">
      <c r="F50898" s="186"/>
    </row>
    <row r="50899" spans="6:6" x14ac:dyDescent="0.25">
      <c r="F50899" s="186"/>
    </row>
    <row r="50927" spans="6:6" x14ac:dyDescent="0.25">
      <c r="F50927" s="186"/>
    </row>
    <row r="50928" spans="6:6" x14ac:dyDescent="0.25">
      <c r="F50928" s="186"/>
    </row>
    <row r="50929" spans="6:6" x14ac:dyDescent="0.25">
      <c r="F50929" s="186"/>
    </row>
    <row r="50930" spans="6:6" x14ac:dyDescent="0.25">
      <c r="F50930" s="186"/>
    </row>
    <row r="50931" spans="6:6" x14ac:dyDescent="0.25">
      <c r="F50931" s="186"/>
    </row>
    <row r="50942" spans="6:6" x14ac:dyDescent="0.25">
      <c r="F50942" s="186"/>
    </row>
    <row r="50943" spans="6:6" x14ac:dyDescent="0.25">
      <c r="F50943" s="186"/>
    </row>
    <row r="50944" spans="6:6" x14ac:dyDescent="0.25">
      <c r="F50944" s="186"/>
    </row>
    <row r="50945" spans="6:6" x14ac:dyDescent="0.25">
      <c r="F50945" s="186"/>
    </row>
    <row r="50946" spans="6:6" x14ac:dyDescent="0.25">
      <c r="F50946" s="186"/>
    </row>
    <row r="50958" spans="6:6" x14ac:dyDescent="0.25">
      <c r="F50958" s="186"/>
    </row>
    <row r="50959" spans="6:6" x14ac:dyDescent="0.25">
      <c r="F50959" s="186"/>
    </row>
    <row r="50960" spans="6:6" x14ac:dyDescent="0.25">
      <c r="F50960" s="186"/>
    </row>
    <row r="50961" spans="6:6" x14ac:dyDescent="0.25">
      <c r="F50961" s="186"/>
    </row>
    <row r="50972" spans="6:6" x14ac:dyDescent="0.25">
      <c r="F50972" s="186"/>
    </row>
    <row r="50973" spans="6:6" x14ac:dyDescent="0.25">
      <c r="F50973" s="186"/>
    </row>
    <row r="50974" spans="6:6" x14ac:dyDescent="0.25">
      <c r="F50974" s="186"/>
    </row>
    <row r="50975" spans="6:6" x14ac:dyDescent="0.25">
      <c r="F50975" s="186"/>
    </row>
    <row r="50976" spans="6:6" x14ac:dyDescent="0.25">
      <c r="F50976" s="186"/>
    </row>
    <row r="50987" spans="6:6" x14ac:dyDescent="0.25">
      <c r="F50987" s="186"/>
    </row>
    <row r="50988" spans="6:6" x14ac:dyDescent="0.25">
      <c r="F50988" s="186"/>
    </row>
    <row r="50989" spans="6:6" x14ac:dyDescent="0.25">
      <c r="F50989" s="186"/>
    </row>
    <row r="50990" spans="6:6" x14ac:dyDescent="0.25">
      <c r="F50990" s="186"/>
    </row>
    <row r="50991" spans="6:6" x14ac:dyDescent="0.25">
      <c r="F50991" s="186"/>
    </row>
    <row r="51003" spans="6:6" x14ac:dyDescent="0.25">
      <c r="F51003" s="186"/>
    </row>
    <row r="51004" spans="6:6" x14ac:dyDescent="0.25">
      <c r="F51004" s="186"/>
    </row>
    <row r="51019" spans="6:6" x14ac:dyDescent="0.25">
      <c r="F51019" s="186"/>
    </row>
    <row r="51020" spans="6:6" x14ac:dyDescent="0.25">
      <c r="F51020" s="186"/>
    </row>
    <row r="51021" spans="6:6" x14ac:dyDescent="0.25">
      <c r="F51021" s="186"/>
    </row>
    <row r="51032" spans="6:6" x14ac:dyDescent="0.25">
      <c r="F51032" s="186"/>
    </row>
    <row r="51033" spans="6:6" x14ac:dyDescent="0.25">
      <c r="F51033" s="186"/>
    </row>
    <row r="51034" spans="6:6" x14ac:dyDescent="0.25">
      <c r="F51034" s="186"/>
    </row>
    <row r="51035" spans="6:6" x14ac:dyDescent="0.25">
      <c r="F51035" s="186"/>
    </row>
    <row r="51036" spans="6:6" x14ac:dyDescent="0.25">
      <c r="F51036" s="186"/>
    </row>
    <row r="51047" spans="6:6" x14ac:dyDescent="0.25">
      <c r="F51047" s="186"/>
    </row>
    <row r="51048" spans="6:6" x14ac:dyDescent="0.25">
      <c r="F51048" s="186"/>
    </row>
    <row r="51049" spans="6:6" x14ac:dyDescent="0.25">
      <c r="F51049" s="186"/>
    </row>
    <row r="51050" spans="6:6" x14ac:dyDescent="0.25">
      <c r="F51050" s="186"/>
    </row>
    <row r="51051" spans="6:6" x14ac:dyDescent="0.25">
      <c r="F51051" s="186"/>
    </row>
    <row r="51063" spans="6:6" x14ac:dyDescent="0.25">
      <c r="F51063" s="186"/>
    </row>
    <row r="51064" spans="6:6" x14ac:dyDescent="0.25">
      <c r="F51064" s="186"/>
    </row>
    <row r="51065" spans="6:6" x14ac:dyDescent="0.25">
      <c r="F51065" s="186"/>
    </row>
    <row r="51066" spans="6:6" x14ac:dyDescent="0.25">
      <c r="F51066" s="186"/>
    </row>
    <row r="51077" spans="6:6" x14ac:dyDescent="0.25">
      <c r="F51077" s="186"/>
    </row>
    <row r="51078" spans="6:6" x14ac:dyDescent="0.25">
      <c r="F51078" s="186"/>
    </row>
    <row r="51079" spans="6:6" x14ac:dyDescent="0.25">
      <c r="F51079" s="186"/>
    </row>
    <row r="51080" spans="6:6" x14ac:dyDescent="0.25">
      <c r="F51080" s="186"/>
    </row>
    <row r="51081" spans="6:6" x14ac:dyDescent="0.25">
      <c r="F51081" s="186"/>
    </row>
    <row r="51092" spans="6:6" x14ac:dyDescent="0.25">
      <c r="F51092" s="186"/>
    </row>
    <row r="51093" spans="6:6" x14ac:dyDescent="0.25">
      <c r="F51093" s="186"/>
    </row>
    <row r="51094" spans="6:6" x14ac:dyDescent="0.25">
      <c r="F51094" s="186"/>
    </row>
    <row r="51095" spans="6:6" x14ac:dyDescent="0.25">
      <c r="F51095" s="186"/>
    </row>
    <row r="51096" spans="6:6" x14ac:dyDescent="0.25">
      <c r="F51096" s="186"/>
    </row>
    <row r="51108" spans="6:6" x14ac:dyDescent="0.25">
      <c r="F51108" s="186"/>
    </row>
    <row r="51109" spans="6:6" x14ac:dyDescent="0.25">
      <c r="F51109" s="186"/>
    </row>
    <row r="51110" spans="6:6" x14ac:dyDescent="0.25">
      <c r="F51110" s="186"/>
    </row>
    <row r="51111" spans="6:6" x14ac:dyDescent="0.25">
      <c r="F51111" s="186"/>
    </row>
    <row r="51123" spans="6:6" x14ac:dyDescent="0.25">
      <c r="F51123" s="186"/>
    </row>
    <row r="51125" spans="6:6" x14ac:dyDescent="0.25">
      <c r="F51125" s="186"/>
    </row>
    <row r="51126" spans="6:6" x14ac:dyDescent="0.25">
      <c r="F51126" s="186"/>
    </row>
    <row r="51137" spans="6:6" x14ac:dyDescent="0.25">
      <c r="F51137" s="186"/>
    </row>
    <row r="51138" spans="6:6" x14ac:dyDescent="0.25">
      <c r="F51138" s="186"/>
    </row>
    <row r="51139" spans="6:6" x14ac:dyDescent="0.25">
      <c r="F51139" s="186"/>
    </row>
    <row r="51140" spans="6:6" x14ac:dyDescent="0.25">
      <c r="F51140" s="186"/>
    </row>
    <row r="51141" spans="6:6" x14ac:dyDescent="0.25">
      <c r="F51141" s="186"/>
    </row>
    <row r="51152" spans="6:6" x14ac:dyDescent="0.25">
      <c r="F51152" s="186"/>
    </row>
    <row r="51153" spans="6:6" x14ac:dyDescent="0.25">
      <c r="F51153" s="186"/>
    </row>
    <row r="51154" spans="6:6" x14ac:dyDescent="0.25">
      <c r="F51154" s="186"/>
    </row>
    <row r="51155" spans="6:6" x14ac:dyDescent="0.25">
      <c r="F51155" s="186"/>
    </row>
    <row r="51156" spans="6:6" x14ac:dyDescent="0.25">
      <c r="F51156" s="186"/>
    </row>
    <row r="51168" spans="6:6" x14ac:dyDescent="0.25">
      <c r="F51168" s="186"/>
    </row>
    <row r="51169" spans="6:6" x14ac:dyDescent="0.25">
      <c r="F51169" s="186"/>
    </row>
    <row r="51182" spans="6:6" x14ac:dyDescent="0.25">
      <c r="F51182" s="186"/>
    </row>
    <row r="51183" spans="6:6" x14ac:dyDescent="0.25">
      <c r="F51183" s="186"/>
    </row>
    <row r="51184" spans="6:6" x14ac:dyDescent="0.25">
      <c r="F51184" s="186"/>
    </row>
    <row r="51185" spans="6:6" x14ac:dyDescent="0.25">
      <c r="F51185" s="186"/>
    </row>
    <row r="51197" spans="6:6" x14ac:dyDescent="0.25">
      <c r="F51197" s="186"/>
    </row>
    <row r="51198" spans="6:6" x14ac:dyDescent="0.25">
      <c r="F51198" s="186"/>
    </row>
    <row r="51199" spans="6:6" x14ac:dyDescent="0.25">
      <c r="F51199" s="186"/>
    </row>
    <row r="51200" spans="6:6" x14ac:dyDescent="0.25">
      <c r="F51200" s="186"/>
    </row>
    <row r="51242" spans="6:6" x14ac:dyDescent="0.25">
      <c r="F51242" s="186"/>
    </row>
    <row r="51243" spans="6:6" x14ac:dyDescent="0.25">
      <c r="F51243" s="187"/>
    </row>
    <row r="51244" spans="6:6" x14ac:dyDescent="0.25">
      <c r="F51244" s="186"/>
    </row>
    <row r="51245" spans="6:6" x14ac:dyDescent="0.25">
      <c r="F51245" s="186"/>
    </row>
    <row r="51246" spans="6:6" x14ac:dyDescent="0.25">
      <c r="F51246" s="186"/>
    </row>
    <row r="51257" spans="6:6" x14ac:dyDescent="0.25">
      <c r="F51257" s="186"/>
    </row>
    <row r="51258" spans="6:6" x14ac:dyDescent="0.25">
      <c r="F51258" s="186"/>
    </row>
    <row r="51259" spans="6:6" x14ac:dyDescent="0.25">
      <c r="F51259" s="186"/>
    </row>
    <row r="51260" spans="6:6" x14ac:dyDescent="0.25">
      <c r="F51260" s="186"/>
    </row>
    <row r="51261" spans="6:6" x14ac:dyDescent="0.25">
      <c r="F51261" s="186"/>
    </row>
    <row r="51272" spans="6:6" x14ac:dyDescent="0.25">
      <c r="F51272" s="186"/>
    </row>
    <row r="51273" spans="6:6" x14ac:dyDescent="0.25">
      <c r="F51273" s="186"/>
    </row>
    <row r="51274" spans="6:6" x14ac:dyDescent="0.25">
      <c r="F51274" s="186"/>
    </row>
    <row r="51275" spans="6:6" x14ac:dyDescent="0.25">
      <c r="F51275" s="186"/>
    </row>
    <row r="51276" spans="6:6" x14ac:dyDescent="0.25">
      <c r="F51276" s="186"/>
    </row>
    <row r="51287" spans="6:6" x14ac:dyDescent="0.25">
      <c r="F51287" s="186"/>
    </row>
    <row r="51288" spans="6:6" x14ac:dyDescent="0.25">
      <c r="F51288" s="186"/>
    </row>
    <row r="51289" spans="6:6" x14ac:dyDescent="0.25">
      <c r="F51289" s="186"/>
    </row>
    <row r="51290" spans="6:6" x14ac:dyDescent="0.25">
      <c r="F51290" s="186"/>
    </row>
    <row r="51291" spans="6:6" x14ac:dyDescent="0.25">
      <c r="F51291" s="186"/>
    </row>
    <row r="51302" spans="6:6" x14ac:dyDescent="0.25">
      <c r="F51302" s="186"/>
    </row>
    <row r="51303" spans="6:6" x14ac:dyDescent="0.25">
      <c r="F51303" s="186"/>
    </row>
    <row r="51304" spans="6:6" x14ac:dyDescent="0.25">
      <c r="F51304" s="186"/>
    </row>
    <row r="51305" spans="6:6" x14ac:dyDescent="0.25">
      <c r="F51305" s="186"/>
    </row>
    <row r="51306" spans="6:6" x14ac:dyDescent="0.25">
      <c r="F51306" s="186"/>
    </row>
    <row r="51318" spans="6:6" x14ac:dyDescent="0.25">
      <c r="F51318" s="186"/>
    </row>
    <row r="51319" spans="6:6" x14ac:dyDescent="0.25">
      <c r="F51319" s="186"/>
    </row>
    <row r="51347" spans="6:6" x14ac:dyDescent="0.25">
      <c r="F51347" s="186"/>
    </row>
    <row r="51348" spans="6:6" x14ac:dyDescent="0.25">
      <c r="F51348" s="186"/>
    </row>
    <row r="51349" spans="6:6" x14ac:dyDescent="0.25">
      <c r="F51349" s="186"/>
    </row>
    <row r="51350" spans="6:6" x14ac:dyDescent="0.25">
      <c r="F51350" s="186"/>
    </row>
    <row r="51351" spans="6:6" x14ac:dyDescent="0.25">
      <c r="F51351" s="186"/>
    </row>
    <row r="51362" spans="6:6" x14ac:dyDescent="0.25">
      <c r="F51362" s="186"/>
    </row>
    <row r="51363" spans="6:6" x14ac:dyDescent="0.25">
      <c r="F51363" s="186"/>
    </row>
    <row r="51364" spans="6:6" x14ac:dyDescent="0.25">
      <c r="F51364" s="186"/>
    </row>
    <row r="51365" spans="6:6" x14ac:dyDescent="0.25">
      <c r="F51365" s="186"/>
    </row>
    <row r="51366" spans="6:6" x14ac:dyDescent="0.25">
      <c r="F51366" s="186"/>
    </row>
    <row r="51377" spans="6:6" x14ac:dyDescent="0.25">
      <c r="F51377" s="186"/>
    </row>
    <row r="51378" spans="6:6" x14ac:dyDescent="0.25">
      <c r="F51378" s="186"/>
    </row>
    <row r="51379" spans="6:6" x14ac:dyDescent="0.25">
      <c r="F51379" s="186"/>
    </row>
    <row r="51380" spans="6:6" x14ac:dyDescent="0.25">
      <c r="F51380" s="186"/>
    </row>
    <row r="51392" spans="6:6" x14ac:dyDescent="0.25">
      <c r="F51392" s="186"/>
    </row>
    <row r="51393" spans="6:6" x14ac:dyDescent="0.25">
      <c r="F51393" s="186"/>
    </row>
    <row r="51394" spans="6:6" x14ac:dyDescent="0.25">
      <c r="F51394" s="186"/>
    </row>
    <row r="51395" spans="6:6" x14ac:dyDescent="0.25">
      <c r="F51395" s="186"/>
    </row>
    <row r="51396" spans="6:6" x14ac:dyDescent="0.25">
      <c r="F51396" s="186"/>
    </row>
    <row r="51407" spans="6:6" x14ac:dyDescent="0.25">
      <c r="F51407" s="186"/>
    </row>
    <row r="51408" spans="6:6" x14ac:dyDescent="0.25">
      <c r="F51408" s="186"/>
    </row>
    <row r="51409" spans="6:6" x14ac:dyDescent="0.25">
      <c r="F51409" s="186"/>
    </row>
    <row r="51410" spans="6:6" x14ac:dyDescent="0.25">
      <c r="F51410" s="186"/>
    </row>
    <row r="51411" spans="6:6" x14ac:dyDescent="0.25">
      <c r="F51411" s="186"/>
    </row>
    <row r="51423" spans="6:6" x14ac:dyDescent="0.25">
      <c r="F51423" s="186"/>
    </row>
    <row r="51424" spans="6:6" x14ac:dyDescent="0.25">
      <c r="F51424" s="186"/>
    </row>
    <row r="51452" spans="6:6" x14ac:dyDescent="0.25">
      <c r="F51452" s="186"/>
    </row>
    <row r="51453" spans="6:6" x14ac:dyDescent="0.25">
      <c r="F51453" s="186"/>
    </row>
    <row r="51454" spans="6:6" x14ac:dyDescent="0.25">
      <c r="F51454" s="186"/>
    </row>
    <row r="51455" spans="6:6" x14ac:dyDescent="0.25">
      <c r="F51455" s="186"/>
    </row>
    <row r="51456" spans="6:6" x14ac:dyDescent="0.25">
      <c r="F51456" s="186"/>
    </row>
    <row r="51467" spans="6:6" x14ac:dyDescent="0.25">
      <c r="F51467" s="186"/>
    </row>
    <row r="51468" spans="6:6" x14ac:dyDescent="0.25">
      <c r="F51468" s="186"/>
    </row>
    <row r="51469" spans="6:6" x14ac:dyDescent="0.25">
      <c r="F51469" s="186"/>
    </row>
    <row r="51470" spans="6:6" x14ac:dyDescent="0.25">
      <c r="F51470" s="186"/>
    </row>
    <row r="51471" spans="6:6" x14ac:dyDescent="0.25">
      <c r="F51471" s="186"/>
    </row>
    <row r="51482" spans="6:6" x14ac:dyDescent="0.25">
      <c r="F51482" s="186"/>
    </row>
    <row r="51483" spans="6:6" x14ac:dyDescent="0.25">
      <c r="F51483" s="186"/>
    </row>
    <row r="51484" spans="6:6" x14ac:dyDescent="0.25">
      <c r="F51484" s="186"/>
    </row>
    <row r="51485" spans="6:6" x14ac:dyDescent="0.25">
      <c r="F51485" s="186"/>
    </row>
    <row r="51486" spans="6:6" x14ac:dyDescent="0.25">
      <c r="F51486" s="186"/>
    </row>
    <row r="51497" spans="6:6" x14ac:dyDescent="0.25">
      <c r="F51497" s="186"/>
    </row>
    <row r="51498" spans="6:6" x14ac:dyDescent="0.25">
      <c r="F51498" s="186"/>
    </row>
    <row r="51499" spans="6:6" x14ac:dyDescent="0.25">
      <c r="F51499" s="186"/>
    </row>
    <row r="51500" spans="6:6" x14ac:dyDescent="0.25">
      <c r="F51500" s="186"/>
    </row>
    <row r="51501" spans="6:6" x14ac:dyDescent="0.25">
      <c r="F51501" s="186"/>
    </row>
    <row r="51512" spans="6:6" x14ac:dyDescent="0.25">
      <c r="F51512" s="186"/>
    </row>
    <row r="51513" spans="6:6" x14ac:dyDescent="0.25">
      <c r="F51513" s="186"/>
    </row>
    <row r="51514" spans="6:6" x14ac:dyDescent="0.25">
      <c r="F51514" s="186"/>
    </row>
    <row r="51515" spans="6:6" x14ac:dyDescent="0.25">
      <c r="F51515" s="186"/>
    </row>
    <row r="51516" spans="6:6" x14ac:dyDescent="0.25">
      <c r="F51516" s="186"/>
    </row>
    <row r="51528" spans="6:6" x14ac:dyDescent="0.25">
      <c r="F51528" s="186"/>
    </row>
    <row r="51529" spans="6:6" x14ac:dyDescent="0.25">
      <c r="F51529" s="186"/>
    </row>
    <row r="51530" spans="6:6" x14ac:dyDescent="0.25">
      <c r="F51530" s="186"/>
    </row>
    <row r="51531" spans="6:6" x14ac:dyDescent="0.25">
      <c r="F51531" s="186"/>
    </row>
    <row r="51557" spans="6:6" x14ac:dyDescent="0.25">
      <c r="F51557" s="186"/>
    </row>
    <row r="51558" spans="6:6" x14ac:dyDescent="0.25">
      <c r="F51558" s="186"/>
    </row>
    <row r="51559" spans="6:6" x14ac:dyDescent="0.25">
      <c r="F51559" s="186"/>
    </row>
    <row r="51560" spans="6:6" x14ac:dyDescent="0.25">
      <c r="F51560" s="186"/>
    </row>
    <row r="51561" spans="6:6" x14ac:dyDescent="0.25">
      <c r="F51561" s="186"/>
    </row>
    <row r="51572" spans="6:6" x14ac:dyDescent="0.25">
      <c r="F51572" s="186"/>
    </row>
    <row r="51573" spans="6:6" x14ac:dyDescent="0.25">
      <c r="F51573" s="186"/>
    </row>
    <row r="51574" spans="6:6" x14ac:dyDescent="0.25">
      <c r="F51574" s="186"/>
    </row>
    <row r="51575" spans="6:6" x14ac:dyDescent="0.25">
      <c r="F51575" s="186"/>
    </row>
    <row r="51576" spans="6:6" x14ac:dyDescent="0.25">
      <c r="F51576" s="186"/>
    </row>
    <row r="51588" spans="6:6" x14ac:dyDescent="0.25">
      <c r="F51588" s="186"/>
    </row>
    <row r="51589" spans="6:6" x14ac:dyDescent="0.25">
      <c r="F51589" s="186"/>
    </row>
    <row r="51590" spans="6:6" x14ac:dyDescent="0.25">
      <c r="F51590" s="186"/>
    </row>
    <row r="51591" spans="6:6" x14ac:dyDescent="0.25">
      <c r="F51591" s="186"/>
    </row>
    <row r="51602" spans="6:6" x14ac:dyDescent="0.25">
      <c r="F51602" s="186"/>
    </row>
    <row r="51603" spans="6:6" x14ac:dyDescent="0.25">
      <c r="F51603" s="186"/>
    </row>
    <row r="51604" spans="6:6" x14ac:dyDescent="0.25">
      <c r="F51604" s="186"/>
    </row>
    <row r="51605" spans="6:6" x14ac:dyDescent="0.25">
      <c r="F51605" s="186"/>
    </row>
    <row r="51606" spans="6:6" x14ac:dyDescent="0.25">
      <c r="F51606" s="186"/>
    </row>
    <row r="51617" spans="6:6" x14ac:dyDescent="0.25">
      <c r="F51617" s="186"/>
    </row>
    <row r="51618" spans="6:6" x14ac:dyDescent="0.25">
      <c r="F51618" s="186"/>
    </row>
    <row r="51619" spans="6:6" x14ac:dyDescent="0.25">
      <c r="F51619" s="186"/>
    </row>
    <row r="51620" spans="6:6" x14ac:dyDescent="0.25">
      <c r="F51620" s="186"/>
    </row>
    <row r="51621" spans="6:6" x14ac:dyDescent="0.25">
      <c r="F51621" s="186"/>
    </row>
    <row r="51633" spans="6:6" x14ac:dyDescent="0.25">
      <c r="F51633" s="186"/>
    </row>
    <row r="51634" spans="6:6" x14ac:dyDescent="0.25">
      <c r="F51634" s="186"/>
    </row>
    <row r="51635" spans="6:6" x14ac:dyDescent="0.25">
      <c r="F51635" s="186"/>
    </row>
    <row r="51636" spans="6:6" x14ac:dyDescent="0.25">
      <c r="F51636" s="186"/>
    </row>
    <row r="51662" spans="6:6" x14ac:dyDescent="0.25">
      <c r="F51662" s="186"/>
    </row>
    <row r="51663" spans="6:6" x14ac:dyDescent="0.25">
      <c r="F51663" s="186"/>
    </row>
    <row r="51664" spans="6:6" x14ac:dyDescent="0.25">
      <c r="F51664" s="186"/>
    </row>
    <row r="51665" spans="6:6" x14ac:dyDescent="0.25">
      <c r="F51665" s="186"/>
    </row>
    <row r="51666" spans="6:6" x14ac:dyDescent="0.25">
      <c r="F51666" s="186"/>
    </row>
    <row r="51676" spans="6:6" x14ac:dyDescent="0.25">
      <c r="F51676" s="186"/>
    </row>
    <row r="51677" spans="6:6" x14ac:dyDescent="0.25">
      <c r="F51677" s="187"/>
    </row>
    <row r="51678" spans="6:6" x14ac:dyDescent="0.25">
      <c r="F51678" s="186"/>
    </row>
    <row r="51679" spans="6:6" x14ac:dyDescent="0.25">
      <c r="F51679" s="186"/>
    </row>
    <row r="51680" spans="6:6" x14ac:dyDescent="0.25">
      <c r="F51680" s="186"/>
    </row>
    <row r="51681" spans="6:6" x14ac:dyDescent="0.25">
      <c r="F51681" s="186"/>
    </row>
    <row r="51693" spans="6:6" x14ac:dyDescent="0.25">
      <c r="F51693" s="186"/>
    </row>
    <row r="51694" spans="6:6" x14ac:dyDescent="0.25">
      <c r="F51694" s="186"/>
    </row>
    <row r="51707" spans="6:6" x14ac:dyDescent="0.25">
      <c r="F51707" s="187"/>
    </row>
    <row r="51708" spans="6:6" x14ac:dyDescent="0.25">
      <c r="F51708" s="186"/>
    </row>
    <row r="51709" spans="6:6" x14ac:dyDescent="0.25">
      <c r="F51709" s="186"/>
    </row>
    <row r="51710" spans="6:6" x14ac:dyDescent="0.25">
      <c r="F51710" s="186"/>
    </row>
    <row r="51711" spans="6:6" x14ac:dyDescent="0.25">
      <c r="F51711" s="186"/>
    </row>
    <row r="51722" spans="6:6" x14ac:dyDescent="0.25">
      <c r="F51722" s="186"/>
    </row>
    <row r="51723" spans="6:6" x14ac:dyDescent="0.25">
      <c r="F51723" s="186"/>
    </row>
    <row r="51724" spans="6:6" x14ac:dyDescent="0.25">
      <c r="F51724" s="186"/>
    </row>
    <row r="51725" spans="6:6" x14ac:dyDescent="0.25">
      <c r="F51725" s="186"/>
    </row>
    <row r="51726" spans="6:6" x14ac:dyDescent="0.25">
      <c r="F51726" s="186"/>
    </row>
    <row r="51767" spans="6:6" x14ac:dyDescent="0.25">
      <c r="F51767" s="186"/>
    </row>
    <row r="51768" spans="6:6" x14ac:dyDescent="0.25">
      <c r="F51768" s="186"/>
    </row>
    <row r="51769" spans="6:6" x14ac:dyDescent="0.25">
      <c r="F51769" s="186"/>
    </row>
    <row r="51770" spans="6:6" x14ac:dyDescent="0.25">
      <c r="F51770" s="186"/>
    </row>
    <row r="51771" spans="6:6" x14ac:dyDescent="0.25">
      <c r="F51771" s="186"/>
    </row>
    <row r="51782" spans="6:6" x14ac:dyDescent="0.25">
      <c r="F51782" s="186"/>
    </row>
    <row r="51783" spans="6:6" x14ac:dyDescent="0.25">
      <c r="F51783" s="186"/>
    </row>
    <row r="51784" spans="6:6" x14ac:dyDescent="0.25">
      <c r="F51784" s="186"/>
    </row>
    <row r="51785" spans="6:6" x14ac:dyDescent="0.25">
      <c r="F51785" s="186"/>
    </row>
    <row r="51786" spans="6:6" x14ac:dyDescent="0.25">
      <c r="F51786" s="186"/>
    </row>
    <row r="51797" spans="6:6" x14ac:dyDescent="0.25">
      <c r="F51797" s="186"/>
    </row>
    <row r="51798" spans="6:6" x14ac:dyDescent="0.25">
      <c r="F51798" s="186"/>
    </row>
    <row r="51799" spans="6:6" x14ac:dyDescent="0.25">
      <c r="F51799" s="186"/>
    </row>
    <row r="51800" spans="6:6" x14ac:dyDescent="0.25">
      <c r="F51800" s="186"/>
    </row>
    <row r="51801" spans="6:6" x14ac:dyDescent="0.25">
      <c r="F51801" s="186"/>
    </row>
    <row r="51812" spans="6:6" x14ac:dyDescent="0.25">
      <c r="F51812" s="186"/>
    </row>
    <row r="51813" spans="6:6" x14ac:dyDescent="0.25">
      <c r="F51813" s="186"/>
    </row>
    <row r="51814" spans="6:6" x14ac:dyDescent="0.25">
      <c r="F51814" s="186"/>
    </row>
    <row r="51815" spans="6:6" x14ac:dyDescent="0.25">
      <c r="F51815" s="186"/>
    </row>
    <row r="51816" spans="6:6" x14ac:dyDescent="0.25">
      <c r="F51816" s="186"/>
    </row>
    <row r="51827" spans="6:6" x14ac:dyDescent="0.25">
      <c r="F51827" s="187"/>
    </row>
    <row r="51828" spans="6:6" x14ac:dyDescent="0.25">
      <c r="F51828" s="186"/>
    </row>
    <row r="51829" spans="6:6" x14ac:dyDescent="0.25">
      <c r="F51829" s="186"/>
    </row>
    <row r="51830" spans="6:6" x14ac:dyDescent="0.25">
      <c r="F51830" s="186"/>
    </row>
    <row r="51831" spans="6:6" x14ac:dyDescent="0.25">
      <c r="F51831" s="186"/>
    </row>
    <row r="51843" spans="6:6" x14ac:dyDescent="0.25">
      <c r="F51843" s="186"/>
    </row>
    <row r="51844" spans="6:6" x14ac:dyDescent="0.25">
      <c r="F51844" s="186"/>
    </row>
    <row r="51845" spans="6:6" x14ac:dyDescent="0.25">
      <c r="F51845" s="186"/>
    </row>
    <row r="51846" spans="6:6" x14ac:dyDescent="0.25">
      <c r="F51846" s="186"/>
    </row>
    <row r="51872" spans="6:6" x14ac:dyDescent="0.25">
      <c r="F51872" s="186"/>
    </row>
    <row r="51873" spans="6:6" x14ac:dyDescent="0.25">
      <c r="F51873" s="186"/>
    </row>
    <row r="51874" spans="6:6" x14ac:dyDescent="0.25">
      <c r="F51874" s="186"/>
    </row>
    <row r="51875" spans="6:6" x14ac:dyDescent="0.25">
      <c r="F51875" s="186"/>
    </row>
    <row r="51876" spans="6:6" x14ac:dyDescent="0.25">
      <c r="F51876" s="186"/>
    </row>
    <row r="51888" spans="6:6" x14ac:dyDescent="0.25">
      <c r="F51888" s="186"/>
    </row>
    <row r="51890" spans="6:6" x14ac:dyDescent="0.25">
      <c r="F51890" s="186"/>
    </row>
    <row r="51902" spans="6:6" x14ac:dyDescent="0.25">
      <c r="F51902" s="186"/>
    </row>
    <row r="51905" spans="6:6" x14ac:dyDescent="0.25">
      <c r="F51905" s="186"/>
    </row>
    <row r="51917" spans="6:6" x14ac:dyDescent="0.25">
      <c r="F51917" s="186"/>
    </row>
    <row r="51919" spans="6:6" x14ac:dyDescent="0.25">
      <c r="F51919" s="186"/>
    </row>
    <row r="51920" spans="6:6" x14ac:dyDescent="0.25">
      <c r="F51920" s="186"/>
    </row>
    <row r="51921" spans="6:6" x14ac:dyDescent="0.25">
      <c r="F51921" s="186"/>
    </row>
    <row r="51933" spans="6:6" x14ac:dyDescent="0.25">
      <c r="F51933" s="186"/>
    </row>
    <row r="51935" spans="6:6" x14ac:dyDescent="0.25">
      <c r="F51935" s="186"/>
    </row>
    <row r="51936" spans="6:6" x14ac:dyDescent="0.25">
      <c r="F51936" s="186"/>
    </row>
    <row r="51977" spans="6:6" x14ac:dyDescent="0.25">
      <c r="F51977" s="186"/>
    </row>
    <row r="51978" spans="6:6" x14ac:dyDescent="0.25">
      <c r="F51978" s="186"/>
    </row>
    <row r="51979" spans="6:6" x14ac:dyDescent="0.25">
      <c r="F51979" s="186"/>
    </row>
    <row r="51980" spans="6:6" x14ac:dyDescent="0.25">
      <c r="F51980" s="186"/>
    </row>
    <row r="51981" spans="6:6" x14ac:dyDescent="0.25">
      <c r="F51981" s="186"/>
    </row>
    <row r="51992" spans="6:6" x14ac:dyDescent="0.25">
      <c r="F51992" s="186"/>
    </row>
    <row r="51993" spans="6:6" x14ac:dyDescent="0.25">
      <c r="F51993" s="186"/>
    </row>
    <row r="51994" spans="6:6" x14ac:dyDescent="0.25">
      <c r="F51994" s="186"/>
    </row>
    <row r="51995" spans="6:6" x14ac:dyDescent="0.25">
      <c r="F51995" s="186"/>
    </row>
    <row r="51996" spans="6:6" x14ac:dyDescent="0.25">
      <c r="F51996" s="186"/>
    </row>
    <row r="52008" spans="6:6" x14ac:dyDescent="0.25">
      <c r="F52008" s="186"/>
    </row>
    <row r="52009" spans="6:6" x14ac:dyDescent="0.25">
      <c r="F52009" s="186"/>
    </row>
    <row r="52022" spans="6:6" x14ac:dyDescent="0.25">
      <c r="F52022" s="186"/>
    </row>
    <row r="52023" spans="6:6" x14ac:dyDescent="0.25">
      <c r="F52023" s="186"/>
    </row>
    <row r="52024" spans="6:6" x14ac:dyDescent="0.25">
      <c r="F52024" s="186"/>
    </row>
    <row r="52025" spans="6:6" x14ac:dyDescent="0.25">
      <c r="F52025" s="186"/>
    </row>
    <row r="52026" spans="6:6" x14ac:dyDescent="0.25">
      <c r="F52026" s="187"/>
    </row>
    <row r="52037" spans="6:6" x14ac:dyDescent="0.25">
      <c r="F52037" s="186"/>
    </row>
    <row r="52038" spans="6:6" x14ac:dyDescent="0.25">
      <c r="F52038" s="186"/>
    </row>
    <row r="52039" spans="6:6" x14ac:dyDescent="0.25">
      <c r="F52039" s="186"/>
    </row>
    <row r="52040" spans="6:6" x14ac:dyDescent="0.25">
      <c r="F52040" s="186"/>
    </row>
    <row r="52041" spans="6:6" x14ac:dyDescent="0.25">
      <c r="F52041" s="186"/>
    </row>
    <row r="52082" spans="6:6" x14ac:dyDescent="0.25">
      <c r="F52082" s="186"/>
    </row>
    <row r="52083" spans="6:6" x14ac:dyDescent="0.25">
      <c r="F52083" s="186"/>
    </row>
    <row r="52084" spans="6:6" x14ac:dyDescent="0.25">
      <c r="F52084" s="186"/>
    </row>
    <row r="52085" spans="6:6" x14ac:dyDescent="0.25">
      <c r="F52085" s="186"/>
    </row>
    <row r="52086" spans="6:6" x14ac:dyDescent="0.25">
      <c r="F52086" s="186"/>
    </row>
    <row r="52097" spans="6:6" x14ac:dyDescent="0.25">
      <c r="F52097" s="186"/>
    </row>
    <row r="52098" spans="6:6" x14ac:dyDescent="0.25">
      <c r="F52098" s="186"/>
    </row>
    <row r="52099" spans="6:6" x14ac:dyDescent="0.25">
      <c r="F52099" s="186"/>
    </row>
    <row r="52100" spans="6:6" x14ac:dyDescent="0.25">
      <c r="F52100" s="186"/>
    </row>
    <row r="52101" spans="6:6" x14ac:dyDescent="0.25">
      <c r="F52101" s="186"/>
    </row>
    <row r="52113" spans="6:6" x14ac:dyDescent="0.25">
      <c r="F52113" s="186"/>
    </row>
    <row r="52114" spans="6:6" x14ac:dyDescent="0.25">
      <c r="F52114" s="186"/>
    </row>
    <row r="52127" spans="6:6" x14ac:dyDescent="0.25">
      <c r="F52127" s="187"/>
    </row>
    <row r="52128" spans="6:6" x14ac:dyDescent="0.25">
      <c r="F52128" s="186"/>
    </row>
    <row r="52129" spans="6:6" x14ac:dyDescent="0.25">
      <c r="F52129" s="186"/>
    </row>
    <row r="52130" spans="6:6" x14ac:dyDescent="0.25">
      <c r="F52130" s="186"/>
    </row>
    <row r="52131" spans="6:6" x14ac:dyDescent="0.25">
      <c r="F52131" s="186"/>
    </row>
    <row r="52143" spans="6:6" x14ac:dyDescent="0.25">
      <c r="F52143" s="186"/>
    </row>
    <row r="52144" spans="6:6" x14ac:dyDescent="0.25">
      <c r="F52144" s="186"/>
    </row>
    <row r="52145" spans="6:6" x14ac:dyDescent="0.25">
      <c r="F52145" s="186"/>
    </row>
    <row r="52146" spans="6:6" x14ac:dyDescent="0.25">
      <c r="F52146" s="186"/>
    </row>
    <row r="52158" spans="6:6" x14ac:dyDescent="0.25">
      <c r="F52158" s="186"/>
    </row>
    <row r="52159" spans="6:6" x14ac:dyDescent="0.25">
      <c r="F52159" s="186"/>
    </row>
    <row r="52187" spans="6:6" x14ac:dyDescent="0.25">
      <c r="F52187" s="186"/>
    </row>
    <row r="52188" spans="6:6" x14ac:dyDescent="0.25">
      <c r="F52188" s="186"/>
    </row>
    <row r="52189" spans="6:6" x14ac:dyDescent="0.25">
      <c r="F52189" s="186"/>
    </row>
    <row r="52190" spans="6:6" x14ac:dyDescent="0.25">
      <c r="F52190" s="186"/>
    </row>
    <row r="52191" spans="6:6" x14ac:dyDescent="0.25">
      <c r="F52191" s="186"/>
    </row>
    <row r="52202" spans="6:6" x14ac:dyDescent="0.25">
      <c r="F52202" s="186"/>
    </row>
    <row r="52203" spans="6:6" x14ac:dyDescent="0.25">
      <c r="F52203" s="186"/>
    </row>
    <row r="52204" spans="6:6" x14ac:dyDescent="0.25">
      <c r="F52204" s="186"/>
    </row>
    <row r="52205" spans="6:6" x14ac:dyDescent="0.25">
      <c r="F52205" s="186"/>
    </row>
    <row r="52218" spans="6:6" x14ac:dyDescent="0.25">
      <c r="F52218" s="186"/>
    </row>
    <row r="52219" spans="6:6" x14ac:dyDescent="0.25">
      <c r="F52219" s="186"/>
    </row>
    <row r="52232" spans="6:6" x14ac:dyDescent="0.25">
      <c r="F52232" s="186"/>
    </row>
    <row r="52233" spans="6:6" x14ac:dyDescent="0.25">
      <c r="F52233" s="186"/>
    </row>
    <row r="52234" spans="6:6" x14ac:dyDescent="0.25">
      <c r="F52234" s="186"/>
    </row>
    <row r="52235" spans="6:6" x14ac:dyDescent="0.25">
      <c r="F52235" s="186"/>
    </row>
    <row r="52236" spans="6:6" x14ac:dyDescent="0.25">
      <c r="F52236" s="186"/>
    </row>
    <row r="52248" spans="6:6" x14ac:dyDescent="0.25">
      <c r="F52248" s="186"/>
    </row>
    <row r="52249" spans="6:6" x14ac:dyDescent="0.25">
      <c r="F52249" s="186"/>
    </row>
    <row r="52250" spans="6:6" x14ac:dyDescent="0.25">
      <c r="F52250" s="186"/>
    </row>
    <row r="52251" spans="6:6" x14ac:dyDescent="0.25">
      <c r="F52251" s="186"/>
    </row>
    <row r="52292" spans="6:6" x14ac:dyDescent="0.25">
      <c r="F52292" s="186"/>
    </row>
    <row r="52293" spans="6:6" x14ac:dyDescent="0.25">
      <c r="F52293" s="186"/>
    </row>
    <row r="52294" spans="6:6" x14ac:dyDescent="0.25">
      <c r="F52294" s="186"/>
    </row>
    <row r="52295" spans="6:6" x14ac:dyDescent="0.25">
      <c r="F52295" s="186"/>
    </row>
    <row r="52296" spans="6:6" x14ac:dyDescent="0.25">
      <c r="F52296" s="186"/>
    </row>
    <row r="52307" spans="6:6" x14ac:dyDescent="0.25">
      <c r="F52307" s="186"/>
    </row>
    <row r="52308" spans="6:6" x14ac:dyDescent="0.25">
      <c r="F52308" s="186"/>
    </row>
    <row r="52309" spans="6:6" x14ac:dyDescent="0.25">
      <c r="F52309" s="186"/>
    </row>
    <row r="52310" spans="6:6" x14ac:dyDescent="0.25">
      <c r="F52310" s="186"/>
    </row>
    <row r="52311" spans="6:6" x14ac:dyDescent="0.25">
      <c r="F52311" s="186"/>
    </row>
    <row r="52323" spans="6:6" x14ac:dyDescent="0.25">
      <c r="F52323" s="186"/>
    </row>
    <row r="52324" spans="6:6" x14ac:dyDescent="0.25">
      <c r="F52324" s="186"/>
    </row>
    <row r="52337" spans="6:6" x14ac:dyDescent="0.25">
      <c r="F52337" s="186"/>
    </row>
    <row r="52338" spans="6:6" x14ac:dyDescent="0.25">
      <c r="F52338" s="186"/>
    </row>
    <row r="52339" spans="6:6" x14ac:dyDescent="0.25">
      <c r="F52339" s="186"/>
    </row>
    <row r="52340" spans="6:6" x14ac:dyDescent="0.25">
      <c r="F52340" s="186"/>
    </row>
    <row r="52341" spans="6:6" x14ac:dyDescent="0.25">
      <c r="F52341" s="186"/>
    </row>
    <row r="52352" spans="6:6" x14ac:dyDescent="0.25">
      <c r="F52352" s="186"/>
    </row>
    <row r="52353" spans="6:6" x14ac:dyDescent="0.25">
      <c r="F52353" s="186"/>
    </row>
    <row r="52354" spans="6:6" x14ac:dyDescent="0.25">
      <c r="F52354" s="186"/>
    </row>
    <row r="52355" spans="6:6" x14ac:dyDescent="0.25">
      <c r="F52355" s="186"/>
    </row>
    <row r="52356" spans="6:6" x14ac:dyDescent="0.25">
      <c r="F52356" s="186"/>
    </row>
    <row r="52368" spans="6:6" x14ac:dyDescent="0.25">
      <c r="F52368" s="186"/>
    </row>
    <row r="52369" spans="6:6" x14ac:dyDescent="0.25">
      <c r="F52369" s="186"/>
    </row>
    <row r="52397" spans="6:6" x14ac:dyDescent="0.25">
      <c r="F52397" s="186"/>
    </row>
    <row r="52398" spans="6:6" x14ac:dyDescent="0.25">
      <c r="F52398" s="186"/>
    </row>
    <row r="52399" spans="6:6" x14ac:dyDescent="0.25">
      <c r="F52399" s="186"/>
    </row>
    <row r="52400" spans="6:6" x14ac:dyDescent="0.25">
      <c r="F52400" s="186"/>
    </row>
    <row r="52401" spans="6:6" x14ac:dyDescent="0.25">
      <c r="F52401" s="186"/>
    </row>
    <row r="52442" spans="6:6" x14ac:dyDescent="0.25">
      <c r="F52442" s="186"/>
    </row>
    <row r="52445" spans="6:6" x14ac:dyDescent="0.25">
      <c r="F52445" s="186"/>
    </row>
    <row r="52458" spans="6:6" x14ac:dyDescent="0.25">
      <c r="F52458" s="186"/>
    </row>
    <row r="52459" spans="6:6" x14ac:dyDescent="0.25">
      <c r="F52459" s="186"/>
    </row>
    <row r="52460" spans="6:6" x14ac:dyDescent="0.25">
      <c r="F52460" s="186"/>
    </row>
    <row r="52461" spans="6:6" x14ac:dyDescent="0.25">
      <c r="F52461" s="186"/>
    </row>
    <row r="52502" spans="6:6" x14ac:dyDescent="0.25">
      <c r="F52502" s="186"/>
    </row>
    <row r="52503" spans="6:6" x14ac:dyDescent="0.25">
      <c r="F52503" s="186"/>
    </row>
    <row r="52504" spans="6:6" x14ac:dyDescent="0.25">
      <c r="F52504" s="186"/>
    </row>
    <row r="52505" spans="6:6" x14ac:dyDescent="0.25">
      <c r="F52505" s="186"/>
    </row>
    <row r="52506" spans="6:6" x14ac:dyDescent="0.25">
      <c r="F52506" s="186"/>
    </row>
    <row r="52517" spans="6:6" x14ac:dyDescent="0.25">
      <c r="F52517" s="186"/>
    </row>
    <row r="52518" spans="6:6" x14ac:dyDescent="0.25">
      <c r="F52518" s="186"/>
    </row>
    <row r="52519" spans="6:6" x14ac:dyDescent="0.25">
      <c r="F52519" s="186"/>
    </row>
    <row r="52520" spans="6:6" x14ac:dyDescent="0.25">
      <c r="F52520" s="186"/>
    </row>
    <row r="52521" spans="6:6" x14ac:dyDescent="0.25">
      <c r="F52521" s="186"/>
    </row>
    <row r="52533" spans="6:6" x14ac:dyDescent="0.25">
      <c r="F52533" s="186"/>
    </row>
    <row r="52534" spans="6:6" x14ac:dyDescent="0.25">
      <c r="F52534" s="186"/>
    </row>
    <row r="52535" spans="6:6" x14ac:dyDescent="0.25">
      <c r="F52535" s="186"/>
    </row>
    <row r="52536" spans="6:6" x14ac:dyDescent="0.25">
      <c r="F52536" s="186"/>
    </row>
    <row r="52547" spans="6:6" x14ac:dyDescent="0.25">
      <c r="F52547" s="186"/>
    </row>
    <row r="52548" spans="6:6" x14ac:dyDescent="0.25">
      <c r="F52548" s="186"/>
    </row>
    <row r="52549" spans="6:6" x14ac:dyDescent="0.25">
      <c r="F52549" s="186"/>
    </row>
    <row r="52550" spans="6:6" x14ac:dyDescent="0.25">
      <c r="F52550" s="186"/>
    </row>
    <row r="52551" spans="6:6" x14ac:dyDescent="0.25">
      <c r="F52551" s="186"/>
    </row>
    <row r="52562" spans="6:6" x14ac:dyDescent="0.25">
      <c r="F52562" s="186"/>
    </row>
    <row r="52563" spans="6:6" x14ac:dyDescent="0.25">
      <c r="F52563" s="186"/>
    </row>
    <row r="52564" spans="6:6" x14ac:dyDescent="0.25">
      <c r="F52564" s="186"/>
    </row>
    <row r="52565" spans="6:6" x14ac:dyDescent="0.25">
      <c r="F52565" s="186"/>
    </row>
    <row r="52566" spans="6:6" x14ac:dyDescent="0.25">
      <c r="F52566" s="186"/>
    </row>
    <row r="52578" spans="6:6" x14ac:dyDescent="0.25">
      <c r="F52578" s="186"/>
    </row>
    <row r="52579" spans="6:6" x14ac:dyDescent="0.25">
      <c r="F52579" s="186"/>
    </row>
    <row r="52580" spans="6:6" x14ac:dyDescent="0.25">
      <c r="F52580" s="186"/>
    </row>
    <row r="52581" spans="6:6" x14ac:dyDescent="0.25">
      <c r="F52581" s="186"/>
    </row>
    <row r="52593" spans="6:6" x14ac:dyDescent="0.25">
      <c r="F52593" s="186"/>
    </row>
    <row r="52594" spans="6:6" x14ac:dyDescent="0.25">
      <c r="F52594" s="186"/>
    </row>
    <row r="52607" spans="6:6" x14ac:dyDescent="0.25">
      <c r="F52607" s="186"/>
    </row>
    <row r="52608" spans="6:6" x14ac:dyDescent="0.25">
      <c r="F52608" s="186"/>
    </row>
    <row r="52609" spans="6:6" x14ac:dyDescent="0.25">
      <c r="F52609" s="186"/>
    </row>
    <row r="52610" spans="6:6" x14ac:dyDescent="0.25">
      <c r="F52610" s="186"/>
    </row>
    <row r="52611" spans="6:6" x14ac:dyDescent="0.25">
      <c r="F52611" s="186"/>
    </row>
    <row r="52622" spans="6:6" x14ac:dyDescent="0.25">
      <c r="F52622" s="186"/>
    </row>
    <row r="52623" spans="6:6" x14ac:dyDescent="0.25">
      <c r="F52623" s="186"/>
    </row>
    <row r="52624" spans="6:6" x14ac:dyDescent="0.25">
      <c r="F52624" s="186"/>
    </row>
    <row r="52625" spans="6:6" x14ac:dyDescent="0.25">
      <c r="F52625" s="186"/>
    </row>
    <row r="52626" spans="6:6" x14ac:dyDescent="0.25">
      <c r="F52626" s="186"/>
    </row>
    <row r="52637" spans="6:6" x14ac:dyDescent="0.25">
      <c r="F52637" s="186"/>
    </row>
    <row r="52638" spans="6:6" x14ac:dyDescent="0.25">
      <c r="F52638" s="186"/>
    </row>
    <row r="52639" spans="6:6" x14ac:dyDescent="0.25">
      <c r="F52639" s="186"/>
    </row>
    <row r="52640" spans="6:6" x14ac:dyDescent="0.25">
      <c r="F52640" s="186"/>
    </row>
    <row r="52641" spans="6:6" x14ac:dyDescent="0.25">
      <c r="F52641" s="186"/>
    </row>
    <row r="52652" spans="6:6" x14ac:dyDescent="0.25">
      <c r="F52652" s="186"/>
    </row>
    <row r="52653" spans="6:6" x14ac:dyDescent="0.25">
      <c r="F52653" s="186"/>
    </row>
    <row r="52654" spans="6:6" x14ac:dyDescent="0.25">
      <c r="F52654" s="186"/>
    </row>
    <row r="52655" spans="6:6" x14ac:dyDescent="0.25">
      <c r="F52655" s="186"/>
    </row>
    <row r="52667" spans="6:6" x14ac:dyDescent="0.25">
      <c r="F52667" s="186"/>
    </row>
    <row r="52668" spans="6:6" x14ac:dyDescent="0.25">
      <c r="F52668" s="186"/>
    </row>
    <row r="52669" spans="6:6" x14ac:dyDescent="0.25">
      <c r="F52669" s="186"/>
    </row>
    <row r="52670" spans="6:6" x14ac:dyDescent="0.25">
      <c r="F52670" s="186"/>
    </row>
    <row r="52671" spans="6:6" x14ac:dyDescent="0.25">
      <c r="F52671" s="186"/>
    </row>
    <row r="52683" spans="6:6" x14ac:dyDescent="0.25">
      <c r="F52683" s="186"/>
    </row>
    <row r="52684" spans="6:6" x14ac:dyDescent="0.25">
      <c r="F52684" s="186"/>
    </row>
    <row r="52685" spans="6:6" x14ac:dyDescent="0.25">
      <c r="F52685" s="186"/>
    </row>
    <row r="52686" spans="6:6" x14ac:dyDescent="0.25">
      <c r="F52686" s="186"/>
    </row>
    <row r="52712" spans="6:6" x14ac:dyDescent="0.25">
      <c r="F52712" s="186"/>
    </row>
    <row r="52713" spans="6:6" x14ac:dyDescent="0.25">
      <c r="F52713" s="186"/>
    </row>
    <row r="52714" spans="6:6" x14ac:dyDescent="0.25">
      <c r="F52714" s="186"/>
    </row>
    <row r="52715" spans="6:6" x14ac:dyDescent="0.25">
      <c r="F52715" s="186"/>
    </row>
    <row r="52716" spans="6:6" x14ac:dyDescent="0.25">
      <c r="F52716" s="186"/>
    </row>
    <row r="52727" spans="6:6" x14ac:dyDescent="0.25">
      <c r="F52727" s="186"/>
    </row>
    <row r="52728" spans="6:6" x14ac:dyDescent="0.25">
      <c r="F52728" s="186"/>
    </row>
    <row r="52729" spans="6:6" x14ac:dyDescent="0.25">
      <c r="F52729" s="186"/>
    </row>
    <row r="52730" spans="6:6" x14ac:dyDescent="0.25">
      <c r="F52730" s="186"/>
    </row>
    <row r="52742" spans="6:6" x14ac:dyDescent="0.25">
      <c r="F52742" s="187"/>
    </row>
    <row r="52743" spans="6:6" x14ac:dyDescent="0.25">
      <c r="F52743" s="186"/>
    </row>
    <row r="52744" spans="6:6" x14ac:dyDescent="0.25">
      <c r="F52744" s="186"/>
    </row>
    <row r="52745" spans="6:6" x14ac:dyDescent="0.25">
      <c r="F52745" s="186"/>
    </row>
    <row r="52746" spans="6:6" x14ac:dyDescent="0.25">
      <c r="F52746" s="186"/>
    </row>
    <row r="52757" spans="6:6" x14ac:dyDescent="0.25">
      <c r="F52757" s="186"/>
    </row>
    <row r="52758" spans="6:6" x14ac:dyDescent="0.25">
      <c r="F52758" s="186"/>
    </row>
    <row r="52759" spans="6:6" x14ac:dyDescent="0.25">
      <c r="F52759" s="186"/>
    </row>
    <row r="52760" spans="6:6" x14ac:dyDescent="0.25">
      <c r="F52760" s="186"/>
    </row>
    <row r="52761" spans="6:6" x14ac:dyDescent="0.25">
      <c r="F52761" s="186"/>
    </row>
    <row r="52772" spans="6:6" x14ac:dyDescent="0.25">
      <c r="F52772" s="186"/>
    </row>
    <row r="52773" spans="6:6" x14ac:dyDescent="0.25">
      <c r="F52773" s="186"/>
    </row>
    <row r="52774" spans="6:6" x14ac:dyDescent="0.25">
      <c r="F52774" s="186"/>
    </row>
    <row r="52775" spans="6:6" x14ac:dyDescent="0.25">
      <c r="F52775" s="186"/>
    </row>
    <row r="52776" spans="6:6" x14ac:dyDescent="0.25">
      <c r="F52776" s="186"/>
    </row>
    <row r="52788" spans="6:6" x14ac:dyDescent="0.25">
      <c r="F52788" s="186"/>
    </row>
    <row r="52789" spans="6:6" x14ac:dyDescent="0.25">
      <c r="F52789" s="186"/>
    </row>
    <row r="52790" spans="6:6" x14ac:dyDescent="0.25">
      <c r="F52790" s="186"/>
    </row>
    <row r="52791" spans="6:6" x14ac:dyDescent="0.25">
      <c r="F52791" s="186"/>
    </row>
    <row r="52817" spans="6:6" x14ac:dyDescent="0.25">
      <c r="F52817" s="186"/>
    </row>
    <row r="52818" spans="6:6" x14ac:dyDescent="0.25">
      <c r="F52818" s="186"/>
    </row>
    <row r="52819" spans="6:6" x14ac:dyDescent="0.25">
      <c r="F52819" s="186"/>
    </row>
    <row r="52820" spans="6:6" x14ac:dyDescent="0.25">
      <c r="F52820" s="186"/>
    </row>
    <row r="52821" spans="6:6" x14ac:dyDescent="0.25">
      <c r="F52821" s="186"/>
    </row>
    <row r="52832" spans="6:6" x14ac:dyDescent="0.25">
      <c r="F52832" s="186"/>
    </row>
    <row r="52833" spans="6:6" x14ac:dyDescent="0.25">
      <c r="F52833" s="186"/>
    </row>
    <row r="52834" spans="6:6" x14ac:dyDescent="0.25">
      <c r="F52834" s="186"/>
    </row>
    <row r="52835" spans="6:6" x14ac:dyDescent="0.25">
      <c r="F52835" s="186"/>
    </row>
    <row r="52836" spans="6:6" x14ac:dyDescent="0.25">
      <c r="F52836" s="186"/>
    </row>
    <row r="52847" spans="6:6" x14ac:dyDescent="0.25">
      <c r="F52847" s="186"/>
    </row>
    <row r="52848" spans="6:6" x14ac:dyDescent="0.25">
      <c r="F52848" s="186"/>
    </row>
    <row r="52849" spans="6:6" x14ac:dyDescent="0.25">
      <c r="F52849" s="186"/>
    </row>
    <row r="52850" spans="6:6" x14ac:dyDescent="0.25">
      <c r="F52850" s="186"/>
    </row>
    <row r="52862" spans="6:6" x14ac:dyDescent="0.25">
      <c r="F52862" s="186"/>
    </row>
    <row r="52863" spans="6:6" x14ac:dyDescent="0.25">
      <c r="F52863" s="186"/>
    </row>
    <row r="52864" spans="6:6" x14ac:dyDescent="0.25">
      <c r="F52864" s="186"/>
    </row>
    <row r="52865" spans="6:6" x14ac:dyDescent="0.25">
      <c r="F52865" s="186"/>
    </row>
    <row r="52866" spans="6:6" x14ac:dyDescent="0.25">
      <c r="F52866" s="186"/>
    </row>
    <row r="52878" spans="6:6" x14ac:dyDescent="0.25">
      <c r="F52878" s="186"/>
    </row>
    <row r="52879" spans="6:6" x14ac:dyDescent="0.25">
      <c r="F52879" s="186"/>
    </row>
    <row r="52880" spans="6:6" x14ac:dyDescent="0.25">
      <c r="F52880" s="186"/>
    </row>
    <row r="52881" spans="6:6" x14ac:dyDescent="0.25">
      <c r="F52881" s="186"/>
    </row>
    <row r="52893" spans="6:6" x14ac:dyDescent="0.25">
      <c r="F52893" s="186"/>
    </row>
    <row r="52894" spans="6:6" x14ac:dyDescent="0.25">
      <c r="F52894" s="186"/>
    </row>
    <row r="52922" spans="6:6" x14ac:dyDescent="0.25">
      <c r="F52922" s="186"/>
    </row>
    <row r="52923" spans="6:6" x14ac:dyDescent="0.25">
      <c r="F52923" s="186"/>
    </row>
    <row r="52924" spans="6:6" x14ac:dyDescent="0.25">
      <c r="F52924" s="186"/>
    </row>
    <row r="52925" spans="6:6" x14ac:dyDescent="0.25">
      <c r="F52925" s="186"/>
    </row>
    <row r="52926" spans="6:6" x14ac:dyDescent="0.25">
      <c r="F52926" s="186"/>
    </row>
    <row r="52937" spans="6:6" x14ac:dyDescent="0.25">
      <c r="F52937" s="186"/>
    </row>
    <row r="52938" spans="6:6" x14ac:dyDescent="0.25">
      <c r="F52938" s="186"/>
    </row>
    <row r="52939" spans="6:6" x14ac:dyDescent="0.25">
      <c r="F52939" s="186"/>
    </row>
    <row r="52940" spans="6:6" x14ac:dyDescent="0.25">
      <c r="F52940" s="186"/>
    </row>
    <row r="52941" spans="6:6" x14ac:dyDescent="0.25">
      <c r="F52941" s="186"/>
    </row>
    <row r="52952" spans="6:6" x14ac:dyDescent="0.25">
      <c r="F52952" s="186"/>
    </row>
    <row r="52953" spans="6:6" x14ac:dyDescent="0.25">
      <c r="F52953" s="186"/>
    </row>
    <row r="52954" spans="6:6" x14ac:dyDescent="0.25">
      <c r="F52954" s="186"/>
    </row>
    <row r="52955" spans="6:6" x14ac:dyDescent="0.25">
      <c r="F52955" s="186"/>
    </row>
    <row r="52956" spans="6:6" x14ac:dyDescent="0.25">
      <c r="F52956" s="186"/>
    </row>
    <row r="52967" spans="6:6" x14ac:dyDescent="0.25">
      <c r="F52967" s="186"/>
    </row>
    <row r="52968" spans="6:6" x14ac:dyDescent="0.25">
      <c r="F52968" s="186"/>
    </row>
    <row r="52969" spans="6:6" x14ac:dyDescent="0.25">
      <c r="F52969" s="186"/>
    </row>
    <row r="52970" spans="6:6" x14ac:dyDescent="0.25">
      <c r="F52970" s="186"/>
    </row>
    <row r="52982" spans="6:6" x14ac:dyDescent="0.25">
      <c r="F52982" s="186"/>
    </row>
    <row r="52983" spans="6:6" x14ac:dyDescent="0.25">
      <c r="F52983" s="186"/>
    </row>
    <row r="52984" spans="6:6" x14ac:dyDescent="0.25">
      <c r="F52984" s="186"/>
    </row>
    <row r="52985" spans="6:6" x14ac:dyDescent="0.25">
      <c r="F52985" s="186"/>
    </row>
    <row r="52986" spans="6:6" x14ac:dyDescent="0.25">
      <c r="F52986" s="186"/>
    </row>
    <row r="52998" spans="6:6" x14ac:dyDescent="0.25">
      <c r="F52998" s="186"/>
    </row>
    <row r="52999" spans="6:6" x14ac:dyDescent="0.25">
      <c r="F52999" s="186"/>
    </row>
    <row r="53027" spans="6:6" x14ac:dyDescent="0.25">
      <c r="F53027" s="186"/>
    </row>
    <row r="53028" spans="6:6" x14ac:dyDescent="0.25">
      <c r="F53028" s="186"/>
    </row>
    <row r="53029" spans="6:6" x14ac:dyDescent="0.25">
      <c r="F53029" s="186"/>
    </row>
    <row r="53030" spans="6:6" x14ac:dyDescent="0.25">
      <c r="F53030" s="186"/>
    </row>
    <row r="53031" spans="6:6" x14ac:dyDescent="0.25">
      <c r="F53031" s="186"/>
    </row>
    <row r="53042" spans="6:6" x14ac:dyDescent="0.25">
      <c r="F53042" s="186"/>
    </row>
    <row r="53043" spans="6:6" x14ac:dyDescent="0.25">
      <c r="F53043" s="186"/>
    </row>
    <row r="53044" spans="6:6" x14ac:dyDescent="0.25">
      <c r="F53044" s="186"/>
    </row>
    <row r="53045" spans="6:6" x14ac:dyDescent="0.25">
      <c r="F53045" s="186"/>
    </row>
    <row r="53046" spans="6:6" x14ac:dyDescent="0.25">
      <c r="F53046" s="186"/>
    </row>
    <row r="53058" spans="6:6" x14ac:dyDescent="0.25">
      <c r="F53058" s="186"/>
    </row>
    <row r="53059" spans="6:6" x14ac:dyDescent="0.25">
      <c r="F53059" s="186"/>
    </row>
    <row r="53072" spans="6:6" x14ac:dyDescent="0.25">
      <c r="F53072" s="186"/>
    </row>
    <row r="53073" spans="6:6" x14ac:dyDescent="0.25">
      <c r="F53073" s="186"/>
    </row>
    <row r="53074" spans="6:6" x14ac:dyDescent="0.25">
      <c r="F53074" s="186"/>
    </row>
    <row r="53075" spans="6:6" x14ac:dyDescent="0.25">
      <c r="F53075" s="186"/>
    </row>
    <row r="53087" spans="6:6" x14ac:dyDescent="0.25">
      <c r="F53087" s="186"/>
    </row>
    <row r="53088" spans="6:6" x14ac:dyDescent="0.25">
      <c r="F53088" s="186"/>
    </row>
    <row r="53089" spans="6:6" x14ac:dyDescent="0.25">
      <c r="F53089" s="186"/>
    </row>
    <row r="53090" spans="6:6" x14ac:dyDescent="0.25">
      <c r="F53090" s="186"/>
    </row>
    <row r="53091" spans="6:6" x14ac:dyDescent="0.25">
      <c r="F53091" s="186"/>
    </row>
    <row r="53103" spans="6:6" x14ac:dyDescent="0.25">
      <c r="F53103" s="186"/>
    </row>
    <row r="53104" spans="6:6" x14ac:dyDescent="0.25">
      <c r="F53104" s="186"/>
    </row>
    <row r="53132" spans="6:6" x14ac:dyDescent="0.25">
      <c r="F53132" s="186"/>
    </row>
    <row r="53133" spans="6:6" x14ac:dyDescent="0.25">
      <c r="F53133" s="186"/>
    </row>
    <row r="53134" spans="6:6" x14ac:dyDescent="0.25">
      <c r="F53134" s="186"/>
    </row>
    <row r="53135" spans="6:6" x14ac:dyDescent="0.25">
      <c r="F53135" s="186"/>
    </row>
    <row r="53136" spans="6:6" x14ac:dyDescent="0.25">
      <c r="F53136" s="186"/>
    </row>
    <row r="53147" spans="6:6" x14ac:dyDescent="0.25">
      <c r="F53147" s="186"/>
    </row>
    <row r="53148" spans="6:6" x14ac:dyDescent="0.25">
      <c r="F53148" s="186"/>
    </row>
    <row r="53149" spans="6:6" x14ac:dyDescent="0.25">
      <c r="F53149" s="186"/>
    </row>
    <row r="53150" spans="6:6" x14ac:dyDescent="0.25">
      <c r="F53150" s="186"/>
    </row>
    <row r="53151" spans="6:6" x14ac:dyDescent="0.25">
      <c r="F53151" s="186"/>
    </row>
    <row r="53163" spans="6:6" x14ac:dyDescent="0.25">
      <c r="F53163" s="186"/>
    </row>
    <row r="53164" spans="6:6" x14ac:dyDescent="0.25">
      <c r="F53164" s="186"/>
    </row>
    <row r="53165" spans="6:6" x14ac:dyDescent="0.25">
      <c r="F53165" s="186"/>
    </row>
    <row r="53166" spans="6:6" x14ac:dyDescent="0.25">
      <c r="F53166" s="186"/>
    </row>
    <row r="53177" spans="6:6" x14ac:dyDescent="0.25">
      <c r="F53177" s="187"/>
    </row>
    <row r="53178" spans="6:6" x14ac:dyDescent="0.25">
      <c r="F53178" s="186"/>
    </row>
    <row r="53179" spans="6:6" x14ac:dyDescent="0.25">
      <c r="F53179" s="186"/>
    </row>
    <row r="53180" spans="6:6" x14ac:dyDescent="0.25">
      <c r="F53180" s="186"/>
    </row>
    <row r="53181" spans="6:6" x14ac:dyDescent="0.25">
      <c r="F53181" s="186"/>
    </row>
    <row r="53192" spans="6:6" x14ac:dyDescent="0.25">
      <c r="F53192" s="187"/>
    </row>
    <row r="53193" spans="6:6" x14ac:dyDescent="0.25">
      <c r="F53193" s="186"/>
    </row>
    <row r="53194" spans="6:6" x14ac:dyDescent="0.25">
      <c r="F53194" s="186"/>
    </row>
    <row r="53195" spans="6:6" x14ac:dyDescent="0.25">
      <c r="F53195" s="186"/>
    </row>
    <row r="53196" spans="6:6" x14ac:dyDescent="0.25">
      <c r="F53196" s="186"/>
    </row>
    <row r="53208" spans="6:6" x14ac:dyDescent="0.25">
      <c r="F53208" s="186"/>
    </row>
    <row r="53209" spans="6:6" x14ac:dyDescent="0.25">
      <c r="F53209" s="186"/>
    </row>
    <row r="53237" spans="6:6" x14ac:dyDescent="0.25">
      <c r="F53237" s="187"/>
    </row>
    <row r="53238" spans="6:6" x14ac:dyDescent="0.25">
      <c r="F53238" s="186"/>
    </row>
    <row r="53239" spans="6:6" x14ac:dyDescent="0.25">
      <c r="F53239" s="186"/>
    </row>
    <row r="53240" spans="6:6" x14ac:dyDescent="0.25">
      <c r="F53240" s="186"/>
    </row>
    <row r="53241" spans="6:6" x14ac:dyDescent="0.25">
      <c r="F53241" s="186"/>
    </row>
    <row r="53252" spans="6:6" x14ac:dyDescent="0.25">
      <c r="F53252" s="187"/>
    </row>
    <row r="53253" spans="6:6" x14ac:dyDescent="0.25">
      <c r="F53253" s="186"/>
    </row>
    <row r="53254" spans="6:6" x14ac:dyDescent="0.25">
      <c r="F53254" s="186"/>
    </row>
    <row r="53255" spans="6:6" x14ac:dyDescent="0.25">
      <c r="F53255" s="186"/>
    </row>
    <row r="53256" spans="6:6" x14ac:dyDescent="0.25">
      <c r="F53256" s="186"/>
    </row>
    <row r="53267" spans="6:6" x14ac:dyDescent="0.25">
      <c r="F53267" s="187"/>
    </row>
    <row r="53268" spans="6:6" x14ac:dyDescent="0.25">
      <c r="F53268" s="186"/>
    </row>
    <row r="53269" spans="6:6" x14ac:dyDescent="0.25">
      <c r="F53269" s="186"/>
    </row>
    <row r="53270" spans="6:6" x14ac:dyDescent="0.25">
      <c r="F53270" s="186"/>
    </row>
    <row r="53282" spans="6:6" x14ac:dyDescent="0.25">
      <c r="F53282" s="187"/>
    </row>
    <row r="53283" spans="6:6" x14ac:dyDescent="0.25">
      <c r="F53283" s="186"/>
    </row>
    <row r="53284" spans="6:6" x14ac:dyDescent="0.25">
      <c r="F53284" s="186"/>
    </row>
    <row r="53285" spans="6:6" x14ac:dyDescent="0.25">
      <c r="F53285" s="186"/>
    </row>
    <row r="53286" spans="6:6" x14ac:dyDescent="0.25">
      <c r="F53286" s="186"/>
    </row>
    <row r="53297" spans="6:6" x14ac:dyDescent="0.25">
      <c r="F53297" s="187"/>
    </row>
    <row r="53298" spans="6:6" x14ac:dyDescent="0.25">
      <c r="F53298" s="186"/>
    </row>
    <row r="53299" spans="6:6" x14ac:dyDescent="0.25">
      <c r="F53299" s="186"/>
    </row>
    <row r="53300" spans="6:6" x14ac:dyDescent="0.25">
      <c r="F53300" s="186"/>
    </row>
    <row r="53301" spans="6:6" x14ac:dyDescent="0.25">
      <c r="F53301" s="186"/>
    </row>
    <row r="53313" spans="6:6" x14ac:dyDescent="0.25">
      <c r="F53313" s="186"/>
    </row>
    <row r="53314" spans="6:6" x14ac:dyDescent="0.25">
      <c r="F53314" s="186"/>
    </row>
    <row r="53315" spans="6:6" x14ac:dyDescent="0.25">
      <c r="F53315" s="186"/>
    </row>
    <row r="53316" spans="6:6" x14ac:dyDescent="0.25">
      <c r="F53316" s="186"/>
    </row>
    <row r="53342" spans="6:6" x14ac:dyDescent="0.25">
      <c r="F53342" s="186"/>
    </row>
    <row r="53343" spans="6:6" x14ac:dyDescent="0.25">
      <c r="F53343" s="186"/>
    </row>
    <row r="53344" spans="6:6" x14ac:dyDescent="0.25">
      <c r="F53344" s="186"/>
    </row>
    <row r="53345" spans="6:6" x14ac:dyDescent="0.25">
      <c r="F53345" s="186"/>
    </row>
    <row r="53346" spans="6:6" x14ac:dyDescent="0.25">
      <c r="F53346" s="186"/>
    </row>
    <row r="53356" spans="6:6" x14ac:dyDescent="0.25">
      <c r="F53356" s="186"/>
    </row>
    <row r="53357" spans="6:6" x14ac:dyDescent="0.25">
      <c r="F53357" s="186"/>
    </row>
    <row r="53358" spans="6:6" x14ac:dyDescent="0.25">
      <c r="F53358" s="186"/>
    </row>
    <row r="53359" spans="6:6" x14ac:dyDescent="0.25">
      <c r="F53359" s="186"/>
    </row>
    <row r="53360" spans="6:6" x14ac:dyDescent="0.25">
      <c r="F53360" s="186"/>
    </row>
    <row r="53361" spans="6:6" x14ac:dyDescent="0.25">
      <c r="F53361" s="186"/>
    </row>
    <row r="53372" spans="6:6" x14ac:dyDescent="0.25">
      <c r="F53372" s="187"/>
    </row>
    <row r="53373" spans="6:6" x14ac:dyDescent="0.25">
      <c r="F53373" s="186"/>
    </row>
    <row r="53374" spans="6:6" x14ac:dyDescent="0.25">
      <c r="F53374" s="186"/>
    </row>
    <row r="53375" spans="6:6" x14ac:dyDescent="0.25">
      <c r="F53375" s="186"/>
    </row>
    <row r="53376" spans="6:6" x14ac:dyDescent="0.25">
      <c r="F53376" s="186"/>
    </row>
    <row r="53387" spans="6:6" x14ac:dyDescent="0.25">
      <c r="F53387" s="186"/>
    </row>
    <row r="53388" spans="6:6" x14ac:dyDescent="0.25">
      <c r="F53388" s="186"/>
    </row>
    <row r="53389" spans="6:6" x14ac:dyDescent="0.25">
      <c r="F53389" s="186"/>
    </row>
    <row r="53390" spans="6:6" x14ac:dyDescent="0.25">
      <c r="F53390" s="186"/>
    </row>
    <row r="53391" spans="6:6" x14ac:dyDescent="0.25">
      <c r="F53391" s="186"/>
    </row>
    <row r="53402" spans="6:6" x14ac:dyDescent="0.25">
      <c r="F53402" s="186"/>
    </row>
    <row r="53403" spans="6:6" x14ac:dyDescent="0.25">
      <c r="F53403" s="186"/>
    </row>
    <row r="53404" spans="6:6" x14ac:dyDescent="0.25">
      <c r="F53404" s="186"/>
    </row>
    <row r="53405" spans="6:6" x14ac:dyDescent="0.25">
      <c r="F53405" s="186"/>
    </row>
    <row r="53406" spans="6:6" x14ac:dyDescent="0.25">
      <c r="F53406" s="186"/>
    </row>
    <row r="53418" spans="6:6" x14ac:dyDescent="0.25">
      <c r="F53418" s="186"/>
    </row>
    <row r="53419" spans="6:6" x14ac:dyDescent="0.25">
      <c r="F53419" s="186"/>
    </row>
    <row r="53420" spans="6:6" x14ac:dyDescent="0.25">
      <c r="F53420" s="186"/>
    </row>
    <row r="53421" spans="6:6" x14ac:dyDescent="0.25">
      <c r="F53421" s="186"/>
    </row>
    <row r="53447" spans="6:6" x14ac:dyDescent="0.25">
      <c r="F53447" s="186"/>
    </row>
    <row r="53448" spans="6:6" x14ac:dyDescent="0.25">
      <c r="F53448" s="186"/>
    </row>
    <row r="53449" spans="6:6" x14ac:dyDescent="0.25">
      <c r="F53449" s="186"/>
    </row>
    <row r="53450" spans="6:6" x14ac:dyDescent="0.25">
      <c r="F53450" s="186"/>
    </row>
    <row r="53451" spans="6:6" x14ac:dyDescent="0.25">
      <c r="F53451" s="186"/>
    </row>
    <row r="53462" spans="6:6" x14ac:dyDescent="0.25">
      <c r="F53462" s="186"/>
    </row>
    <row r="53463" spans="6:6" x14ac:dyDescent="0.25">
      <c r="F53463" s="186"/>
    </row>
    <row r="53464" spans="6:6" x14ac:dyDescent="0.25">
      <c r="F53464" s="186"/>
    </row>
    <row r="53465" spans="6:6" x14ac:dyDescent="0.25">
      <c r="F53465" s="186"/>
    </row>
    <row r="53466" spans="6:6" x14ac:dyDescent="0.25">
      <c r="F53466" s="186"/>
    </row>
    <row r="53478" spans="6:6" x14ac:dyDescent="0.25">
      <c r="F53478" s="186"/>
    </row>
    <row r="53479" spans="6:6" x14ac:dyDescent="0.25">
      <c r="F53479" s="186"/>
    </row>
    <row r="53480" spans="6:6" x14ac:dyDescent="0.25">
      <c r="F53480" s="186"/>
    </row>
    <row r="53481" spans="6:6" x14ac:dyDescent="0.25">
      <c r="F53481" s="186"/>
    </row>
    <row r="53492" spans="6:6" x14ac:dyDescent="0.25">
      <c r="F53492" s="186"/>
    </row>
    <row r="53493" spans="6:6" x14ac:dyDescent="0.25">
      <c r="F53493" s="186"/>
    </row>
    <row r="53494" spans="6:6" x14ac:dyDescent="0.25">
      <c r="F53494" s="186"/>
    </row>
    <row r="53495" spans="6:6" x14ac:dyDescent="0.25">
      <c r="F53495" s="186"/>
    </row>
    <row r="53507" spans="6:6" x14ac:dyDescent="0.25">
      <c r="F53507" s="186"/>
    </row>
    <row r="53508" spans="6:6" x14ac:dyDescent="0.25">
      <c r="F53508" s="186"/>
    </row>
    <row r="53509" spans="6:6" x14ac:dyDescent="0.25">
      <c r="F53509" s="186"/>
    </row>
    <row r="53510" spans="6:6" x14ac:dyDescent="0.25">
      <c r="F53510" s="186"/>
    </row>
    <row r="53511" spans="6:6" x14ac:dyDescent="0.25">
      <c r="F53511" s="186"/>
    </row>
    <row r="53523" spans="6:6" x14ac:dyDescent="0.25">
      <c r="F53523" s="186"/>
    </row>
    <row r="53524" spans="6:6" x14ac:dyDescent="0.25">
      <c r="F53524" s="186"/>
    </row>
    <row r="53525" spans="6:6" x14ac:dyDescent="0.25">
      <c r="F53525" s="186"/>
    </row>
    <row r="53526" spans="6:6" x14ac:dyDescent="0.25">
      <c r="F53526" s="186"/>
    </row>
    <row r="53552" spans="6:6" x14ac:dyDescent="0.25">
      <c r="F53552" s="186"/>
    </row>
    <row r="53553" spans="6:6" x14ac:dyDescent="0.25">
      <c r="F53553" s="186"/>
    </row>
    <row r="53554" spans="6:6" x14ac:dyDescent="0.25">
      <c r="F53554" s="186"/>
    </row>
    <row r="53555" spans="6:6" x14ac:dyDescent="0.25">
      <c r="F53555" s="186"/>
    </row>
    <row r="53556" spans="6:6" x14ac:dyDescent="0.25">
      <c r="F53556" s="186"/>
    </row>
    <row r="53567" spans="6:6" x14ac:dyDescent="0.25">
      <c r="F53567" s="186"/>
    </row>
    <row r="53570" spans="6:6" x14ac:dyDescent="0.25">
      <c r="F53570" s="186"/>
    </row>
    <row r="53583" spans="6:6" x14ac:dyDescent="0.25">
      <c r="F53583" s="186"/>
    </row>
    <row r="53597" spans="6:6" x14ac:dyDescent="0.25">
      <c r="F53597" s="186"/>
    </row>
    <row r="53600" spans="6:6" x14ac:dyDescent="0.25">
      <c r="F53600" s="186"/>
    </row>
    <row r="53613" spans="6:6" x14ac:dyDescent="0.25">
      <c r="F53613" s="186"/>
    </row>
    <row r="53615" spans="6:6" x14ac:dyDescent="0.25">
      <c r="F53615" s="186"/>
    </row>
    <row r="53616" spans="6:6" x14ac:dyDescent="0.25">
      <c r="F53616" s="186"/>
    </row>
    <row r="53657" spans="6:6" x14ac:dyDescent="0.25">
      <c r="F53657" s="186"/>
    </row>
    <row r="53658" spans="6:6" x14ac:dyDescent="0.25">
      <c r="F53658" s="187"/>
    </row>
    <row r="53659" spans="6:6" x14ac:dyDescent="0.25">
      <c r="F53659" s="187"/>
    </row>
    <row r="53660" spans="6:6" x14ac:dyDescent="0.25">
      <c r="F53660" s="186"/>
    </row>
    <row r="53661" spans="6:6" x14ac:dyDescent="0.25">
      <c r="F53661" s="187"/>
    </row>
    <row r="53672" spans="6:6" x14ac:dyDescent="0.25">
      <c r="F53672" s="186"/>
    </row>
    <row r="53673" spans="6:6" x14ac:dyDescent="0.25">
      <c r="F53673" s="187"/>
    </row>
    <row r="53674" spans="6:6" x14ac:dyDescent="0.25">
      <c r="F53674" s="187"/>
    </row>
    <row r="53675" spans="6:6" x14ac:dyDescent="0.25">
      <c r="F53675" s="186"/>
    </row>
    <row r="53687" spans="6:6" x14ac:dyDescent="0.25">
      <c r="F53687" s="186"/>
    </row>
    <row r="53688" spans="6:6" x14ac:dyDescent="0.25">
      <c r="F53688" s="187"/>
    </row>
    <row r="53689" spans="6:6" x14ac:dyDescent="0.25">
      <c r="F53689" s="187"/>
    </row>
    <row r="53690" spans="6:6" x14ac:dyDescent="0.25">
      <c r="F53690" s="186"/>
    </row>
    <row r="53702" spans="6:6" x14ac:dyDescent="0.25">
      <c r="F53702" s="186"/>
    </row>
    <row r="53703" spans="6:6" x14ac:dyDescent="0.25">
      <c r="F53703" s="187"/>
    </row>
    <row r="53704" spans="6:6" x14ac:dyDescent="0.25">
      <c r="F53704" s="187"/>
    </row>
    <row r="53705" spans="6:6" x14ac:dyDescent="0.25">
      <c r="F53705" s="186"/>
    </row>
    <row r="53706" spans="6:6" x14ac:dyDescent="0.25">
      <c r="F53706" s="187"/>
    </row>
    <row r="53717" spans="6:6" x14ac:dyDescent="0.25">
      <c r="F53717" s="186"/>
    </row>
    <row r="53718" spans="6:6" x14ac:dyDescent="0.25">
      <c r="F53718" s="187"/>
    </row>
    <row r="53719" spans="6:6" x14ac:dyDescent="0.25">
      <c r="F53719" s="187"/>
    </row>
    <row r="53720" spans="6:6" x14ac:dyDescent="0.25">
      <c r="F53720" s="186"/>
    </row>
    <row r="53721" spans="6:6" x14ac:dyDescent="0.25">
      <c r="F53721" s="187"/>
    </row>
    <row r="53733" spans="6:6" x14ac:dyDescent="0.25">
      <c r="F53733" s="187"/>
    </row>
    <row r="53734" spans="6:6" x14ac:dyDescent="0.25">
      <c r="F53734" s="187"/>
    </row>
    <row r="53735" spans="6:6" x14ac:dyDescent="0.25">
      <c r="F53735" s="187"/>
    </row>
    <row r="53736" spans="6:6" x14ac:dyDescent="0.25">
      <c r="F53736" s="187"/>
    </row>
    <row r="53749" spans="6:6" x14ac:dyDescent="0.25">
      <c r="F53749" s="187"/>
    </row>
    <row r="53750" spans="6:6" x14ac:dyDescent="0.25">
      <c r="F53750" s="187"/>
    </row>
    <row r="53751" spans="6:6" x14ac:dyDescent="0.25">
      <c r="F53751" s="187"/>
    </row>
    <row r="53762" spans="6:6" x14ac:dyDescent="0.25">
      <c r="F53762" s="186"/>
    </row>
    <row r="53763" spans="6:6" x14ac:dyDescent="0.25">
      <c r="F53763" s="186"/>
    </row>
    <row r="53764" spans="6:6" x14ac:dyDescent="0.25">
      <c r="F53764" s="186"/>
    </row>
    <row r="53765" spans="6:6" x14ac:dyDescent="0.25">
      <c r="F53765" s="186"/>
    </row>
    <row r="53766" spans="6:6" x14ac:dyDescent="0.25">
      <c r="F53766" s="186"/>
    </row>
    <row r="53777" spans="6:6" x14ac:dyDescent="0.25">
      <c r="F53777" s="186"/>
    </row>
    <row r="53778" spans="6:6" x14ac:dyDescent="0.25">
      <c r="F53778" s="186"/>
    </row>
    <row r="53779" spans="6:6" x14ac:dyDescent="0.25">
      <c r="F53779" s="186"/>
    </row>
    <row r="53780" spans="6:6" x14ac:dyDescent="0.25">
      <c r="F53780" s="186"/>
    </row>
    <row r="53781" spans="6:6" x14ac:dyDescent="0.25">
      <c r="F53781" s="186"/>
    </row>
    <row r="53793" spans="6:6" x14ac:dyDescent="0.25">
      <c r="F53793" s="186"/>
    </row>
    <row r="53794" spans="6:6" x14ac:dyDescent="0.25">
      <c r="F53794" s="186"/>
    </row>
    <row r="53795" spans="6:6" x14ac:dyDescent="0.25">
      <c r="F53795" s="186"/>
    </row>
    <row r="53796" spans="6:6" x14ac:dyDescent="0.25">
      <c r="F53796" s="186"/>
    </row>
    <row r="53807" spans="6:6" x14ac:dyDescent="0.25">
      <c r="F53807" s="186"/>
    </row>
    <row r="53808" spans="6:6" x14ac:dyDescent="0.25">
      <c r="F53808" s="186"/>
    </row>
    <row r="53809" spans="6:6" x14ac:dyDescent="0.25">
      <c r="F53809" s="186"/>
    </row>
    <row r="53810" spans="6:6" x14ac:dyDescent="0.25">
      <c r="F53810" s="186"/>
    </row>
    <row r="53811" spans="6:6" x14ac:dyDescent="0.25">
      <c r="F53811" s="186"/>
    </row>
    <row r="53823" spans="6:6" x14ac:dyDescent="0.25">
      <c r="F53823" s="186"/>
    </row>
    <row r="53824" spans="6:6" x14ac:dyDescent="0.25">
      <c r="F53824" s="186"/>
    </row>
    <row r="53825" spans="6:6" x14ac:dyDescent="0.25">
      <c r="F53825" s="186"/>
    </row>
    <row r="53826" spans="6:6" x14ac:dyDescent="0.25">
      <c r="F53826" s="186"/>
    </row>
    <row r="53838" spans="6:6" x14ac:dyDescent="0.25">
      <c r="F53838" s="186"/>
    </row>
    <row r="53839" spans="6:6" x14ac:dyDescent="0.25">
      <c r="F53839" s="186"/>
    </row>
    <row r="53840" spans="6:6" x14ac:dyDescent="0.25">
      <c r="F53840" s="186"/>
    </row>
    <row r="53841" spans="6:6" x14ac:dyDescent="0.25">
      <c r="F53841" s="186"/>
    </row>
    <row r="53867" spans="6:6" x14ac:dyDescent="0.25">
      <c r="F53867" s="186"/>
    </row>
    <row r="53868" spans="6:6" x14ac:dyDescent="0.25">
      <c r="F53868" s="186"/>
    </row>
    <row r="53869" spans="6:6" x14ac:dyDescent="0.25">
      <c r="F53869" s="186"/>
    </row>
    <row r="53870" spans="6:6" x14ac:dyDescent="0.25">
      <c r="F53870" s="186"/>
    </row>
    <row r="53871" spans="6:6" x14ac:dyDescent="0.25">
      <c r="F53871" s="186"/>
    </row>
    <row r="53882" spans="6:6" x14ac:dyDescent="0.25">
      <c r="F53882" s="186"/>
    </row>
    <row r="53885" spans="6:6" x14ac:dyDescent="0.25">
      <c r="F53885" s="186"/>
    </row>
    <row r="53897" spans="6:6" x14ac:dyDescent="0.25">
      <c r="F53897" s="186"/>
    </row>
    <row r="53898" spans="6:6" x14ac:dyDescent="0.25">
      <c r="F53898" s="186"/>
    </row>
    <row r="53900" spans="6:6" x14ac:dyDescent="0.25">
      <c r="F53900" s="186"/>
    </row>
    <row r="53901" spans="6:6" x14ac:dyDescent="0.25">
      <c r="F53901" s="186"/>
    </row>
    <row r="53912" spans="6:6" x14ac:dyDescent="0.25">
      <c r="F53912" s="186"/>
    </row>
    <row r="53915" spans="6:6" x14ac:dyDescent="0.25">
      <c r="F53915" s="186"/>
    </row>
    <row r="53927" spans="6:6" x14ac:dyDescent="0.25">
      <c r="F53927" s="186"/>
    </row>
    <row r="53928" spans="6:6" x14ac:dyDescent="0.25">
      <c r="F53928" s="186"/>
    </row>
    <row r="53930" spans="6:6" x14ac:dyDescent="0.25">
      <c r="F53930" s="186"/>
    </row>
    <row r="53931" spans="6:6" x14ac:dyDescent="0.25">
      <c r="F53931" s="186"/>
    </row>
    <row r="53972" spans="6:6" x14ac:dyDescent="0.25">
      <c r="F53972" s="186"/>
    </row>
    <row r="53973" spans="6:6" x14ac:dyDescent="0.25">
      <c r="F53973" s="186"/>
    </row>
    <row r="53974" spans="6:6" x14ac:dyDescent="0.25">
      <c r="F53974" s="186"/>
    </row>
    <row r="53975" spans="6:6" x14ac:dyDescent="0.25">
      <c r="F53975" s="186"/>
    </row>
    <row r="53987" spans="6:6" x14ac:dyDescent="0.25">
      <c r="F53987" s="186"/>
    </row>
    <row r="53988" spans="6:6" x14ac:dyDescent="0.25">
      <c r="F53988" s="186"/>
    </row>
    <row r="53990" spans="6:6" x14ac:dyDescent="0.25">
      <c r="F53990" s="186"/>
    </row>
    <row r="54002" spans="6:6" x14ac:dyDescent="0.25">
      <c r="F54002" s="186"/>
    </row>
    <row r="54004" spans="6:6" x14ac:dyDescent="0.25">
      <c r="F54004" s="186"/>
    </row>
    <row r="54017" spans="6:6" x14ac:dyDescent="0.25">
      <c r="F54017" s="186"/>
    </row>
    <row r="54019" spans="6:6" x14ac:dyDescent="0.25">
      <c r="F54019" s="186"/>
    </row>
    <row r="54020" spans="6:6" x14ac:dyDescent="0.25">
      <c r="F54020" s="186"/>
    </row>
    <row r="54032" spans="6:6" x14ac:dyDescent="0.25">
      <c r="F54032" s="187"/>
    </row>
    <row r="54034" spans="6:6" x14ac:dyDescent="0.25">
      <c r="F54034" s="186"/>
    </row>
    <row r="54035" spans="6:6" x14ac:dyDescent="0.25">
      <c r="F54035" s="186"/>
    </row>
    <row r="54077" spans="6:6" x14ac:dyDescent="0.25">
      <c r="F54077" s="186"/>
    </row>
    <row r="54078" spans="6:6" x14ac:dyDescent="0.25">
      <c r="F54078" s="186"/>
    </row>
    <row r="54079" spans="6:6" x14ac:dyDescent="0.25">
      <c r="F54079" s="186"/>
    </row>
    <row r="54080" spans="6:6" x14ac:dyDescent="0.25">
      <c r="F54080" s="186"/>
    </row>
    <row r="54092" spans="6:6" x14ac:dyDescent="0.25">
      <c r="F54092" s="187"/>
    </row>
    <row r="54093" spans="6:6" x14ac:dyDescent="0.25">
      <c r="F54093" s="186"/>
    </row>
    <row r="54094" spans="6:6" x14ac:dyDescent="0.25">
      <c r="F54094" s="186"/>
    </row>
    <row r="54095" spans="6:6" x14ac:dyDescent="0.25">
      <c r="F54095" s="186"/>
    </row>
    <row r="54096" spans="6:6" x14ac:dyDescent="0.25">
      <c r="F54096" s="186"/>
    </row>
    <row r="54107" spans="6:6" x14ac:dyDescent="0.25">
      <c r="F54107" s="186"/>
    </row>
    <row r="54108" spans="6:6" x14ac:dyDescent="0.25">
      <c r="F54108" s="186"/>
    </row>
    <row r="54109" spans="6:6" x14ac:dyDescent="0.25">
      <c r="F54109" s="186"/>
    </row>
    <row r="54110" spans="6:6" x14ac:dyDescent="0.25">
      <c r="F54110" s="186"/>
    </row>
    <row r="54122" spans="6:6" x14ac:dyDescent="0.25">
      <c r="F54122" s="186"/>
    </row>
    <row r="54123" spans="6:6" x14ac:dyDescent="0.25">
      <c r="F54123" s="186"/>
    </row>
    <row r="54124" spans="6:6" x14ac:dyDescent="0.25">
      <c r="F54124" s="186"/>
    </row>
    <row r="54125" spans="6:6" x14ac:dyDescent="0.25">
      <c r="F54125" s="186"/>
    </row>
    <row r="54137" spans="6:6" x14ac:dyDescent="0.25">
      <c r="F54137" s="186"/>
    </row>
    <row r="54138" spans="6:6" x14ac:dyDescent="0.25">
      <c r="F54138" s="186"/>
    </row>
    <row r="54139" spans="6:6" x14ac:dyDescent="0.25">
      <c r="F54139" s="186"/>
    </row>
    <row r="54140" spans="6:6" x14ac:dyDescent="0.25">
      <c r="F54140" s="186"/>
    </row>
    <row r="54141" spans="6:6" x14ac:dyDescent="0.25">
      <c r="F54141" s="186"/>
    </row>
    <row r="54182" spans="6:6" x14ac:dyDescent="0.25">
      <c r="F54182" s="186"/>
    </row>
    <row r="54183" spans="6:6" x14ac:dyDescent="0.25">
      <c r="F54183" s="186"/>
    </row>
    <row r="54184" spans="6:6" x14ac:dyDescent="0.25">
      <c r="F54184" s="186"/>
    </row>
    <row r="54185" spans="6:6" x14ac:dyDescent="0.25">
      <c r="F54185" s="186"/>
    </row>
    <row r="54186" spans="6:6" x14ac:dyDescent="0.25">
      <c r="F54186" s="186"/>
    </row>
    <row r="54197" spans="6:6" x14ac:dyDescent="0.25">
      <c r="F54197" s="186"/>
    </row>
    <row r="54198" spans="6:6" x14ac:dyDescent="0.25">
      <c r="F54198" s="186"/>
    </row>
    <row r="54199" spans="6:6" x14ac:dyDescent="0.25">
      <c r="F54199" s="186"/>
    </row>
    <row r="54200" spans="6:6" x14ac:dyDescent="0.25">
      <c r="F54200" s="186"/>
    </row>
    <row r="54201" spans="6:6" x14ac:dyDescent="0.25">
      <c r="F54201" s="187"/>
    </row>
    <row r="54212" spans="6:6" x14ac:dyDescent="0.25">
      <c r="F54212" s="186"/>
    </row>
    <row r="54213" spans="6:6" x14ac:dyDescent="0.25">
      <c r="F54213" s="186"/>
    </row>
    <row r="54214" spans="6:6" x14ac:dyDescent="0.25">
      <c r="F54214" s="186"/>
    </row>
    <row r="54215" spans="6:6" x14ac:dyDescent="0.25">
      <c r="F54215" s="186"/>
    </row>
    <row r="54216" spans="6:6" x14ac:dyDescent="0.25">
      <c r="F54216" s="186"/>
    </row>
    <row r="54227" spans="6:6" x14ac:dyDescent="0.25">
      <c r="F54227" s="186"/>
    </row>
    <row r="54228" spans="6:6" x14ac:dyDescent="0.25">
      <c r="F54228" s="186"/>
    </row>
    <row r="54229" spans="6:6" x14ac:dyDescent="0.25">
      <c r="F54229" s="186"/>
    </row>
    <row r="54230" spans="6:6" x14ac:dyDescent="0.25">
      <c r="F54230" s="186"/>
    </row>
    <row r="54231" spans="6:6" x14ac:dyDescent="0.25">
      <c r="F54231" s="186"/>
    </row>
    <row r="54242" spans="6:6" x14ac:dyDescent="0.25">
      <c r="F54242" s="186"/>
    </row>
    <row r="54243" spans="6:6" x14ac:dyDescent="0.25">
      <c r="F54243" s="186"/>
    </row>
    <row r="54244" spans="6:6" x14ac:dyDescent="0.25">
      <c r="F54244" s="186"/>
    </row>
    <row r="54245" spans="6:6" x14ac:dyDescent="0.25">
      <c r="F54245" s="186"/>
    </row>
    <row r="54246" spans="6:6" x14ac:dyDescent="0.25">
      <c r="F54246" s="186"/>
    </row>
    <row r="54258" spans="6:6" x14ac:dyDescent="0.25">
      <c r="F54258" s="186"/>
    </row>
    <row r="54259" spans="6:6" x14ac:dyDescent="0.25">
      <c r="F54259" s="186"/>
    </row>
    <row r="54260" spans="6:6" x14ac:dyDescent="0.25">
      <c r="F54260" s="186"/>
    </row>
    <row r="54261" spans="6:6" x14ac:dyDescent="0.25">
      <c r="F54261" s="186"/>
    </row>
    <row r="54392" spans="6:6" x14ac:dyDescent="0.25">
      <c r="F54392" s="186"/>
    </row>
    <row r="54393" spans="6:6" x14ac:dyDescent="0.25">
      <c r="F54393" s="186"/>
    </row>
    <row r="54394" spans="6:6" x14ac:dyDescent="0.25">
      <c r="F54394" s="186"/>
    </row>
    <row r="54395" spans="6:6" x14ac:dyDescent="0.25">
      <c r="F54395" s="186"/>
    </row>
    <row r="54396" spans="6:6" x14ac:dyDescent="0.25">
      <c r="F54396" s="186"/>
    </row>
    <row r="54407" spans="6:6" x14ac:dyDescent="0.25">
      <c r="F54407" s="186"/>
    </row>
    <row r="54408" spans="6:6" x14ac:dyDescent="0.25">
      <c r="F54408" s="186"/>
    </row>
    <row r="54409" spans="6:6" x14ac:dyDescent="0.25">
      <c r="F54409" s="186"/>
    </row>
    <row r="54410" spans="6:6" x14ac:dyDescent="0.25">
      <c r="F54410" s="186"/>
    </row>
    <row r="54411" spans="6:6" x14ac:dyDescent="0.25">
      <c r="F54411" s="186"/>
    </row>
    <row r="54422" spans="6:6" x14ac:dyDescent="0.25">
      <c r="F54422" s="186"/>
    </row>
    <row r="54423" spans="6:6" x14ac:dyDescent="0.25">
      <c r="F54423" s="186"/>
    </row>
    <row r="54424" spans="6:6" x14ac:dyDescent="0.25">
      <c r="F54424" s="186"/>
    </row>
    <row r="54425" spans="6:6" x14ac:dyDescent="0.25">
      <c r="F54425" s="186"/>
    </row>
    <row r="54426" spans="6:6" x14ac:dyDescent="0.25">
      <c r="F54426" s="186"/>
    </row>
    <row r="54437" spans="6:6" x14ac:dyDescent="0.25">
      <c r="F54437" s="186"/>
    </row>
    <row r="54438" spans="6:6" x14ac:dyDescent="0.25">
      <c r="F54438" s="186"/>
    </row>
    <row r="54439" spans="6:6" x14ac:dyDescent="0.25">
      <c r="F54439" s="186"/>
    </row>
    <row r="54440" spans="6:6" x14ac:dyDescent="0.25">
      <c r="F54440" s="186"/>
    </row>
    <row r="54441" spans="6:6" x14ac:dyDescent="0.25">
      <c r="F54441" s="186"/>
    </row>
    <row r="54452" spans="6:6" x14ac:dyDescent="0.25">
      <c r="F54452" s="186"/>
    </row>
    <row r="54453" spans="6:6" x14ac:dyDescent="0.25">
      <c r="F54453" s="186"/>
    </row>
    <row r="54454" spans="6:6" x14ac:dyDescent="0.25">
      <c r="F54454" s="186"/>
    </row>
    <row r="54455" spans="6:6" x14ac:dyDescent="0.25">
      <c r="F54455" s="186"/>
    </row>
    <row r="54456" spans="6:6" x14ac:dyDescent="0.25">
      <c r="F54456" s="186"/>
    </row>
    <row r="54468" spans="6:6" x14ac:dyDescent="0.25">
      <c r="F54468" s="186"/>
    </row>
    <row r="54469" spans="6:6" x14ac:dyDescent="0.25">
      <c r="F54469" s="186"/>
    </row>
    <row r="54470" spans="6:6" x14ac:dyDescent="0.25">
      <c r="F54470" s="186"/>
    </row>
    <row r="54471" spans="6:6" x14ac:dyDescent="0.25">
      <c r="F54471" s="186"/>
    </row>
    <row r="54483" spans="6:6" x14ac:dyDescent="0.25">
      <c r="F54483" s="186"/>
    </row>
    <row r="54497" spans="6:6" x14ac:dyDescent="0.25">
      <c r="F54497" s="186"/>
    </row>
    <row r="54498" spans="6:6" x14ac:dyDescent="0.25">
      <c r="F54498" s="186"/>
    </row>
    <row r="54499" spans="6:6" x14ac:dyDescent="0.25">
      <c r="F54499" s="186"/>
    </row>
    <row r="54500" spans="6:6" x14ac:dyDescent="0.25">
      <c r="F54500" s="186"/>
    </row>
    <row r="54501" spans="6:6" x14ac:dyDescent="0.25">
      <c r="F54501" s="186"/>
    </row>
    <row r="54512" spans="6:6" x14ac:dyDescent="0.25">
      <c r="F54512" s="186"/>
    </row>
    <row r="54513" spans="6:6" x14ac:dyDescent="0.25">
      <c r="F54513" s="186"/>
    </row>
    <row r="54514" spans="6:6" x14ac:dyDescent="0.25">
      <c r="F54514" s="186"/>
    </row>
    <row r="54515" spans="6:6" x14ac:dyDescent="0.25">
      <c r="F54515" s="186"/>
    </row>
    <row r="54516" spans="6:6" x14ac:dyDescent="0.25">
      <c r="F54516" s="186"/>
    </row>
    <row r="54528" spans="6:6" x14ac:dyDescent="0.25">
      <c r="F54528" s="186"/>
    </row>
    <row r="54529" spans="6:6" x14ac:dyDescent="0.25">
      <c r="F54529" s="186"/>
    </row>
    <row r="54530" spans="6:6" x14ac:dyDescent="0.25">
      <c r="F54530" s="186"/>
    </row>
    <row r="54531" spans="6:6" x14ac:dyDescent="0.25">
      <c r="F54531" s="186"/>
    </row>
    <row r="54542" spans="6:6" x14ac:dyDescent="0.25">
      <c r="F54542" s="186"/>
    </row>
    <row r="54543" spans="6:6" x14ac:dyDescent="0.25">
      <c r="F54543" s="186"/>
    </row>
    <row r="54544" spans="6:6" x14ac:dyDescent="0.25">
      <c r="F54544" s="186"/>
    </row>
    <row r="54545" spans="6:6" x14ac:dyDescent="0.25">
      <c r="F54545" s="186"/>
    </row>
    <row r="54546" spans="6:6" x14ac:dyDescent="0.25">
      <c r="F54546" s="186"/>
    </row>
    <row r="54558" spans="6:6" x14ac:dyDescent="0.25">
      <c r="F54558" s="186"/>
    </row>
    <row r="54559" spans="6:6" x14ac:dyDescent="0.25">
      <c r="F54559" s="186"/>
    </row>
    <row r="54560" spans="6:6" x14ac:dyDescent="0.25">
      <c r="F54560" s="186"/>
    </row>
    <row r="54561" spans="6:6" x14ac:dyDescent="0.25">
      <c r="F54561" s="186"/>
    </row>
    <row r="54573" spans="6:6" x14ac:dyDescent="0.25">
      <c r="F54573" s="186"/>
    </row>
    <row r="54574" spans="6:6" x14ac:dyDescent="0.25">
      <c r="F54574" s="186"/>
    </row>
    <row r="54575" spans="6:6" x14ac:dyDescent="0.25">
      <c r="F54575" s="186"/>
    </row>
    <row r="54576" spans="6:6" x14ac:dyDescent="0.25">
      <c r="F54576" s="186"/>
    </row>
    <row r="54602" spans="6:6" x14ac:dyDescent="0.25">
      <c r="F54602" s="186"/>
    </row>
    <row r="54603" spans="6:6" x14ac:dyDescent="0.25">
      <c r="F54603" s="186"/>
    </row>
    <row r="54604" spans="6:6" x14ac:dyDescent="0.25">
      <c r="F54604" s="186"/>
    </row>
    <row r="54605" spans="6:6" x14ac:dyDescent="0.25">
      <c r="F54605" s="186"/>
    </row>
    <row r="54606" spans="6:6" x14ac:dyDescent="0.25">
      <c r="F54606" s="186"/>
    </row>
    <row r="54617" spans="6:6" x14ac:dyDescent="0.25">
      <c r="F54617" s="186"/>
    </row>
    <row r="54618" spans="6:6" x14ac:dyDescent="0.25">
      <c r="F54618" s="186"/>
    </row>
    <row r="54619" spans="6:6" x14ac:dyDescent="0.25">
      <c r="F54619" s="186"/>
    </row>
    <row r="54620" spans="6:6" x14ac:dyDescent="0.25">
      <c r="F54620" s="186"/>
    </row>
    <row r="54621" spans="6:6" x14ac:dyDescent="0.25">
      <c r="F54621" s="186"/>
    </row>
    <row r="54632" spans="6:6" x14ac:dyDescent="0.25">
      <c r="F54632" s="186"/>
    </row>
    <row r="54633" spans="6:6" x14ac:dyDescent="0.25">
      <c r="F54633" s="186"/>
    </row>
    <row r="54634" spans="6:6" x14ac:dyDescent="0.25">
      <c r="F54634" s="186"/>
    </row>
    <row r="54635" spans="6:6" x14ac:dyDescent="0.25">
      <c r="F54635" s="186"/>
    </row>
    <row r="54636" spans="6:6" x14ac:dyDescent="0.25">
      <c r="F54636" s="186"/>
    </row>
    <row r="54647" spans="6:6" x14ac:dyDescent="0.25">
      <c r="F54647" s="186"/>
    </row>
    <row r="54648" spans="6:6" x14ac:dyDescent="0.25">
      <c r="F54648" s="186"/>
    </row>
    <row r="54649" spans="6:6" x14ac:dyDescent="0.25">
      <c r="F54649" s="186"/>
    </row>
    <row r="54650" spans="6:6" x14ac:dyDescent="0.25">
      <c r="F54650" s="186"/>
    </row>
    <row r="54662" spans="6:6" x14ac:dyDescent="0.25">
      <c r="F54662" s="187"/>
    </row>
    <row r="54663" spans="6:6" x14ac:dyDescent="0.25">
      <c r="F54663" s="186"/>
    </row>
    <row r="54664" spans="6:6" x14ac:dyDescent="0.25">
      <c r="F54664" s="186"/>
    </row>
    <row r="54665" spans="6:6" x14ac:dyDescent="0.25">
      <c r="F54665" s="186"/>
    </row>
    <row r="54666" spans="6:6" x14ac:dyDescent="0.25">
      <c r="F54666" s="186"/>
    </row>
    <row r="54678" spans="6:6" x14ac:dyDescent="0.25">
      <c r="F54678" s="186"/>
    </row>
    <row r="54679" spans="6:6" x14ac:dyDescent="0.25">
      <c r="F54679" s="186"/>
    </row>
    <row r="54680" spans="6:6" x14ac:dyDescent="0.25">
      <c r="F54680" s="186"/>
    </row>
    <row r="54681" spans="6:6" x14ac:dyDescent="0.25">
      <c r="F54681" s="186"/>
    </row>
    <row r="54707" spans="6:6" x14ac:dyDescent="0.25">
      <c r="F54707" s="186"/>
    </row>
    <row r="54708" spans="6:6" x14ac:dyDescent="0.25">
      <c r="F54708" s="186"/>
    </row>
    <row r="54709" spans="6:6" x14ac:dyDescent="0.25">
      <c r="F54709" s="186"/>
    </row>
    <row r="54710" spans="6:6" x14ac:dyDescent="0.25">
      <c r="F54710" s="186"/>
    </row>
    <row r="54711" spans="6:6" x14ac:dyDescent="0.25">
      <c r="F54711" s="186"/>
    </row>
    <row r="54722" spans="6:6" x14ac:dyDescent="0.25">
      <c r="F54722" s="186"/>
    </row>
    <row r="54723" spans="6:6" x14ac:dyDescent="0.25">
      <c r="F54723" s="186"/>
    </row>
    <row r="54724" spans="6:6" x14ac:dyDescent="0.25">
      <c r="F54724" s="186"/>
    </row>
    <row r="54725" spans="6:6" x14ac:dyDescent="0.25">
      <c r="F54725" s="186"/>
    </row>
    <row r="54726" spans="6:6" x14ac:dyDescent="0.25">
      <c r="F54726" s="186"/>
    </row>
    <row r="54738" spans="6:6" x14ac:dyDescent="0.25">
      <c r="F54738" s="186"/>
    </row>
    <row r="54739" spans="6:6" x14ac:dyDescent="0.25">
      <c r="F54739" s="186"/>
    </row>
    <row r="54740" spans="6:6" x14ac:dyDescent="0.25">
      <c r="F54740" s="186"/>
    </row>
    <row r="54741" spans="6:6" x14ac:dyDescent="0.25">
      <c r="F54741" s="186"/>
    </row>
    <row r="54752" spans="6:6" x14ac:dyDescent="0.25">
      <c r="F54752" s="186"/>
    </row>
    <row r="54753" spans="6:6" x14ac:dyDescent="0.25">
      <c r="F54753" s="186"/>
    </row>
    <row r="54754" spans="6:6" x14ac:dyDescent="0.25">
      <c r="F54754" s="186"/>
    </row>
    <row r="54755" spans="6:6" x14ac:dyDescent="0.25">
      <c r="F54755" s="186"/>
    </row>
    <row r="54767" spans="6:6" x14ac:dyDescent="0.25">
      <c r="F54767" s="186"/>
    </row>
    <row r="54768" spans="6:6" x14ac:dyDescent="0.25">
      <c r="F54768" s="186"/>
    </row>
    <row r="54769" spans="6:6" x14ac:dyDescent="0.25">
      <c r="F54769" s="186"/>
    </row>
    <row r="54770" spans="6:6" x14ac:dyDescent="0.25">
      <c r="F54770" s="186"/>
    </row>
    <row r="54771" spans="6:6" x14ac:dyDescent="0.25">
      <c r="F54771" s="186"/>
    </row>
    <row r="54783" spans="6:6" x14ac:dyDescent="0.25">
      <c r="F54783" s="186"/>
    </row>
    <row r="54784" spans="6:6" x14ac:dyDescent="0.25">
      <c r="F54784" s="186"/>
    </row>
    <row r="54812" spans="6:6" x14ac:dyDescent="0.25">
      <c r="F54812" s="186"/>
    </row>
    <row r="54813" spans="6:6" x14ac:dyDescent="0.25">
      <c r="F54813" s="186"/>
    </row>
    <row r="54814" spans="6:6" x14ac:dyDescent="0.25">
      <c r="F54814" s="186"/>
    </row>
    <row r="54815" spans="6:6" x14ac:dyDescent="0.25">
      <c r="F54815" s="186"/>
    </row>
    <row r="54816" spans="6:6" x14ac:dyDescent="0.25">
      <c r="F54816" s="186"/>
    </row>
    <row r="54827" spans="6:6" x14ac:dyDescent="0.25">
      <c r="F54827" s="186"/>
    </row>
    <row r="54828" spans="6:6" x14ac:dyDescent="0.25">
      <c r="F54828" s="186"/>
    </row>
    <row r="54829" spans="6:6" x14ac:dyDescent="0.25">
      <c r="F54829" s="186"/>
    </row>
    <row r="54830" spans="6:6" x14ac:dyDescent="0.25">
      <c r="F54830" s="186"/>
    </row>
    <row r="54831" spans="6:6" x14ac:dyDescent="0.25">
      <c r="F54831" s="186"/>
    </row>
    <row r="54843" spans="6:6" x14ac:dyDescent="0.25">
      <c r="F54843" s="186"/>
    </row>
    <row r="54844" spans="6:6" x14ac:dyDescent="0.25">
      <c r="F54844" s="186"/>
    </row>
    <row r="54857" spans="6:6" x14ac:dyDescent="0.25">
      <c r="F54857" s="186"/>
    </row>
    <row r="54858" spans="6:6" x14ac:dyDescent="0.25">
      <c r="F54858" s="186"/>
    </row>
    <row r="54859" spans="6:6" x14ac:dyDescent="0.25">
      <c r="F54859" s="186"/>
    </row>
    <row r="54860" spans="6:6" x14ac:dyDescent="0.25">
      <c r="F54860" s="186"/>
    </row>
    <row r="54861" spans="6:6" x14ac:dyDescent="0.25">
      <c r="F54861" s="186"/>
    </row>
    <row r="54872" spans="6:6" x14ac:dyDescent="0.25">
      <c r="F54872" s="186"/>
    </row>
    <row r="54873" spans="6:6" x14ac:dyDescent="0.25">
      <c r="F54873" s="186"/>
    </row>
    <row r="54874" spans="6:6" x14ac:dyDescent="0.25">
      <c r="F54874" s="186"/>
    </row>
    <row r="54875" spans="6:6" x14ac:dyDescent="0.25">
      <c r="F54875" s="186"/>
    </row>
    <row r="54876" spans="6:6" x14ac:dyDescent="0.25">
      <c r="F54876" s="186"/>
    </row>
    <row r="54888" spans="6:6" x14ac:dyDescent="0.25">
      <c r="F54888" s="186"/>
    </row>
    <row r="54889" spans="6:6" x14ac:dyDescent="0.25">
      <c r="F54889" s="186"/>
    </row>
    <row r="54903" spans="6:6" x14ac:dyDescent="0.25">
      <c r="F54903" s="186"/>
    </row>
    <row r="54904" spans="6:6" x14ac:dyDescent="0.25">
      <c r="F54904" s="186"/>
    </row>
    <row r="54905" spans="6:6" x14ac:dyDescent="0.25">
      <c r="F54905" s="186"/>
    </row>
    <row r="54906" spans="6:6" x14ac:dyDescent="0.25">
      <c r="F54906" s="186"/>
    </row>
    <row r="54917" spans="6:6" x14ac:dyDescent="0.25">
      <c r="F54917" s="186"/>
    </row>
    <row r="54918" spans="6:6" x14ac:dyDescent="0.25">
      <c r="F54918" s="186"/>
    </row>
    <row r="54919" spans="6:6" x14ac:dyDescent="0.25">
      <c r="F54919" s="186"/>
    </row>
    <row r="54920" spans="6:6" x14ac:dyDescent="0.25">
      <c r="F54920" s="186"/>
    </row>
    <row r="54921" spans="6:6" x14ac:dyDescent="0.25">
      <c r="F54921" s="186"/>
    </row>
    <row r="54932" spans="6:6" x14ac:dyDescent="0.25">
      <c r="F54932" s="186"/>
    </row>
    <row r="54933" spans="6:6" x14ac:dyDescent="0.25">
      <c r="F54933" s="186"/>
    </row>
    <row r="54934" spans="6:6" x14ac:dyDescent="0.25">
      <c r="F54934" s="186"/>
    </row>
    <row r="54935" spans="6:6" x14ac:dyDescent="0.25">
      <c r="F54935" s="186"/>
    </row>
    <row r="54936" spans="6:6" x14ac:dyDescent="0.25">
      <c r="F54936" s="186"/>
    </row>
    <row r="54948" spans="6:6" x14ac:dyDescent="0.25">
      <c r="F54948" s="186"/>
    </row>
    <row r="54949" spans="6:6" x14ac:dyDescent="0.25">
      <c r="F54949" s="186"/>
    </row>
    <row r="54950" spans="6:6" x14ac:dyDescent="0.25">
      <c r="F54950" s="186"/>
    </row>
    <row r="54951" spans="6:6" x14ac:dyDescent="0.25">
      <c r="F54951" s="186"/>
    </row>
    <row r="54962" spans="6:6" x14ac:dyDescent="0.25">
      <c r="F54962" s="186"/>
    </row>
    <row r="54963" spans="6:6" x14ac:dyDescent="0.25">
      <c r="F54963" s="186"/>
    </row>
    <row r="54964" spans="6:6" x14ac:dyDescent="0.25">
      <c r="F54964" s="186"/>
    </row>
    <row r="54965" spans="6:6" x14ac:dyDescent="0.25">
      <c r="F54965" s="186"/>
    </row>
    <row r="54966" spans="6:6" x14ac:dyDescent="0.25">
      <c r="F54966" s="186"/>
    </row>
    <row r="54977" spans="6:6" x14ac:dyDescent="0.25">
      <c r="F54977" s="186"/>
    </row>
    <row r="54978" spans="6:6" x14ac:dyDescent="0.25">
      <c r="F54978" s="186"/>
    </row>
    <row r="54979" spans="6:6" x14ac:dyDescent="0.25">
      <c r="F54979" s="186"/>
    </row>
    <row r="54980" spans="6:6" x14ac:dyDescent="0.25">
      <c r="F54980" s="186"/>
    </row>
    <row r="54981" spans="6:6" x14ac:dyDescent="0.25">
      <c r="F54981" s="186"/>
    </row>
    <row r="54993" spans="6:6" x14ac:dyDescent="0.25">
      <c r="F54993" s="186"/>
    </row>
    <row r="54994" spans="6:6" x14ac:dyDescent="0.25">
      <c r="F54994" s="186"/>
    </row>
    <row r="54995" spans="6:6" x14ac:dyDescent="0.25">
      <c r="F54995" s="186"/>
    </row>
    <row r="54996" spans="6:6" x14ac:dyDescent="0.25">
      <c r="F54996" s="186"/>
    </row>
    <row r="55008" spans="6:6" x14ac:dyDescent="0.25">
      <c r="F55008" s="186"/>
    </row>
    <row r="55010" spans="6:6" x14ac:dyDescent="0.25">
      <c r="F55010" s="186"/>
    </row>
    <row r="55011" spans="6:6" x14ac:dyDescent="0.25">
      <c r="F55011" s="186"/>
    </row>
    <row r="55022" spans="6:6" x14ac:dyDescent="0.25">
      <c r="F55022" s="186"/>
    </row>
    <row r="55023" spans="6:6" x14ac:dyDescent="0.25">
      <c r="F55023" s="186"/>
    </row>
    <row r="55024" spans="6:6" x14ac:dyDescent="0.25">
      <c r="F55024" s="186"/>
    </row>
    <row r="55025" spans="6:6" x14ac:dyDescent="0.25">
      <c r="F55025" s="186"/>
    </row>
    <row r="55026" spans="6:6" x14ac:dyDescent="0.25">
      <c r="F55026" s="186"/>
    </row>
    <row r="55037" spans="6:6" x14ac:dyDescent="0.25">
      <c r="F55037" s="186"/>
    </row>
    <row r="55038" spans="6:6" x14ac:dyDescent="0.25">
      <c r="F55038" s="186"/>
    </row>
    <row r="55039" spans="6:6" x14ac:dyDescent="0.25">
      <c r="F55039" s="186"/>
    </row>
    <row r="55040" spans="6:6" x14ac:dyDescent="0.25">
      <c r="F55040" s="186"/>
    </row>
    <row r="55041" spans="6:6" x14ac:dyDescent="0.25">
      <c r="F55041" s="186"/>
    </row>
    <row r="55053" spans="6:6" x14ac:dyDescent="0.25">
      <c r="F55053" s="186"/>
    </row>
    <row r="55054" spans="6:6" x14ac:dyDescent="0.25">
      <c r="F55054" s="186"/>
    </row>
    <row r="55067" spans="6:6" x14ac:dyDescent="0.25">
      <c r="F55067" s="186"/>
    </row>
    <row r="55068" spans="6:6" x14ac:dyDescent="0.25">
      <c r="F55068" s="186"/>
    </row>
    <row r="55069" spans="6:6" x14ac:dyDescent="0.25">
      <c r="F55069" s="186"/>
    </row>
    <row r="55070" spans="6:6" x14ac:dyDescent="0.25">
      <c r="F55070" s="186"/>
    </row>
    <row r="55082" spans="6:6" x14ac:dyDescent="0.25">
      <c r="F55082" s="186"/>
    </row>
    <row r="55083" spans="6:6" x14ac:dyDescent="0.25">
      <c r="F55083" s="186"/>
    </row>
    <row r="55084" spans="6:6" x14ac:dyDescent="0.25">
      <c r="F55084" s="186"/>
    </row>
    <row r="55085" spans="6:6" x14ac:dyDescent="0.25">
      <c r="F55085" s="186"/>
    </row>
    <row r="55127" spans="6:6" x14ac:dyDescent="0.25">
      <c r="F55127" s="186"/>
    </row>
    <row r="55128" spans="6:6" x14ac:dyDescent="0.25">
      <c r="F55128" s="186"/>
    </row>
    <row r="55129" spans="6:6" x14ac:dyDescent="0.25">
      <c r="F55129" s="186"/>
    </row>
    <row r="55130" spans="6:6" x14ac:dyDescent="0.25">
      <c r="F55130" s="186"/>
    </row>
    <row r="55131" spans="6:6" x14ac:dyDescent="0.25">
      <c r="F55131" s="186"/>
    </row>
    <row r="55142" spans="6:6" x14ac:dyDescent="0.25">
      <c r="F55142" s="186"/>
    </row>
    <row r="55143" spans="6:6" x14ac:dyDescent="0.25">
      <c r="F55143" s="186"/>
    </row>
    <row r="55144" spans="6:6" x14ac:dyDescent="0.25">
      <c r="F55144" s="186"/>
    </row>
    <row r="55145" spans="6:6" x14ac:dyDescent="0.25">
      <c r="F55145" s="186"/>
    </row>
    <row r="55146" spans="6:6" x14ac:dyDescent="0.25">
      <c r="F55146" s="187"/>
    </row>
    <row r="55157" spans="6:6" x14ac:dyDescent="0.25">
      <c r="F55157" s="186"/>
    </row>
    <row r="55158" spans="6:6" x14ac:dyDescent="0.25">
      <c r="F55158" s="186"/>
    </row>
    <row r="55159" spans="6:6" x14ac:dyDescent="0.25">
      <c r="F55159" s="186"/>
    </row>
    <row r="55160" spans="6:6" x14ac:dyDescent="0.25">
      <c r="F55160" s="186"/>
    </row>
    <row r="55161" spans="6:6" x14ac:dyDescent="0.25">
      <c r="F55161" s="186"/>
    </row>
    <row r="55172" spans="6:6" x14ac:dyDescent="0.25">
      <c r="F55172" s="186"/>
    </row>
    <row r="55173" spans="6:6" x14ac:dyDescent="0.25">
      <c r="F55173" s="186"/>
    </row>
    <row r="55174" spans="6:6" x14ac:dyDescent="0.25">
      <c r="F55174" s="186"/>
    </row>
    <row r="55175" spans="6:6" x14ac:dyDescent="0.25">
      <c r="F55175" s="186"/>
    </row>
    <row r="55176" spans="6:6" x14ac:dyDescent="0.25">
      <c r="F55176" s="186"/>
    </row>
    <row r="55187" spans="6:6" x14ac:dyDescent="0.25">
      <c r="F55187" s="186"/>
    </row>
    <row r="55188" spans="6:6" x14ac:dyDescent="0.25">
      <c r="F55188" s="186"/>
    </row>
    <row r="55189" spans="6:6" x14ac:dyDescent="0.25">
      <c r="F55189" s="186"/>
    </row>
    <row r="55190" spans="6:6" x14ac:dyDescent="0.25">
      <c r="F55190" s="186"/>
    </row>
    <row r="55191" spans="6:6" x14ac:dyDescent="0.25">
      <c r="F55191" s="186"/>
    </row>
    <row r="55203" spans="6:6" x14ac:dyDescent="0.25">
      <c r="F55203" s="187"/>
    </row>
    <row r="55204" spans="6:6" x14ac:dyDescent="0.25">
      <c r="F55204" s="186"/>
    </row>
    <row r="55232" spans="6:6" x14ac:dyDescent="0.25">
      <c r="F55232" s="186"/>
    </row>
    <row r="55233" spans="6:6" x14ac:dyDescent="0.25">
      <c r="F55233" s="186"/>
    </row>
    <row r="55234" spans="6:6" x14ac:dyDescent="0.25">
      <c r="F55234" s="186"/>
    </row>
    <row r="55235" spans="6:6" x14ac:dyDescent="0.25">
      <c r="F55235" s="186"/>
    </row>
    <row r="55236" spans="6:6" x14ac:dyDescent="0.25">
      <c r="F55236" s="186"/>
    </row>
    <row r="55247" spans="6:6" x14ac:dyDescent="0.25">
      <c r="F55247" s="186"/>
    </row>
    <row r="55248" spans="6:6" x14ac:dyDescent="0.25">
      <c r="F55248" s="186"/>
    </row>
    <row r="55249" spans="6:6" x14ac:dyDescent="0.25">
      <c r="F55249" s="186"/>
    </row>
    <row r="55250" spans="6:6" x14ac:dyDescent="0.25">
      <c r="F55250" s="186"/>
    </row>
    <row r="55251" spans="6:6" x14ac:dyDescent="0.25">
      <c r="F55251" s="186"/>
    </row>
    <row r="55262" spans="6:6" x14ac:dyDescent="0.25">
      <c r="F55262" s="186"/>
    </row>
    <row r="55263" spans="6:6" x14ac:dyDescent="0.25">
      <c r="F55263" s="186"/>
    </row>
    <row r="55264" spans="6:6" x14ac:dyDescent="0.25">
      <c r="F55264" s="186"/>
    </row>
    <row r="55265" spans="6:6" x14ac:dyDescent="0.25">
      <c r="F55265" s="186"/>
    </row>
    <row r="55277" spans="6:6" x14ac:dyDescent="0.25">
      <c r="F55277" s="186"/>
    </row>
    <row r="55278" spans="6:6" x14ac:dyDescent="0.25">
      <c r="F55278" s="186"/>
    </row>
    <row r="55279" spans="6:6" x14ac:dyDescent="0.25">
      <c r="F55279" s="186"/>
    </row>
    <row r="55280" spans="6:6" x14ac:dyDescent="0.25">
      <c r="F55280" s="186"/>
    </row>
    <row r="55281" spans="6:6" x14ac:dyDescent="0.25">
      <c r="F55281" s="186"/>
    </row>
    <row r="55292" spans="6:6" x14ac:dyDescent="0.25">
      <c r="F55292" s="186"/>
    </row>
    <row r="55293" spans="6:6" x14ac:dyDescent="0.25">
      <c r="F55293" s="186"/>
    </row>
    <row r="55294" spans="6:6" x14ac:dyDescent="0.25">
      <c r="F55294" s="186"/>
    </row>
    <row r="55295" spans="6:6" x14ac:dyDescent="0.25">
      <c r="F55295" s="186"/>
    </row>
    <row r="55296" spans="6:6" x14ac:dyDescent="0.25">
      <c r="F55296" s="186"/>
    </row>
    <row r="55308" spans="6:6" x14ac:dyDescent="0.25">
      <c r="F55308" s="186"/>
    </row>
    <row r="55309" spans="6:6" x14ac:dyDescent="0.25">
      <c r="F55309" s="186"/>
    </row>
    <row r="55337" spans="6:6" x14ac:dyDescent="0.25">
      <c r="F55337" s="186"/>
    </row>
    <row r="55338" spans="6:6" x14ac:dyDescent="0.25">
      <c r="F55338" s="186"/>
    </row>
    <row r="55339" spans="6:6" x14ac:dyDescent="0.25">
      <c r="F55339" s="186"/>
    </row>
    <row r="55340" spans="6:6" x14ac:dyDescent="0.25">
      <c r="F55340" s="186"/>
    </row>
    <row r="55341" spans="6:6" x14ac:dyDescent="0.25">
      <c r="F55341" s="186"/>
    </row>
    <row r="55352" spans="6:6" x14ac:dyDescent="0.25">
      <c r="F55352" s="186"/>
    </row>
    <row r="55353" spans="6:6" x14ac:dyDescent="0.25">
      <c r="F55353" s="186"/>
    </row>
    <row r="55354" spans="6:6" x14ac:dyDescent="0.25">
      <c r="F55354" s="186"/>
    </row>
    <row r="55355" spans="6:6" x14ac:dyDescent="0.25">
      <c r="F55355" s="186"/>
    </row>
    <row r="55356" spans="6:6" x14ac:dyDescent="0.25">
      <c r="F55356" s="186"/>
    </row>
    <row r="55367" spans="6:6" x14ac:dyDescent="0.25">
      <c r="F55367" s="186"/>
    </row>
    <row r="55368" spans="6:6" x14ac:dyDescent="0.25">
      <c r="F55368" s="186"/>
    </row>
    <row r="55369" spans="6:6" x14ac:dyDescent="0.25">
      <c r="F55369" s="186"/>
    </row>
    <row r="55370" spans="6:6" x14ac:dyDescent="0.25">
      <c r="F55370" s="186"/>
    </row>
    <row r="55371" spans="6:6" x14ac:dyDescent="0.25">
      <c r="F55371" s="186"/>
    </row>
    <row r="55382" spans="6:6" x14ac:dyDescent="0.25">
      <c r="F55382" s="186"/>
    </row>
    <row r="55383" spans="6:6" x14ac:dyDescent="0.25">
      <c r="F55383" s="186"/>
    </row>
    <row r="55384" spans="6:6" x14ac:dyDescent="0.25">
      <c r="F55384" s="186"/>
    </row>
    <row r="55385" spans="6:6" x14ac:dyDescent="0.25">
      <c r="F55385" s="186"/>
    </row>
    <row r="55386" spans="6:6" x14ac:dyDescent="0.25">
      <c r="F55386" s="186"/>
    </row>
    <row r="55397" spans="6:6" x14ac:dyDescent="0.25">
      <c r="F55397" s="186"/>
    </row>
    <row r="55398" spans="6:6" x14ac:dyDescent="0.25">
      <c r="F55398" s="186"/>
    </row>
    <row r="55399" spans="6:6" x14ac:dyDescent="0.25">
      <c r="F55399" s="186"/>
    </row>
    <row r="55400" spans="6:6" x14ac:dyDescent="0.25">
      <c r="F55400" s="186"/>
    </row>
    <row r="55401" spans="6:6" x14ac:dyDescent="0.25">
      <c r="F55401" s="186"/>
    </row>
    <row r="55413" spans="6:6" x14ac:dyDescent="0.25">
      <c r="F55413" s="186"/>
    </row>
    <row r="55414" spans="6:6" x14ac:dyDescent="0.25">
      <c r="F55414" s="186"/>
    </row>
    <row r="55415" spans="6:6" x14ac:dyDescent="0.25">
      <c r="F55415" s="186"/>
    </row>
    <row r="55416" spans="6:6" x14ac:dyDescent="0.25">
      <c r="F55416" s="186"/>
    </row>
    <row r="55442" spans="6:6" x14ac:dyDescent="0.25">
      <c r="F55442" s="186"/>
    </row>
    <row r="55443" spans="6:6" x14ac:dyDescent="0.25">
      <c r="F55443" s="186"/>
    </row>
    <row r="55444" spans="6:6" x14ac:dyDescent="0.25">
      <c r="F55444" s="186"/>
    </row>
    <row r="55445" spans="6:6" x14ac:dyDescent="0.25">
      <c r="F55445" s="186"/>
    </row>
    <row r="55446" spans="6:6" x14ac:dyDescent="0.25">
      <c r="F55446" s="186"/>
    </row>
    <row r="55457" spans="6:6" x14ac:dyDescent="0.25">
      <c r="F55457" s="186"/>
    </row>
    <row r="55458" spans="6:6" x14ac:dyDescent="0.25">
      <c r="F55458" s="187"/>
    </row>
    <row r="55459" spans="6:6" x14ac:dyDescent="0.25">
      <c r="F55459" s="187"/>
    </row>
    <row r="55460" spans="6:6" x14ac:dyDescent="0.25">
      <c r="F55460" s="186"/>
    </row>
    <row r="55461" spans="6:6" x14ac:dyDescent="0.25">
      <c r="F55461" s="187"/>
    </row>
    <row r="55473" spans="6:6" x14ac:dyDescent="0.25">
      <c r="F55473" s="187"/>
    </row>
    <row r="55474" spans="6:6" x14ac:dyDescent="0.25">
      <c r="F55474" s="187"/>
    </row>
    <row r="55475" spans="6:6" x14ac:dyDescent="0.25">
      <c r="F55475" s="186"/>
    </row>
    <row r="55476" spans="6:6" x14ac:dyDescent="0.25">
      <c r="F55476" s="187"/>
    </row>
    <row r="55487" spans="6:6" x14ac:dyDescent="0.25">
      <c r="F55487" s="186"/>
    </row>
    <row r="55488" spans="6:6" x14ac:dyDescent="0.25">
      <c r="F55488" s="187"/>
    </row>
    <row r="55489" spans="6:6" x14ac:dyDescent="0.25">
      <c r="F55489" s="187"/>
    </row>
    <row r="55490" spans="6:6" x14ac:dyDescent="0.25">
      <c r="F55490" s="186"/>
    </row>
    <row r="55491" spans="6:6" x14ac:dyDescent="0.25">
      <c r="F55491" s="187"/>
    </row>
    <row r="55502" spans="6:6" x14ac:dyDescent="0.25">
      <c r="F55502" s="187"/>
    </row>
    <row r="55503" spans="6:6" x14ac:dyDescent="0.25">
      <c r="F55503" s="186"/>
    </row>
    <row r="55504" spans="6:6" x14ac:dyDescent="0.25">
      <c r="F55504" s="186"/>
    </row>
    <row r="55505" spans="6:6" x14ac:dyDescent="0.25">
      <c r="F55505" s="186"/>
    </row>
    <row r="55506" spans="6:6" x14ac:dyDescent="0.25">
      <c r="F55506" s="186"/>
    </row>
    <row r="55518" spans="6:6" x14ac:dyDescent="0.25">
      <c r="F55518" s="187"/>
    </row>
    <row r="55519" spans="6:6" x14ac:dyDescent="0.25">
      <c r="F55519" s="187"/>
    </row>
    <row r="55520" spans="6:6" x14ac:dyDescent="0.25">
      <c r="F55520" s="187"/>
    </row>
    <row r="55521" spans="6:6" x14ac:dyDescent="0.25">
      <c r="F55521" s="187"/>
    </row>
    <row r="55547" spans="6:6" x14ac:dyDescent="0.25">
      <c r="F55547" s="187"/>
    </row>
    <row r="55548" spans="6:6" x14ac:dyDescent="0.25">
      <c r="F55548" s="186"/>
    </row>
    <row r="55549" spans="6:6" x14ac:dyDescent="0.25">
      <c r="F55549" s="186"/>
    </row>
    <row r="55550" spans="6:6" x14ac:dyDescent="0.25">
      <c r="F55550" s="186"/>
    </row>
    <row r="55562" spans="6:6" x14ac:dyDescent="0.25">
      <c r="F55562" s="187"/>
    </row>
    <row r="55563" spans="6:6" x14ac:dyDescent="0.25">
      <c r="F55563" s="186"/>
    </row>
    <row r="55564" spans="6:6" x14ac:dyDescent="0.25">
      <c r="F55564" s="186"/>
    </row>
    <row r="55565" spans="6:6" x14ac:dyDescent="0.25">
      <c r="F55565" s="186"/>
    </row>
    <row r="55566" spans="6:6" x14ac:dyDescent="0.25">
      <c r="F55566" s="186"/>
    </row>
    <row r="55578" spans="6:6" x14ac:dyDescent="0.25">
      <c r="F55578" s="186"/>
    </row>
    <row r="55579" spans="6:6" x14ac:dyDescent="0.25">
      <c r="F55579" s="186"/>
    </row>
    <row r="55592" spans="6:6" x14ac:dyDescent="0.25">
      <c r="F55592" s="187"/>
    </row>
    <row r="55593" spans="6:6" x14ac:dyDescent="0.25">
      <c r="F55593" s="186"/>
    </row>
    <row r="55594" spans="6:6" x14ac:dyDescent="0.25">
      <c r="F55594" s="186"/>
    </row>
    <row r="55595" spans="6:6" x14ac:dyDescent="0.25">
      <c r="F55595" s="186"/>
    </row>
    <row r="55596" spans="6:6" x14ac:dyDescent="0.25">
      <c r="F55596" s="186"/>
    </row>
    <row r="55607" spans="6:6" x14ac:dyDescent="0.25">
      <c r="F55607" s="187"/>
    </row>
    <row r="55608" spans="6:6" x14ac:dyDescent="0.25">
      <c r="F55608" s="186"/>
    </row>
    <row r="55609" spans="6:6" x14ac:dyDescent="0.25">
      <c r="F55609" s="186"/>
    </row>
    <row r="55610" spans="6:6" x14ac:dyDescent="0.25">
      <c r="F55610" s="186"/>
    </row>
    <row r="55611" spans="6:6" x14ac:dyDescent="0.25">
      <c r="F55611" s="186"/>
    </row>
    <row r="55652" spans="6:6" x14ac:dyDescent="0.25">
      <c r="F55652" s="186"/>
    </row>
    <row r="55653" spans="6:6" x14ac:dyDescent="0.25">
      <c r="F55653" s="186"/>
    </row>
    <row r="55654" spans="6:6" x14ac:dyDescent="0.25">
      <c r="F55654" s="186"/>
    </row>
    <row r="55655" spans="6:6" x14ac:dyDescent="0.25">
      <c r="F55655" s="186"/>
    </row>
    <row r="55656" spans="6:6" x14ac:dyDescent="0.25">
      <c r="F55656" s="186"/>
    </row>
    <row r="55667" spans="6:6" x14ac:dyDescent="0.25">
      <c r="F55667" s="186"/>
    </row>
    <row r="55668" spans="6:6" x14ac:dyDescent="0.25">
      <c r="F55668" s="186"/>
    </row>
    <row r="55669" spans="6:6" x14ac:dyDescent="0.25">
      <c r="F55669" s="186"/>
    </row>
    <row r="55670" spans="6:6" x14ac:dyDescent="0.25">
      <c r="F55670" s="186"/>
    </row>
    <row r="55671" spans="6:6" x14ac:dyDescent="0.25">
      <c r="F55671" s="186"/>
    </row>
    <row r="55682" spans="6:6" x14ac:dyDescent="0.25">
      <c r="F55682" s="186"/>
    </row>
    <row r="55683" spans="6:6" x14ac:dyDescent="0.25">
      <c r="F55683" s="186"/>
    </row>
    <row r="55684" spans="6:6" x14ac:dyDescent="0.25">
      <c r="F55684" s="186"/>
    </row>
    <row r="55685" spans="6:6" x14ac:dyDescent="0.25">
      <c r="F55685" s="186"/>
    </row>
    <row r="55686" spans="6:6" x14ac:dyDescent="0.25">
      <c r="F55686" s="186"/>
    </row>
    <row r="55697" spans="6:6" x14ac:dyDescent="0.25">
      <c r="F55697" s="186"/>
    </row>
    <row r="55698" spans="6:6" x14ac:dyDescent="0.25">
      <c r="F55698" s="186"/>
    </row>
    <row r="55699" spans="6:6" x14ac:dyDescent="0.25">
      <c r="F55699" s="186"/>
    </row>
    <row r="55700" spans="6:6" x14ac:dyDescent="0.25">
      <c r="F55700" s="186"/>
    </row>
    <row r="55701" spans="6:6" x14ac:dyDescent="0.25">
      <c r="F55701" s="186"/>
    </row>
    <row r="55712" spans="6:6" x14ac:dyDescent="0.25">
      <c r="F55712" s="187"/>
    </row>
    <row r="55713" spans="6:6" x14ac:dyDescent="0.25">
      <c r="F55713" s="186"/>
    </row>
    <row r="55714" spans="6:6" x14ac:dyDescent="0.25">
      <c r="F55714" s="186"/>
    </row>
    <row r="55715" spans="6:6" x14ac:dyDescent="0.25">
      <c r="F55715" s="186"/>
    </row>
    <row r="55716" spans="6:6" x14ac:dyDescent="0.25">
      <c r="F55716" s="186"/>
    </row>
    <row r="55728" spans="6:6" x14ac:dyDescent="0.25">
      <c r="F55728" s="186"/>
    </row>
    <row r="55729" spans="6:6" x14ac:dyDescent="0.25">
      <c r="F55729" s="186"/>
    </row>
    <row r="55730" spans="6:6" x14ac:dyDescent="0.25">
      <c r="F55730" s="186"/>
    </row>
    <row r="55731" spans="6:6" x14ac:dyDescent="0.25">
      <c r="F55731" s="186"/>
    </row>
    <row r="55757" spans="6:6" x14ac:dyDescent="0.25">
      <c r="F55757" s="186"/>
    </row>
    <row r="55758" spans="6:6" x14ac:dyDescent="0.25">
      <c r="F55758" s="186"/>
    </row>
    <row r="55759" spans="6:6" x14ac:dyDescent="0.25">
      <c r="F55759" s="186"/>
    </row>
    <row r="55760" spans="6:6" x14ac:dyDescent="0.25">
      <c r="F55760" s="186"/>
    </row>
    <row r="55761" spans="6:6" x14ac:dyDescent="0.25">
      <c r="F55761" s="186"/>
    </row>
    <row r="55773" spans="6:6" x14ac:dyDescent="0.25">
      <c r="F55773" s="186"/>
    </row>
    <row r="55775" spans="6:6" x14ac:dyDescent="0.25">
      <c r="F55775" s="186"/>
    </row>
    <row r="55776" spans="6:6" x14ac:dyDescent="0.25">
      <c r="F55776" s="186"/>
    </row>
    <row r="55790" spans="6:6" x14ac:dyDescent="0.25">
      <c r="F55790" s="186"/>
    </row>
    <row r="55802" spans="6:6" x14ac:dyDescent="0.25">
      <c r="F55802" s="186"/>
    </row>
    <row r="55804" spans="6:6" x14ac:dyDescent="0.25">
      <c r="F55804" s="186"/>
    </row>
    <row r="55805" spans="6:6" x14ac:dyDescent="0.25">
      <c r="F55805" s="186"/>
    </row>
    <row r="55806" spans="6:6" x14ac:dyDescent="0.25">
      <c r="F55806" s="186"/>
    </row>
    <row r="55818" spans="6:6" x14ac:dyDescent="0.25">
      <c r="F55818" s="186"/>
    </row>
    <row r="55820" spans="6:6" x14ac:dyDescent="0.25">
      <c r="F55820" s="186"/>
    </row>
    <row r="55821" spans="6:6" x14ac:dyDescent="0.25">
      <c r="F55821" s="186"/>
    </row>
    <row r="55862" spans="6:6" x14ac:dyDescent="0.25">
      <c r="F55862" s="186"/>
    </row>
    <row r="55863" spans="6:6" x14ac:dyDescent="0.25">
      <c r="F55863" s="186"/>
    </row>
    <row r="55864" spans="6:6" x14ac:dyDescent="0.25">
      <c r="F55864" s="186"/>
    </row>
    <row r="55865" spans="6:6" x14ac:dyDescent="0.25">
      <c r="F55865" s="186"/>
    </row>
    <row r="55866" spans="6:6" x14ac:dyDescent="0.25">
      <c r="F55866" s="186"/>
    </row>
    <row r="55877" spans="6:6" x14ac:dyDescent="0.25">
      <c r="F55877" s="186"/>
    </row>
    <row r="55878" spans="6:6" x14ac:dyDescent="0.25">
      <c r="F55878" s="186"/>
    </row>
    <row r="55879" spans="6:6" x14ac:dyDescent="0.25">
      <c r="F55879" s="186"/>
    </row>
    <row r="55880" spans="6:6" x14ac:dyDescent="0.25">
      <c r="F55880" s="186"/>
    </row>
    <row r="55881" spans="6:6" x14ac:dyDescent="0.25">
      <c r="F55881" s="186"/>
    </row>
    <row r="55893" spans="6:6" x14ac:dyDescent="0.25">
      <c r="F55893" s="186"/>
    </row>
    <row r="55894" spans="6:6" x14ac:dyDescent="0.25">
      <c r="F55894" s="186"/>
    </row>
    <row r="55907" spans="6:6" x14ac:dyDescent="0.25">
      <c r="F55907" s="186"/>
    </row>
    <row r="55908" spans="6:6" x14ac:dyDescent="0.25">
      <c r="F55908" s="186"/>
    </row>
    <row r="55909" spans="6:6" x14ac:dyDescent="0.25">
      <c r="F55909" s="186"/>
    </row>
    <row r="55910" spans="6:6" x14ac:dyDescent="0.25">
      <c r="F55910" s="186"/>
    </row>
    <row r="55911" spans="6:6" x14ac:dyDescent="0.25">
      <c r="F55911" s="186"/>
    </row>
    <row r="55923" spans="6:6" x14ac:dyDescent="0.25">
      <c r="F55923" s="186"/>
    </row>
    <row r="55924" spans="6:6" x14ac:dyDescent="0.25">
      <c r="F55924" s="186"/>
    </row>
    <row r="55925" spans="6:6" x14ac:dyDescent="0.25">
      <c r="F55925" s="186"/>
    </row>
    <row r="55926" spans="6:6" x14ac:dyDescent="0.25">
      <c r="F55926" s="186"/>
    </row>
    <row r="55967" spans="6:6" x14ac:dyDescent="0.25">
      <c r="F55967" s="186"/>
    </row>
    <row r="55968" spans="6:6" x14ac:dyDescent="0.25">
      <c r="F55968" s="186"/>
    </row>
    <row r="55969" spans="6:6" x14ac:dyDescent="0.25">
      <c r="F55969" s="186"/>
    </row>
    <row r="55970" spans="6:6" x14ac:dyDescent="0.25">
      <c r="F55970" s="186"/>
    </row>
    <row r="55971" spans="6:6" x14ac:dyDescent="0.25">
      <c r="F55971" s="186"/>
    </row>
    <row r="55982" spans="6:6" x14ac:dyDescent="0.25">
      <c r="F55982" s="186"/>
    </row>
    <row r="55983" spans="6:6" x14ac:dyDescent="0.25">
      <c r="F55983" s="186"/>
    </row>
    <row r="55984" spans="6:6" x14ac:dyDescent="0.25">
      <c r="F55984" s="186"/>
    </row>
    <row r="55985" spans="6:6" x14ac:dyDescent="0.25">
      <c r="F55985" s="186"/>
    </row>
    <row r="55986" spans="6:6" x14ac:dyDescent="0.25">
      <c r="F55986" s="186"/>
    </row>
    <row r="55998" spans="6:6" x14ac:dyDescent="0.25">
      <c r="F55998" s="186"/>
    </row>
    <row r="55999" spans="6:6" x14ac:dyDescent="0.25">
      <c r="F55999" s="186"/>
    </row>
    <row r="56012" spans="6:6" x14ac:dyDescent="0.25">
      <c r="F56012" s="187"/>
    </row>
    <row r="56013" spans="6:6" x14ac:dyDescent="0.25">
      <c r="F56013" s="186"/>
    </row>
    <row r="56014" spans="6:6" x14ac:dyDescent="0.25">
      <c r="F56014" s="186"/>
    </row>
    <row r="56015" spans="6:6" x14ac:dyDescent="0.25">
      <c r="F56015" s="186"/>
    </row>
    <row r="56016" spans="6:6" x14ac:dyDescent="0.25">
      <c r="F56016" s="186"/>
    </row>
    <row r="56028" spans="6:6" x14ac:dyDescent="0.25">
      <c r="F56028" s="186"/>
    </row>
    <row r="56029" spans="6:6" x14ac:dyDescent="0.25">
      <c r="F56029" s="186"/>
    </row>
    <row r="56030" spans="6:6" x14ac:dyDescent="0.25">
      <c r="F56030" s="186"/>
    </row>
    <row r="56031" spans="6:6" x14ac:dyDescent="0.25">
      <c r="F56031" s="186"/>
    </row>
    <row r="56043" spans="6:6" x14ac:dyDescent="0.25">
      <c r="F56043" s="186"/>
    </row>
    <row r="56044" spans="6:6" x14ac:dyDescent="0.25">
      <c r="F56044" s="186"/>
    </row>
    <row r="56072" spans="6:6" x14ac:dyDescent="0.25">
      <c r="F56072" s="186"/>
    </row>
    <row r="56073" spans="6:6" x14ac:dyDescent="0.25">
      <c r="F56073" s="186"/>
    </row>
    <row r="56074" spans="6:6" x14ac:dyDescent="0.25">
      <c r="F56074" s="186"/>
    </row>
    <row r="56075" spans="6:6" x14ac:dyDescent="0.25">
      <c r="F56075" s="186"/>
    </row>
    <row r="56076" spans="6:6" x14ac:dyDescent="0.25">
      <c r="F56076" s="186"/>
    </row>
    <row r="56087" spans="6:6" x14ac:dyDescent="0.25">
      <c r="F56087" s="186"/>
    </row>
    <row r="56088" spans="6:6" x14ac:dyDescent="0.25">
      <c r="F56088" s="186"/>
    </row>
    <row r="56089" spans="6:6" x14ac:dyDescent="0.25">
      <c r="F56089" s="186"/>
    </row>
    <row r="56090" spans="6:6" x14ac:dyDescent="0.25">
      <c r="F56090" s="186"/>
    </row>
    <row r="56103" spans="6:6" x14ac:dyDescent="0.25">
      <c r="F56103" s="186"/>
    </row>
    <row r="56104" spans="6:6" x14ac:dyDescent="0.25">
      <c r="F56104" s="186"/>
    </row>
    <row r="56118" spans="6:6" x14ac:dyDescent="0.25">
      <c r="F56118" s="186"/>
    </row>
    <row r="56119" spans="6:6" x14ac:dyDescent="0.25">
      <c r="F56119" s="186"/>
    </row>
    <row r="56120" spans="6:6" x14ac:dyDescent="0.25">
      <c r="F56120" s="186"/>
    </row>
    <row r="56121" spans="6:6" x14ac:dyDescent="0.25">
      <c r="F56121" s="186"/>
    </row>
    <row r="56133" spans="6:6" x14ac:dyDescent="0.25">
      <c r="F56133" s="186"/>
    </row>
    <row r="56134" spans="6:6" x14ac:dyDescent="0.25">
      <c r="F56134" s="186"/>
    </row>
    <row r="56135" spans="6:6" x14ac:dyDescent="0.25">
      <c r="F56135" s="186"/>
    </row>
    <row r="56136" spans="6:6" x14ac:dyDescent="0.25">
      <c r="F56136" s="186"/>
    </row>
    <row r="56177" spans="6:6" x14ac:dyDescent="0.25">
      <c r="F56177" s="186"/>
    </row>
    <row r="56178" spans="6:6" x14ac:dyDescent="0.25">
      <c r="F56178" s="186"/>
    </row>
    <row r="56179" spans="6:6" x14ac:dyDescent="0.25">
      <c r="F56179" s="186"/>
    </row>
    <row r="56180" spans="6:6" x14ac:dyDescent="0.25">
      <c r="F56180" s="186"/>
    </row>
    <row r="56181" spans="6:6" x14ac:dyDescent="0.25">
      <c r="F56181" s="186"/>
    </row>
    <row r="56192" spans="6:6" x14ac:dyDescent="0.25">
      <c r="F56192" s="186"/>
    </row>
    <row r="56193" spans="6:6" x14ac:dyDescent="0.25">
      <c r="F56193" s="186"/>
    </row>
    <row r="56194" spans="6:6" x14ac:dyDescent="0.25">
      <c r="F56194" s="186"/>
    </row>
    <row r="56195" spans="6:6" x14ac:dyDescent="0.25">
      <c r="F56195" s="186"/>
    </row>
    <row r="56196" spans="6:6" x14ac:dyDescent="0.25">
      <c r="F56196" s="186"/>
    </row>
    <row r="56208" spans="6:6" x14ac:dyDescent="0.25">
      <c r="F56208" s="186"/>
    </row>
    <row r="56209" spans="6:6" x14ac:dyDescent="0.25">
      <c r="F56209" s="186"/>
    </row>
    <row r="56210" spans="6:6" x14ac:dyDescent="0.25">
      <c r="F56210" s="186"/>
    </row>
    <row r="56211" spans="6:6" x14ac:dyDescent="0.25">
      <c r="F56211" s="186"/>
    </row>
    <row r="56222" spans="6:6" x14ac:dyDescent="0.25">
      <c r="F56222" s="186"/>
    </row>
    <row r="56223" spans="6:6" x14ac:dyDescent="0.25">
      <c r="F56223" s="186"/>
    </row>
    <row r="56224" spans="6:6" x14ac:dyDescent="0.25">
      <c r="F56224" s="186"/>
    </row>
    <row r="56225" spans="6:6" x14ac:dyDescent="0.25">
      <c r="F56225" s="186"/>
    </row>
    <row r="56226" spans="6:6" x14ac:dyDescent="0.25">
      <c r="F56226" s="186"/>
    </row>
    <row r="56237" spans="6:6" x14ac:dyDescent="0.25">
      <c r="F56237" s="186"/>
    </row>
    <row r="56238" spans="6:6" x14ac:dyDescent="0.25">
      <c r="F56238" s="186"/>
    </row>
    <row r="56239" spans="6:6" x14ac:dyDescent="0.25">
      <c r="F56239" s="186"/>
    </row>
    <row r="56240" spans="6:6" x14ac:dyDescent="0.25">
      <c r="F56240" s="186"/>
    </row>
    <row r="56241" spans="6:6" x14ac:dyDescent="0.25">
      <c r="F56241" s="186"/>
    </row>
    <row r="56253" spans="6:6" x14ac:dyDescent="0.25">
      <c r="F56253" s="186"/>
    </row>
    <row r="56254" spans="6:6" x14ac:dyDescent="0.25">
      <c r="F56254" s="186"/>
    </row>
    <row r="56282" spans="6:6" x14ac:dyDescent="0.25">
      <c r="F56282" s="186"/>
    </row>
    <row r="56283" spans="6:6" x14ac:dyDescent="0.25">
      <c r="F56283" s="186"/>
    </row>
    <row r="56285" spans="6:6" x14ac:dyDescent="0.25">
      <c r="F56285" s="186"/>
    </row>
    <row r="56286" spans="6:6" x14ac:dyDescent="0.25">
      <c r="F56286" s="186"/>
    </row>
    <row r="56327" spans="6:6" x14ac:dyDescent="0.25">
      <c r="F56327" s="186"/>
    </row>
    <row r="56330" spans="6:6" x14ac:dyDescent="0.25">
      <c r="F56330" s="186"/>
    </row>
    <row r="56343" spans="6:6" x14ac:dyDescent="0.25">
      <c r="F56343" s="186"/>
    </row>
    <row r="56345" spans="6:6" x14ac:dyDescent="0.25">
      <c r="F56345" s="186"/>
    </row>
    <row r="56346" spans="6:6" x14ac:dyDescent="0.25">
      <c r="F56346" s="186"/>
    </row>
    <row r="56387" spans="6:6" x14ac:dyDescent="0.25">
      <c r="F56387" s="186"/>
    </row>
    <row r="56388" spans="6:6" x14ac:dyDescent="0.25">
      <c r="F56388" s="186"/>
    </row>
    <row r="56389" spans="6:6" x14ac:dyDescent="0.25">
      <c r="F56389" s="186"/>
    </row>
    <row r="56390" spans="6:6" x14ac:dyDescent="0.25">
      <c r="F56390" s="186"/>
    </row>
    <row r="56391" spans="6:6" x14ac:dyDescent="0.25">
      <c r="F56391" s="186"/>
    </row>
    <row r="56402" spans="6:6" x14ac:dyDescent="0.25">
      <c r="F56402" s="186"/>
    </row>
    <row r="56403" spans="6:6" x14ac:dyDescent="0.25">
      <c r="F56403" s="186"/>
    </row>
    <row r="56404" spans="6:6" x14ac:dyDescent="0.25">
      <c r="F56404" s="186"/>
    </row>
    <row r="56405" spans="6:6" x14ac:dyDescent="0.25">
      <c r="F56405" s="186"/>
    </row>
    <row r="56406" spans="6:6" x14ac:dyDescent="0.25">
      <c r="F56406" s="186"/>
    </row>
    <row r="56418" spans="6:6" x14ac:dyDescent="0.25">
      <c r="F56418" s="186"/>
    </row>
    <row r="56419" spans="6:6" x14ac:dyDescent="0.25">
      <c r="F56419" s="186"/>
    </row>
    <row r="56420" spans="6:6" x14ac:dyDescent="0.25">
      <c r="F56420" s="186"/>
    </row>
    <row r="56421" spans="6:6" x14ac:dyDescent="0.25">
      <c r="F56421" s="186"/>
    </row>
    <row r="56432" spans="6:6" x14ac:dyDescent="0.25">
      <c r="F56432" s="186"/>
    </row>
    <row r="56433" spans="6:6" x14ac:dyDescent="0.25">
      <c r="F56433" s="186"/>
    </row>
    <row r="56434" spans="6:6" x14ac:dyDescent="0.25">
      <c r="F56434" s="186"/>
    </row>
    <row r="56435" spans="6:6" x14ac:dyDescent="0.25">
      <c r="F56435" s="186"/>
    </row>
    <row r="56436" spans="6:6" x14ac:dyDescent="0.25">
      <c r="F56436" s="186"/>
    </row>
    <row r="56447" spans="6:6" x14ac:dyDescent="0.25">
      <c r="F56447" s="186"/>
    </row>
    <row r="56448" spans="6:6" x14ac:dyDescent="0.25">
      <c r="F56448" s="186"/>
    </row>
    <row r="56449" spans="6:6" x14ac:dyDescent="0.25">
      <c r="F56449" s="186"/>
    </row>
    <row r="56450" spans="6:6" x14ac:dyDescent="0.25">
      <c r="F56450" s="186"/>
    </row>
    <row r="56451" spans="6:6" x14ac:dyDescent="0.25">
      <c r="F56451" s="186"/>
    </row>
    <row r="56463" spans="6:6" x14ac:dyDescent="0.25">
      <c r="F56463" s="186"/>
    </row>
    <row r="56464" spans="6:6" x14ac:dyDescent="0.25">
      <c r="F56464" s="186"/>
    </row>
    <row r="56478" spans="6:6" x14ac:dyDescent="0.25">
      <c r="F56478" s="186"/>
    </row>
    <row r="56479" spans="6:6" x14ac:dyDescent="0.25">
      <c r="F56479" s="186"/>
    </row>
    <row r="56480" spans="6:6" x14ac:dyDescent="0.25">
      <c r="F56480" s="186"/>
    </row>
    <row r="56481" spans="6:6" x14ac:dyDescent="0.25">
      <c r="F56481" s="186"/>
    </row>
    <row r="56492" spans="6:6" x14ac:dyDescent="0.25">
      <c r="F56492" s="186"/>
    </row>
    <row r="56493" spans="6:6" x14ac:dyDescent="0.25">
      <c r="F56493" s="186"/>
    </row>
    <row r="56494" spans="6:6" x14ac:dyDescent="0.25">
      <c r="F56494" s="186"/>
    </row>
    <row r="56495" spans="6:6" x14ac:dyDescent="0.25">
      <c r="F56495" s="186"/>
    </row>
    <row r="56496" spans="6:6" x14ac:dyDescent="0.25">
      <c r="F56496" s="186"/>
    </row>
    <row r="56507" spans="6:6" x14ac:dyDescent="0.25">
      <c r="F56507" s="186"/>
    </row>
    <row r="56508" spans="6:6" x14ac:dyDescent="0.25">
      <c r="F56508" s="186"/>
    </row>
    <row r="56509" spans="6:6" x14ac:dyDescent="0.25">
      <c r="F56509" s="186"/>
    </row>
    <row r="56510" spans="6:6" x14ac:dyDescent="0.25">
      <c r="F56510" s="186"/>
    </row>
    <row r="56511" spans="6:6" x14ac:dyDescent="0.25">
      <c r="F56511" s="186"/>
    </row>
    <row r="56522" spans="6:6" x14ac:dyDescent="0.25">
      <c r="F56522" s="186"/>
    </row>
    <row r="56523" spans="6:6" x14ac:dyDescent="0.25">
      <c r="F56523" s="186"/>
    </row>
    <row r="56524" spans="6:6" x14ac:dyDescent="0.25">
      <c r="F56524" s="186"/>
    </row>
    <row r="56525" spans="6:6" x14ac:dyDescent="0.25">
      <c r="F56525" s="186"/>
    </row>
    <row r="56526" spans="6:6" x14ac:dyDescent="0.25">
      <c r="F56526" s="186"/>
    </row>
    <row r="56537" spans="6:6" x14ac:dyDescent="0.25">
      <c r="F56537" s="186"/>
    </row>
    <row r="56538" spans="6:6" x14ac:dyDescent="0.25">
      <c r="F56538" s="186"/>
    </row>
    <row r="56539" spans="6:6" x14ac:dyDescent="0.25">
      <c r="F56539" s="186"/>
    </row>
    <row r="56540" spans="6:6" x14ac:dyDescent="0.25">
      <c r="F56540" s="186"/>
    </row>
    <row r="56552" spans="6:6" x14ac:dyDescent="0.25">
      <c r="F56552" s="186"/>
    </row>
    <row r="56553" spans="6:6" x14ac:dyDescent="0.25">
      <c r="F56553" s="186"/>
    </row>
    <row r="56554" spans="6:6" x14ac:dyDescent="0.25">
      <c r="F56554" s="186"/>
    </row>
    <row r="56555" spans="6:6" x14ac:dyDescent="0.25">
      <c r="F56555" s="186"/>
    </row>
    <row r="56556" spans="6:6" x14ac:dyDescent="0.25">
      <c r="F56556" s="186"/>
    </row>
    <row r="56568" spans="6:6" x14ac:dyDescent="0.25">
      <c r="F56568" s="186"/>
    </row>
    <row r="56569" spans="6:6" x14ac:dyDescent="0.25">
      <c r="F56569" s="186"/>
    </row>
    <row r="56570" spans="6:6" x14ac:dyDescent="0.25">
      <c r="F56570" s="186"/>
    </row>
    <row r="56571" spans="6:6" x14ac:dyDescent="0.25">
      <c r="F56571" s="186"/>
    </row>
    <row r="56597" spans="6:6" x14ac:dyDescent="0.25">
      <c r="F56597" s="186"/>
    </row>
    <row r="56598" spans="6:6" x14ac:dyDescent="0.25">
      <c r="F56598" s="186"/>
    </row>
    <row r="56599" spans="6:6" x14ac:dyDescent="0.25">
      <c r="F56599" s="186"/>
    </row>
    <row r="56600" spans="6:6" x14ac:dyDescent="0.25">
      <c r="F56600" s="186"/>
    </row>
    <row r="56601" spans="6:6" x14ac:dyDescent="0.25">
      <c r="F56601" s="186"/>
    </row>
    <row r="56612" spans="6:6" x14ac:dyDescent="0.25">
      <c r="F56612" s="186"/>
    </row>
    <row r="56613" spans="6:6" x14ac:dyDescent="0.25">
      <c r="F56613" s="186"/>
    </row>
    <row r="56614" spans="6:6" x14ac:dyDescent="0.25">
      <c r="F56614" s="186"/>
    </row>
    <row r="56615" spans="6:6" x14ac:dyDescent="0.25">
      <c r="F56615" s="186"/>
    </row>
    <row r="56627" spans="6:6" x14ac:dyDescent="0.25">
      <c r="F56627" s="186"/>
    </row>
    <row r="56628" spans="6:6" x14ac:dyDescent="0.25">
      <c r="F56628" s="186"/>
    </row>
    <row r="56629" spans="6:6" x14ac:dyDescent="0.25">
      <c r="F56629" s="186"/>
    </row>
    <row r="56630" spans="6:6" x14ac:dyDescent="0.25">
      <c r="F56630" s="186"/>
    </row>
    <row r="56631" spans="6:6" x14ac:dyDescent="0.25">
      <c r="F56631" s="186"/>
    </row>
    <row r="56642" spans="6:6" x14ac:dyDescent="0.25">
      <c r="F56642" s="186"/>
    </row>
    <row r="56643" spans="6:6" x14ac:dyDescent="0.25">
      <c r="F56643" s="186"/>
    </row>
    <row r="56644" spans="6:6" x14ac:dyDescent="0.25">
      <c r="F56644" s="186"/>
    </row>
    <row r="56645" spans="6:6" x14ac:dyDescent="0.25">
      <c r="F56645" s="186"/>
    </row>
    <row r="56646" spans="6:6" x14ac:dyDescent="0.25">
      <c r="F56646" s="186"/>
    </row>
    <row r="56657" spans="6:6" x14ac:dyDescent="0.25">
      <c r="F56657" s="186"/>
    </row>
    <row r="56658" spans="6:6" x14ac:dyDescent="0.25">
      <c r="F56658" s="186"/>
    </row>
    <row r="56659" spans="6:6" x14ac:dyDescent="0.25">
      <c r="F56659" s="186"/>
    </row>
    <row r="56660" spans="6:6" x14ac:dyDescent="0.25">
      <c r="F56660" s="186"/>
    </row>
    <row r="56661" spans="6:6" x14ac:dyDescent="0.25">
      <c r="F56661" s="186"/>
    </row>
    <row r="56673" spans="6:6" x14ac:dyDescent="0.25">
      <c r="F56673" s="186"/>
    </row>
    <row r="56674" spans="6:6" x14ac:dyDescent="0.25">
      <c r="F56674" s="186"/>
    </row>
    <row r="56675" spans="6:6" x14ac:dyDescent="0.25">
      <c r="F56675" s="186"/>
    </row>
    <row r="56676" spans="6:6" x14ac:dyDescent="0.25">
      <c r="F56676" s="186"/>
    </row>
    <row r="56702" spans="6:6" x14ac:dyDescent="0.25">
      <c r="F56702" s="186"/>
    </row>
    <row r="56703" spans="6:6" x14ac:dyDescent="0.25">
      <c r="F56703" s="186"/>
    </row>
    <row r="56704" spans="6:6" x14ac:dyDescent="0.25">
      <c r="F56704" s="186"/>
    </row>
    <row r="56705" spans="6:6" x14ac:dyDescent="0.25">
      <c r="F56705" s="186"/>
    </row>
    <row r="56706" spans="6:6" x14ac:dyDescent="0.25">
      <c r="F56706" s="186"/>
    </row>
    <row r="56717" spans="6:6" x14ac:dyDescent="0.25">
      <c r="F56717" s="186"/>
    </row>
    <row r="56718" spans="6:6" x14ac:dyDescent="0.25">
      <c r="F56718" s="186"/>
    </row>
    <row r="56719" spans="6:6" x14ac:dyDescent="0.25">
      <c r="F56719" s="186"/>
    </row>
    <row r="56720" spans="6:6" x14ac:dyDescent="0.25">
      <c r="F56720" s="186"/>
    </row>
    <row r="56721" spans="6:6" x14ac:dyDescent="0.25">
      <c r="F56721" s="186"/>
    </row>
    <row r="56732" spans="6:6" x14ac:dyDescent="0.25">
      <c r="F56732" s="186"/>
    </row>
    <row r="56733" spans="6:6" x14ac:dyDescent="0.25">
      <c r="F56733" s="186"/>
    </row>
    <row r="56734" spans="6:6" x14ac:dyDescent="0.25">
      <c r="F56734" s="186"/>
    </row>
    <row r="56735" spans="6:6" x14ac:dyDescent="0.25">
      <c r="F56735" s="186"/>
    </row>
    <row r="56747" spans="6:6" x14ac:dyDescent="0.25">
      <c r="F56747" s="186"/>
    </row>
    <row r="56748" spans="6:6" x14ac:dyDescent="0.25">
      <c r="F56748" s="186"/>
    </row>
    <row r="56749" spans="6:6" x14ac:dyDescent="0.25">
      <c r="F56749" s="186"/>
    </row>
    <row r="56750" spans="6:6" x14ac:dyDescent="0.25">
      <c r="F56750" s="186"/>
    </row>
    <row r="56751" spans="6:6" x14ac:dyDescent="0.25">
      <c r="F56751" s="186"/>
    </row>
    <row r="56763" spans="6:6" x14ac:dyDescent="0.25">
      <c r="F56763" s="186"/>
    </row>
    <row r="56764" spans="6:6" x14ac:dyDescent="0.25">
      <c r="F56764" s="186"/>
    </row>
    <row r="56765" spans="6:6" x14ac:dyDescent="0.25">
      <c r="F56765" s="186"/>
    </row>
    <row r="56766" spans="6:6" x14ac:dyDescent="0.25">
      <c r="F56766" s="186"/>
    </row>
    <row r="56778" spans="6:6" x14ac:dyDescent="0.25">
      <c r="F56778" s="186"/>
    </row>
    <row r="56779" spans="6:6" x14ac:dyDescent="0.25">
      <c r="F56779" s="186"/>
    </row>
    <row r="56780" spans="6:6" x14ac:dyDescent="0.25">
      <c r="F56780" s="186"/>
    </row>
    <row r="56781" spans="6:6" x14ac:dyDescent="0.25">
      <c r="F56781" s="186"/>
    </row>
    <row r="56807" spans="6:6" x14ac:dyDescent="0.25">
      <c r="F56807" s="186"/>
    </row>
    <row r="56808" spans="6:6" x14ac:dyDescent="0.25">
      <c r="F56808" s="186"/>
    </row>
    <row r="56809" spans="6:6" x14ac:dyDescent="0.25">
      <c r="F56809" s="186"/>
    </row>
    <row r="56810" spans="6:6" x14ac:dyDescent="0.25">
      <c r="F56810" s="186"/>
    </row>
    <row r="56811" spans="6:6" x14ac:dyDescent="0.25">
      <c r="F56811" s="186"/>
    </row>
    <row r="56822" spans="6:6" x14ac:dyDescent="0.25">
      <c r="F56822" s="186"/>
    </row>
    <row r="56823" spans="6:6" x14ac:dyDescent="0.25">
      <c r="F56823" s="186"/>
    </row>
    <row r="56824" spans="6:6" x14ac:dyDescent="0.25">
      <c r="F56824" s="186"/>
    </row>
    <row r="56825" spans="6:6" x14ac:dyDescent="0.25">
      <c r="F56825" s="186"/>
    </row>
    <row r="56826" spans="6:6" x14ac:dyDescent="0.25">
      <c r="F56826" s="186"/>
    </row>
    <row r="56837" spans="6:6" x14ac:dyDescent="0.25">
      <c r="F56837" s="187"/>
    </row>
    <row r="56838" spans="6:6" x14ac:dyDescent="0.25">
      <c r="F56838" s="186"/>
    </row>
    <row r="56839" spans="6:6" x14ac:dyDescent="0.25">
      <c r="F56839" s="186"/>
    </row>
    <row r="56840" spans="6:6" x14ac:dyDescent="0.25">
      <c r="F56840" s="186"/>
    </row>
    <row r="56841" spans="6:6" x14ac:dyDescent="0.25">
      <c r="F56841" s="186"/>
    </row>
    <row r="56852" spans="6:6" x14ac:dyDescent="0.25">
      <c r="F56852" s="186"/>
    </row>
    <row r="56853" spans="6:6" x14ac:dyDescent="0.25">
      <c r="F56853" s="186"/>
    </row>
    <row r="56854" spans="6:6" x14ac:dyDescent="0.25">
      <c r="F56854" s="186"/>
    </row>
    <row r="56855" spans="6:6" x14ac:dyDescent="0.25">
      <c r="F56855" s="186"/>
    </row>
    <row r="56867" spans="6:6" x14ac:dyDescent="0.25">
      <c r="F56867" s="186"/>
    </row>
    <row r="56868" spans="6:6" x14ac:dyDescent="0.25">
      <c r="F56868" s="186"/>
    </row>
    <row r="56869" spans="6:6" x14ac:dyDescent="0.25">
      <c r="F56869" s="186"/>
    </row>
    <row r="56870" spans="6:6" x14ac:dyDescent="0.25">
      <c r="F56870" s="186"/>
    </row>
    <row r="56871" spans="6:6" x14ac:dyDescent="0.25">
      <c r="F56871" s="186"/>
    </row>
    <row r="56883" spans="6:6" x14ac:dyDescent="0.25">
      <c r="F56883" s="186"/>
    </row>
    <row r="56884" spans="6:6" x14ac:dyDescent="0.25">
      <c r="F56884" s="186"/>
    </row>
    <row r="56912" spans="6:6" x14ac:dyDescent="0.25">
      <c r="F56912" s="186"/>
    </row>
    <row r="56913" spans="6:6" x14ac:dyDescent="0.25">
      <c r="F56913" s="186"/>
    </row>
    <row r="56914" spans="6:6" x14ac:dyDescent="0.25">
      <c r="F56914" s="186"/>
    </row>
    <row r="56915" spans="6:6" x14ac:dyDescent="0.25">
      <c r="F56915" s="186"/>
    </row>
    <row r="56916" spans="6:6" x14ac:dyDescent="0.25">
      <c r="F56916" s="186"/>
    </row>
    <row r="56927" spans="6:6" x14ac:dyDescent="0.25">
      <c r="F56927" s="186"/>
    </row>
    <row r="56928" spans="6:6" x14ac:dyDescent="0.25">
      <c r="F56928" s="186"/>
    </row>
    <row r="56929" spans="6:6" x14ac:dyDescent="0.25">
      <c r="F56929" s="186"/>
    </row>
    <row r="56930" spans="6:6" x14ac:dyDescent="0.25">
      <c r="F56930" s="186"/>
    </row>
    <row r="56931" spans="6:6" x14ac:dyDescent="0.25">
      <c r="F56931" s="186"/>
    </row>
    <row r="56943" spans="6:6" x14ac:dyDescent="0.25">
      <c r="F56943" s="186"/>
    </row>
    <row r="56944" spans="6:6" x14ac:dyDescent="0.25">
      <c r="F56944" s="186"/>
    </row>
    <row r="56957" spans="6:6" x14ac:dyDescent="0.25">
      <c r="F56957" s="186"/>
    </row>
    <row r="56958" spans="6:6" x14ac:dyDescent="0.25">
      <c r="F56958" s="186"/>
    </row>
    <row r="56959" spans="6:6" x14ac:dyDescent="0.25">
      <c r="F56959" s="186"/>
    </row>
    <row r="56960" spans="6:6" x14ac:dyDescent="0.25">
      <c r="F56960" s="186"/>
    </row>
    <row r="56972" spans="6:6" x14ac:dyDescent="0.25">
      <c r="F56972" s="186"/>
    </row>
    <row r="56973" spans="6:6" x14ac:dyDescent="0.25">
      <c r="F56973" s="186"/>
    </row>
    <row r="56974" spans="6:6" x14ac:dyDescent="0.25">
      <c r="F56974" s="186"/>
    </row>
    <row r="56975" spans="6:6" x14ac:dyDescent="0.25">
      <c r="F56975" s="186"/>
    </row>
    <row r="56976" spans="6:6" x14ac:dyDescent="0.25">
      <c r="F56976" s="186"/>
    </row>
    <row r="56988" spans="6:6" x14ac:dyDescent="0.25">
      <c r="F56988" s="186"/>
    </row>
    <row r="56989" spans="6:6" x14ac:dyDescent="0.25">
      <c r="F56989" s="186"/>
    </row>
    <row r="57017" spans="6:6" x14ac:dyDescent="0.25">
      <c r="F57017" s="186"/>
    </row>
    <row r="57018" spans="6:6" x14ac:dyDescent="0.25">
      <c r="F57018" s="186"/>
    </row>
    <row r="57019" spans="6:6" x14ac:dyDescent="0.25">
      <c r="F57019" s="186"/>
    </row>
    <row r="57020" spans="6:6" x14ac:dyDescent="0.25">
      <c r="F57020" s="186"/>
    </row>
    <row r="57021" spans="6:6" x14ac:dyDescent="0.25">
      <c r="F57021" s="186"/>
    </row>
    <row r="57032" spans="6:6" x14ac:dyDescent="0.25">
      <c r="F57032" s="186"/>
    </row>
    <row r="57033" spans="6:6" x14ac:dyDescent="0.25">
      <c r="F57033" s="186"/>
    </row>
    <row r="57034" spans="6:6" x14ac:dyDescent="0.25">
      <c r="F57034" s="186"/>
    </row>
    <row r="57035" spans="6:6" x14ac:dyDescent="0.25">
      <c r="F57035" s="186"/>
    </row>
    <row r="57036" spans="6:6" x14ac:dyDescent="0.25">
      <c r="F57036" s="186"/>
    </row>
    <row r="57048" spans="6:6" x14ac:dyDescent="0.25">
      <c r="F57048" s="186"/>
    </row>
    <row r="57049" spans="6:6" x14ac:dyDescent="0.25">
      <c r="F57049" s="186"/>
    </row>
    <row r="57050" spans="6:6" x14ac:dyDescent="0.25">
      <c r="F57050" s="186"/>
    </row>
    <row r="57051" spans="6:6" x14ac:dyDescent="0.25">
      <c r="F57051" s="186"/>
    </row>
    <row r="57062" spans="6:6" x14ac:dyDescent="0.25">
      <c r="F57062" s="187"/>
    </row>
    <row r="57063" spans="6:6" x14ac:dyDescent="0.25">
      <c r="F57063" s="186"/>
    </row>
    <row r="57064" spans="6:6" x14ac:dyDescent="0.25">
      <c r="F57064" s="186"/>
    </row>
    <row r="57065" spans="6:6" x14ac:dyDescent="0.25">
      <c r="F57065" s="186"/>
    </row>
    <row r="57066" spans="6:6" x14ac:dyDescent="0.25">
      <c r="F57066" s="186"/>
    </row>
    <row r="57077" spans="6:6" x14ac:dyDescent="0.25">
      <c r="F57077" s="187"/>
    </row>
    <row r="57078" spans="6:6" x14ac:dyDescent="0.25">
      <c r="F57078" s="186"/>
    </row>
    <row r="57079" spans="6:6" x14ac:dyDescent="0.25">
      <c r="F57079" s="186"/>
    </row>
    <row r="57080" spans="6:6" x14ac:dyDescent="0.25">
      <c r="F57080" s="186"/>
    </row>
    <row r="57081" spans="6:6" x14ac:dyDescent="0.25">
      <c r="F57081" s="186"/>
    </row>
    <row r="57093" spans="6:6" x14ac:dyDescent="0.25">
      <c r="F57093" s="186"/>
    </row>
    <row r="57094" spans="6:6" x14ac:dyDescent="0.25">
      <c r="F57094" s="186"/>
    </row>
    <row r="57122" spans="6:6" x14ac:dyDescent="0.25">
      <c r="F57122" s="187"/>
    </row>
    <row r="57123" spans="6:6" x14ac:dyDescent="0.25">
      <c r="F57123" s="186"/>
    </row>
    <row r="57124" spans="6:6" x14ac:dyDescent="0.25">
      <c r="F57124" s="186"/>
    </row>
    <row r="57125" spans="6:6" x14ac:dyDescent="0.25">
      <c r="F57125" s="186"/>
    </row>
    <row r="57126" spans="6:6" x14ac:dyDescent="0.25">
      <c r="F57126" s="186"/>
    </row>
    <row r="57137" spans="6:6" x14ac:dyDescent="0.25">
      <c r="F57137" s="187"/>
    </row>
    <row r="57138" spans="6:6" x14ac:dyDescent="0.25">
      <c r="F57138" s="186"/>
    </row>
    <row r="57139" spans="6:6" x14ac:dyDescent="0.25">
      <c r="F57139" s="186"/>
    </row>
    <row r="57140" spans="6:6" x14ac:dyDescent="0.25">
      <c r="F57140" s="186"/>
    </row>
    <row r="57141" spans="6:6" x14ac:dyDescent="0.25">
      <c r="F57141" s="186"/>
    </row>
    <row r="57152" spans="6:6" x14ac:dyDescent="0.25">
      <c r="F57152" s="187"/>
    </row>
    <row r="57153" spans="6:6" x14ac:dyDescent="0.25">
      <c r="F57153" s="186"/>
    </row>
    <row r="57154" spans="6:6" x14ac:dyDescent="0.25">
      <c r="F57154" s="186"/>
    </row>
    <row r="57155" spans="6:6" x14ac:dyDescent="0.25">
      <c r="F57155" s="186"/>
    </row>
    <row r="57167" spans="6:6" x14ac:dyDescent="0.25">
      <c r="F57167" s="187"/>
    </row>
    <row r="57168" spans="6:6" x14ac:dyDescent="0.25">
      <c r="F57168" s="186"/>
    </row>
    <row r="57169" spans="6:6" x14ac:dyDescent="0.25">
      <c r="F57169" s="186"/>
    </row>
    <row r="57170" spans="6:6" x14ac:dyDescent="0.25">
      <c r="F57170" s="186"/>
    </row>
    <row r="57171" spans="6:6" x14ac:dyDescent="0.25">
      <c r="F57171" s="186"/>
    </row>
    <row r="57182" spans="6:6" x14ac:dyDescent="0.25">
      <c r="F57182" s="187"/>
    </row>
    <row r="57183" spans="6:6" x14ac:dyDescent="0.25">
      <c r="F57183" s="186"/>
    </row>
    <row r="57184" spans="6:6" x14ac:dyDescent="0.25">
      <c r="F57184" s="186"/>
    </row>
    <row r="57185" spans="6:6" x14ac:dyDescent="0.25">
      <c r="F57185" s="186"/>
    </row>
    <row r="57186" spans="6:6" x14ac:dyDescent="0.25">
      <c r="F57186" s="186"/>
    </row>
    <row r="57198" spans="6:6" x14ac:dyDescent="0.25">
      <c r="F57198" s="186"/>
    </row>
    <row r="57199" spans="6:6" x14ac:dyDescent="0.25">
      <c r="F57199" s="186"/>
    </row>
    <row r="57200" spans="6:6" x14ac:dyDescent="0.25">
      <c r="F57200" s="186"/>
    </row>
    <row r="57201" spans="6:6" x14ac:dyDescent="0.25">
      <c r="F57201" s="186"/>
    </row>
    <row r="57227" spans="6:6" x14ac:dyDescent="0.25">
      <c r="F57227" s="186"/>
    </row>
    <row r="57228" spans="6:6" x14ac:dyDescent="0.25">
      <c r="F57228" s="186"/>
    </row>
    <row r="57229" spans="6:6" x14ac:dyDescent="0.25">
      <c r="F57229" s="186"/>
    </row>
    <row r="57230" spans="6:6" x14ac:dyDescent="0.25">
      <c r="F57230" s="186"/>
    </row>
    <row r="57231" spans="6:6" x14ac:dyDescent="0.25">
      <c r="F57231" s="186"/>
    </row>
    <row r="57241" spans="6:6" x14ac:dyDescent="0.25">
      <c r="F57241" s="186"/>
    </row>
    <row r="57242" spans="6:6" x14ac:dyDescent="0.25">
      <c r="F57242" s="186"/>
    </row>
    <row r="57243" spans="6:6" x14ac:dyDescent="0.25">
      <c r="F57243" s="186"/>
    </row>
    <row r="57244" spans="6:6" x14ac:dyDescent="0.25">
      <c r="F57244" s="186"/>
    </row>
    <row r="57245" spans="6:6" x14ac:dyDescent="0.25">
      <c r="F57245" s="186"/>
    </row>
    <row r="57246" spans="6:6" x14ac:dyDescent="0.25">
      <c r="F57246" s="186"/>
    </row>
    <row r="57257" spans="6:6" x14ac:dyDescent="0.25">
      <c r="F57257" s="187"/>
    </row>
    <row r="57258" spans="6:6" x14ac:dyDescent="0.25">
      <c r="F57258" s="186"/>
    </row>
    <row r="57259" spans="6:6" x14ac:dyDescent="0.25">
      <c r="F57259" s="186"/>
    </row>
    <row r="57260" spans="6:6" x14ac:dyDescent="0.25">
      <c r="F57260" s="186"/>
    </row>
    <row r="57261" spans="6:6" x14ac:dyDescent="0.25">
      <c r="F57261" s="186"/>
    </row>
    <row r="57272" spans="6:6" x14ac:dyDescent="0.25">
      <c r="F57272" s="186"/>
    </row>
    <row r="57273" spans="6:6" x14ac:dyDescent="0.25">
      <c r="F57273" s="186"/>
    </row>
    <row r="57274" spans="6:6" x14ac:dyDescent="0.25">
      <c r="F57274" s="186"/>
    </row>
    <row r="57275" spans="6:6" x14ac:dyDescent="0.25">
      <c r="F57275" s="186"/>
    </row>
    <row r="57276" spans="6:6" x14ac:dyDescent="0.25">
      <c r="F57276" s="186"/>
    </row>
    <row r="57287" spans="6:6" x14ac:dyDescent="0.25">
      <c r="F57287" s="186"/>
    </row>
    <row r="57288" spans="6:6" x14ac:dyDescent="0.25">
      <c r="F57288" s="186"/>
    </row>
    <row r="57289" spans="6:6" x14ac:dyDescent="0.25">
      <c r="F57289" s="186"/>
    </row>
    <row r="57290" spans="6:6" x14ac:dyDescent="0.25">
      <c r="F57290" s="186"/>
    </row>
    <row r="57291" spans="6:6" x14ac:dyDescent="0.25">
      <c r="F57291" s="186"/>
    </row>
    <row r="57303" spans="6:6" x14ac:dyDescent="0.25">
      <c r="F57303" s="186"/>
    </row>
    <row r="57304" spans="6:6" x14ac:dyDescent="0.25">
      <c r="F57304" s="186"/>
    </row>
    <row r="57305" spans="6:6" x14ac:dyDescent="0.25">
      <c r="F57305" s="186"/>
    </row>
    <row r="57306" spans="6:6" x14ac:dyDescent="0.25">
      <c r="F57306" s="186"/>
    </row>
    <row r="57332" spans="6:6" x14ac:dyDescent="0.25">
      <c r="F57332" s="186"/>
    </row>
    <row r="57333" spans="6:6" x14ac:dyDescent="0.25">
      <c r="F57333" s="186"/>
    </row>
    <row r="57334" spans="6:6" x14ac:dyDescent="0.25">
      <c r="F57334" s="186"/>
    </row>
    <row r="57335" spans="6:6" x14ac:dyDescent="0.25">
      <c r="F57335" s="186"/>
    </row>
    <row r="57336" spans="6:6" x14ac:dyDescent="0.25">
      <c r="F57336" s="186"/>
    </row>
    <row r="57347" spans="6:6" x14ac:dyDescent="0.25">
      <c r="F57347" s="186"/>
    </row>
    <row r="57348" spans="6:6" x14ac:dyDescent="0.25">
      <c r="F57348" s="186"/>
    </row>
    <row r="57349" spans="6:6" x14ac:dyDescent="0.25">
      <c r="F57349" s="186"/>
    </row>
    <row r="57350" spans="6:6" x14ac:dyDescent="0.25">
      <c r="F57350" s="186"/>
    </row>
    <row r="57351" spans="6:6" x14ac:dyDescent="0.25">
      <c r="F57351" s="186"/>
    </row>
    <row r="57363" spans="6:6" x14ac:dyDescent="0.25">
      <c r="F57363" s="186"/>
    </row>
    <row r="57364" spans="6:6" x14ac:dyDescent="0.25">
      <c r="F57364" s="186"/>
    </row>
    <row r="57365" spans="6:6" x14ac:dyDescent="0.25">
      <c r="F57365" s="186"/>
    </row>
    <row r="57366" spans="6:6" x14ac:dyDescent="0.25">
      <c r="F57366" s="186"/>
    </row>
    <row r="57377" spans="6:6" x14ac:dyDescent="0.25">
      <c r="F57377" s="187"/>
    </row>
    <row r="57378" spans="6:6" x14ac:dyDescent="0.25">
      <c r="F57378" s="186"/>
    </row>
    <row r="57379" spans="6:6" x14ac:dyDescent="0.25">
      <c r="F57379" s="186"/>
    </row>
    <row r="57380" spans="6:6" x14ac:dyDescent="0.25">
      <c r="F57380" s="186"/>
    </row>
    <row r="57381" spans="6:6" x14ac:dyDescent="0.25">
      <c r="F57381" s="186"/>
    </row>
    <row r="57392" spans="6:6" x14ac:dyDescent="0.25">
      <c r="F57392" s="186"/>
    </row>
    <row r="57393" spans="6:6" x14ac:dyDescent="0.25">
      <c r="F57393" s="186"/>
    </row>
    <row r="57394" spans="6:6" x14ac:dyDescent="0.25">
      <c r="F57394" s="186"/>
    </row>
    <row r="57395" spans="6:6" x14ac:dyDescent="0.25">
      <c r="F57395" s="186"/>
    </row>
    <row r="57396" spans="6:6" x14ac:dyDescent="0.25">
      <c r="F57396" s="186"/>
    </row>
    <row r="57408" spans="6:6" x14ac:dyDescent="0.25">
      <c r="F57408" s="186"/>
    </row>
    <row r="57409" spans="6:6" x14ac:dyDescent="0.25">
      <c r="F57409" s="186"/>
    </row>
    <row r="57410" spans="6:6" x14ac:dyDescent="0.25">
      <c r="F57410" s="186"/>
    </row>
    <row r="57411" spans="6:6" x14ac:dyDescent="0.25">
      <c r="F57411" s="186"/>
    </row>
    <row r="57437" spans="6:6" x14ac:dyDescent="0.25">
      <c r="F57437" s="186"/>
    </row>
    <row r="57438" spans="6:6" x14ac:dyDescent="0.25">
      <c r="F57438" s="186"/>
    </row>
    <row r="57439" spans="6:6" x14ac:dyDescent="0.25">
      <c r="F57439" s="186"/>
    </row>
    <row r="57440" spans="6:6" x14ac:dyDescent="0.25">
      <c r="F57440" s="186"/>
    </row>
    <row r="57441" spans="6:6" x14ac:dyDescent="0.25">
      <c r="F57441" s="186"/>
    </row>
    <row r="57452" spans="6:6" x14ac:dyDescent="0.25">
      <c r="F57452" s="186"/>
    </row>
    <row r="57455" spans="6:6" x14ac:dyDescent="0.25">
      <c r="F57455" s="186"/>
    </row>
    <row r="57468" spans="6:6" x14ac:dyDescent="0.25">
      <c r="F57468" s="186"/>
    </row>
    <row r="57482" spans="6:6" x14ac:dyDescent="0.25">
      <c r="F57482" s="186"/>
    </row>
    <row r="57485" spans="6:6" x14ac:dyDescent="0.25">
      <c r="F57485" s="186"/>
    </row>
    <row r="57498" spans="6:6" x14ac:dyDescent="0.25">
      <c r="F57498" s="186"/>
    </row>
    <row r="57500" spans="6:6" x14ac:dyDescent="0.25">
      <c r="F57500" s="186"/>
    </row>
    <row r="57501" spans="6:6" x14ac:dyDescent="0.25">
      <c r="F57501" s="186"/>
    </row>
    <row r="57542" spans="6:6" x14ac:dyDescent="0.25">
      <c r="F57542" s="186"/>
    </row>
    <row r="57543" spans="6:6" x14ac:dyDescent="0.25">
      <c r="F57543" s="187"/>
    </row>
    <row r="57544" spans="6:6" x14ac:dyDescent="0.25">
      <c r="F57544" s="187"/>
    </row>
    <row r="57545" spans="6:6" x14ac:dyDescent="0.25">
      <c r="F57545" s="186"/>
    </row>
    <row r="57546" spans="6:6" x14ac:dyDescent="0.25">
      <c r="F57546" s="187"/>
    </row>
    <row r="57557" spans="6:6" x14ac:dyDescent="0.25">
      <c r="F57557" s="186"/>
    </row>
    <row r="57558" spans="6:6" x14ac:dyDescent="0.25">
      <c r="F57558" s="187"/>
    </row>
    <row r="57559" spans="6:6" x14ac:dyDescent="0.25">
      <c r="F57559" s="187"/>
    </row>
    <row r="57560" spans="6:6" x14ac:dyDescent="0.25">
      <c r="F57560" s="186"/>
    </row>
    <row r="57561" spans="6:6" x14ac:dyDescent="0.25">
      <c r="F57561" s="187"/>
    </row>
    <row r="57572" spans="6:6" x14ac:dyDescent="0.25">
      <c r="F57572" s="186"/>
    </row>
    <row r="57573" spans="6:6" x14ac:dyDescent="0.25">
      <c r="F57573" s="187"/>
    </row>
    <row r="57574" spans="6:6" x14ac:dyDescent="0.25">
      <c r="F57574" s="187"/>
    </row>
    <row r="57575" spans="6:6" x14ac:dyDescent="0.25">
      <c r="F57575" s="186"/>
    </row>
    <row r="57587" spans="6:6" x14ac:dyDescent="0.25">
      <c r="F57587" s="186"/>
    </row>
    <row r="57588" spans="6:6" x14ac:dyDescent="0.25">
      <c r="F57588" s="187"/>
    </row>
    <row r="57589" spans="6:6" x14ac:dyDescent="0.25">
      <c r="F57589" s="187"/>
    </row>
    <row r="57590" spans="6:6" x14ac:dyDescent="0.25">
      <c r="F57590" s="186"/>
    </row>
    <row r="57591" spans="6:6" x14ac:dyDescent="0.25">
      <c r="F57591" s="187"/>
    </row>
    <row r="57602" spans="6:6" x14ac:dyDescent="0.25">
      <c r="F57602" s="186"/>
    </row>
    <row r="57603" spans="6:6" x14ac:dyDescent="0.25">
      <c r="F57603" s="187"/>
    </row>
    <row r="57604" spans="6:6" x14ac:dyDescent="0.25">
      <c r="F57604" s="187"/>
    </row>
    <row r="57605" spans="6:6" x14ac:dyDescent="0.25">
      <c r="F57605" s="186"/>
    </row>
    <row r="57606" spans="6:6" x14ac:dyDescent="0.25">
      <c r="F57606" s="187"/>
    </row>
    <row r="57618" spans="6:6" x14ac:dyDescent="0.25">
      <c r="F57618" s="187"/>
    </row>
    <row r="57619" spans="6:6" x14ac:dyDescent="0.25">
      <c r="F57619" s="187"/>
    </row>
    <row r="57620" spans="6:6" x14ac:dyDescent="0.25">
      <c r="F57620" s="187"/>
    </row>
    <row r="57621" spans="6:6" x14ac:dyDescent="0.25">
      <c r="F57621" s="187"/>
    </row>
    <row r="57634" spans="6:6" x14ac:dyDescent="0.25">
      <c r="F57634" s="187"/>
    </row>
    <row r="57635" spans="6:6" x14ac:dyDescent="0.25">
      <c r="F57635" s="187"/>
    </row>
    <row r="57636" spans="6:6" x14ac:dyDescent="0.25">
      <c r="F57636" s="187"/>
    </row>
    <row r="57647" spans="6:6" x14ac:dyDescent="0.25">
      <c r="F57647" s="186"/>
    </row>
    <row r="57648" spans="6:6" x14ac:dyDescent="0.25">
      <c r="F57648" s="186"/>
    </row>
    <row r="57649" spans="6:6" x14ac:dyDescent="0.25">
      <c r="F57649" s="186"/>
    </row>
    <row r="57650" spans="6:6" x14ac:dyDescent="0.25">
      <c r="F57650" s="186"/>
    </row>
    <row r="57651" spans="6:6" x14ac:dyDescent="0.25">
      <c r="F57651" s="186"/>
    </row>
    <row r="57662" spans="6:6" x14ac:dyDescent="0.25">
      <c r="F57662" s="186"/>
    </row>
    <row r="57663" spans="6:6" x14ac:dyDescent="0.25">
      <c r="F57663" s="186"/>
    </row>
    <row r="57664" spans="6:6" x14ac:dyDescent="0.25">
      <c r="F57664" s="186"/>
    </row>
    <row r="57665" spans="6:6" x14ac:dyDescent="0.25">
      <c r="F57665" s="186"/>
    </row>
    <row r="57666" spans="6:6" x14ac:dyDescent="0.25">
      <c r="F57666" s="186"/>
    </row>
    <row r="57678" spans="6:6" x14ac:dyDescent="0.25">
      <c r="F57678" s="186"/>
    </row>
    <row r="57679" spans="6:6" x14ac:dyDescent="0.25">
      <c r="F57679" s="186"/>
    </row>
    <row r="57680" spans="6:6" x14ac:dyDescent="0.25">
      <c r="F57680" s="186"/>
    </row>
    <row r="57681" spans="6:6" x14ac:dyDescent="0.25">
      <c r="F57681" s="186"/>
    </row>
    <row r="57692" spans="6:6" x14ac:dyDescent="0.25">
      <c r="F57692" s="186"/>
    </row>
    <row r="57693" spans="6:6" x14ac:dyDescent="0.25">
      <c r="F57693" s="186"/>
    </row>
    <row r="57694" spans="6:6" x14ac:dyDescent="0.25">
      <c r="F57694" s="186"/>
    </row>
    <row r="57695" spans="6:6" x14ac:dyDescent="0.25">
      <c r="F57695" s="186"/>
    </row>
    <row r="57696" spans="6:6" x14ac:dyDescent="0.25">
      <c r="F57696" s="186"/>
    </row>
    <row r="57708" spans="6:6" x14ac:dyDescent="0.25">
      <c r="F57708" s="186"/>
    </row>
    <row r="57709" spans="6:6" x14ac:dyDescent="0.25">
      <c r="F57709" s="186"/>
    </row>
    <row r="57710" spans="6:6" x14ac:dyDescent="0.25">
      <c r="F57710" s="186"/>
    </row>
    <row r="57711" spans="6:6" x14ac:dyDescent="0.25">
      <c r="F57711" s="186"/>
    </row>
    <row r="57723" spans="6:6" x14ac:dyDescent="0.25">
      <c r="F57723" s="186"/>
    </row>
    <row r="57724" spans="6:6" x14ac:dyDescent="0.25">
      <c r="F57724" s="186"/>
    </row>
    <row r="57725" spans="6:6" x14ac:dyDescent="0.25">
      <c r="F57725" s="186"/>
    </row>
    <row r="57726" spans="6:6" x14ac:dyDescent="0.25">
      <c r="F57726" s="186"/>
    </row>
    <row r="57752" spans="6:6" x14ac:dyDescent="0.25">
      <c r="F57752" s="186"/>
    </row>
    <row r="57753" spans="6:6" x14ac:dyDescent="0.25">
      <c r="F57753" s="186"/>
    </row>
    <row r="57754" spans="6:6" x14ac:dyDescent="0.25">
      <c r="F57754" s="186"/>
    </row>
    <row r="57755" spans="6:6" x14ac:dyDescent="0.25">
      <c r="F57755" s="186"/>
    </row>
    <row r="57756" spans="6:6" x14ac:dyDescent="0.25">
      <c r="F57756" s="186"/>
    </row>
    <row r="57767" spans="6:6" x14ac:dyDescent="0.25">
      <c r="F57767" s="186"/>
    </row>
    <row r="57768" spans="6:6" x14ac:dyDescent="0.25">
      <c r="F57768" s="186"/>
    </row>
    <row r="57770" spans="6:6" x14ac:dyDescent="0.25">
      <c r="F57770" s="186"/>
    </row>
    <row r="57782" spans="6:6" x14ac:dyDescent="0.25">
      <c r="F57782" s="186"/>
    </row>
    <row r="57783" spans="6:6" x14ac:dyDescent="0.25">
      <c r="F57783" s="186"/>
    </row>
    <row r="57785" spans="6:6" x14ac:dyDescent="0.25">
      <c r="F57785" s="186"/>
    </row>
    <row r="57786" spans="6:6" x14ac:dyDescent="0.25">
      <c r="F57786" s="186"/>
    </row>
    <row r="57797" spans="6:6" x14ac:dyDescent="0.25">
      <c r="F57797" s="186"/>
    </row>
    <row r="57800" spans="6:6" x14ac:dyDescent="0.25">
      <c r="F57800" s="186"/>
    </row>
    <row r="57812" spans="6:6" x14ac:dyDescent="0.25">
      <c r="F57812" s="186"/>
    </row>
    <row r="57813" spans="6:6" x14ac:dyDescent="0.25">
      <c r="F57813" s="186"/>
    </row>
    <row r="57815" spans="6:6" x14ac:dyDescent="0.25">
      <c r="F57815" s="186"/>
    </row>
    <row r="57816" spans="6:6" x14ac:dyDescent="0.25">
      <c r="F57816" s="186"/>
    </row>
    <row r="57857" spans="6:6" x14ac:dyDescent="0.25">
      <c r="F57857" s="186"/>
    </row>
    <row r="57858" spans="6:6" x14ac:dyDescent="0.25">
      <c r="F57858" s="186"/>
    </row>
    <row r="57859" spans="6:6" x14ac:dyDescent="0.25">
      <c r="F57859" s="186"/>
    </row>
    <row r="57860" spans="6:6" x14ac:dyDescent="0.25">
      <c r="F57860" s="186"/>
    </row>
    <row r="57872" spans="6:6" x14ac:dyDescent="0.25">
      <c r="F57872" s="186"/>
    </row>
    <row r="57873" spans="6:6" x14ac:dyDescent="0.25">
      <c r="F57873" s="186"/>
    </row>
    <row r="57875" spans="6:6" x14ac:dyDescent="0.25">
      <c r="F57875" s="186"/>
    </row>
    <row r="57887" spans="6:6" x14ac:dyDescent="0.25">
      <c r="F57887" s="186"/>
    </row>
    <row r="57889" spans="6:6" x14ac:dyDescent="0.25">
      <c r="F57889" s="186"/>
    </row>
    <row r="57902" spans="6:6" x14ac:dyDescent="0.25">
      <c r="F57902" s="186"/>
    </row>
    <row r="57904" spans="6:6" x14ac:dyDescent="0.25">
      <c r="F57904" s="186"/>
    </row>
    <row r="57905" spans="6:6" x14ac:dyDescent="0.25">
      <c r="F57905" s="186"/>
    </row>
    <row r="57917" spans="6:6" x14ac:dyDescent="0.25">
      <c r="F57917" s="186"/>
    </row>
    <row r="57919" spans="6:6" x14ac:dyDescent="0.25">
      <c r="F57919" s="186"/>
    </row>
    <row r="57920" spans="6:6" x14ac:dyDescent="0.25">
      <c r="F57920" s="186"/>
    </row>
    <row r="57962" spans="6:6" x14ac:dyDescent="0.25">
      <c r="F57962" s="186"/>
    </row>
    <row r="57963" spans="6:6" x14ac:dyDescent="0.25">
      <c r="F57963" s="186"/>
    </row>
    <row r="57964" spans="6:6" x14ac:dyDescent="0.25">
      <c r="F57964" s="186"/>
    </row>
    <row r="57965" spans="6:6" x14ac:dyDescent="0.25">
      <c r="F57965" s="186"/>
    </row>
    <row r="57966" spans="6:6" x14ac:dyDescent="0.25">
      <c r="F57966" s="186"/>
    </row>
    <row r="57977" spans="6:6" x14ac:dyDescent="0.25">
      <c r="F57977" s="186"/>
    </row>
    <row r="57978" spans="6:6" x14ac:dyDescent="0.25">
      <c r="F57978" s="186"/>
    </row>
    <row r="57979" spans="6:6" x14ac:dyDescent="0.25">
      <c r="F57979" s="186"/>
    </row>
    <row r="57980" spans="6:6" x14ac:dyDescent="0.25">
      <c r="F57980" s="186"/>
    </row>
    <row r="57981" spans="6:6" x14ac:dyDescent="0.25">
      <c r="F57981" s="186"/>
    </row>
    <row r="57992" spans="6:6" x14ac:dyDescent="0.25">
      <c r="F57992" s="186"/>
    </row>
    <row r="57993" spans="6:6" x14ac:dyDescent="0.25">
      <c r="F57993" s="186"/>
    </row>
    <row r="57994" spans="6:6" x14ac:dyDescent="0.25">
      <c r="F57994" s="186"/>
    </row>
    <row r="57995" spans="6:6" x14ac:dyDescent="0.25">
      <c r="F57995" s="186"/>
    </row>
    <row r="58007" spans="6:6" x14ac:dyDescent="0.25">
      <c r="F58007" s="186"/>
    </row>
    <row r="58008" spans="6:6" x14ac:dyDescent="0.25">
      <c r="F58008" s="186"/>
    </row>
    <row r="58009" spans="6:6" x14ac:dyDescent="0.25">
      <c r="F58009" s="186"/>
    </row>
    <row r="58010" spans="6:6" x14ac:dyDescent="0.25">
      <c r="F58010" s="186"/>
    </row>
    <row r="58022" spans="6:6" x14ac:dyDescent="0.25">
      <c r="F58022" s="186"/>
    </row>
    <row r="58023" spans="6:6" x14ac:dyDescent="0.25">
      <c r="F58023" s="186"/>
    </row>
    <row r="58024" spans="6:6" x14ac:dyDescent="0.25">
      <c r="F58024" s="186"/>
    </row>
    <row r="58025" spans="6:6" x14ac:dyDescent="0.25">
      <c r="F58025" s="186"/>
    </row>
    <row r="58026" spans="6:6" x14ac:dyDescent="0.25">
      <c r="F58026" s="186"/>
    </row>
    <row r="58067" spans="6:6" x14ac:dyDescent="0.25">
      <c r="F58067" s="186"/>
    </row>
    <row r="58068" spans="6:6" x14ac:dyDescent="0.25">
      <c r="F58068" s="186"/>
    </row>
    <row r="58069" spans="6:6" x14ac:dyDescent="0.25">
      <c r="F58069" s="186"/>
    </row>
    <row r="58070" spans="6:6" x14ac:dyDescent="0.25">
      <c r="F58070" s="186"/>
    </row>
    <row r="58071" spans="6:6" x14ac:dyDescent="0.25">
      <c r="F58071" s="186"/>
    </row>
    <row r="58082" spans="6:6" x14ac:dyDescent="0.25">
      <c r="F58082" s="186"/>
    </row>
    <row r="58083" spans="6:6" x14ac:dyDescent="0.25">
      <c r="F58083" s="186"/>
    </row>
    <row r="58084" spans="6:6" x14ac:dyDescent="0.25">
      <c r="F58084" s="186"/>
    </row>
    <row r="58085" spans="6:6" x14ac:dyDescent="0.25">
      <c r="F58085" s="186"/>
    </row>
    <row r="58086" spans="6:6" x14ac:dyDescent="0.25">
      <c r="F58086" s="186"/>
    </row>
    <row r="58097" spans="6:6" x14ac:dyDescent="0.25">
      <c r="F58097" s="186"/>
    </row>
    <row r="58098" spans="6:6" x14ac:dyDescent="0.25">
      <c r="F58098" s="186"/>
    </row>
    <row r="58099" spans="6:6" x14ac:dyDescent="0.25">
      <c r="F58099" s="186"/>
    </row>
    <row r="58100" spans="6:6" x14ac:dyDescent="0.25">
      <c r="F58100" s="186"/>
    </row>
    <row r="58101" spans="6:6" x14ac:dyDescent="0.25">
      <c r="F58101" s="186"/>
    </row>
    <row r="58112" spans="6:6" x14ac:dyDescent="0.25">
      <c r="F58112" s="186"/>
    </row>
    <row r="58113" spans="6:6" x14ac:dyDescent="0.25">
      <c r="F58113" s="186"/>
    </row>
    <row r="58114" spans="6:6" x14ac:dyDescent="0.25">
      <c r="F58114" s="186"/>
    </row>
    <row r="58115" spans="6:6" x14ac:dyDescent="0.25">
      <c r="F58115" s="186"/>
    </row>
    <row r="58116" spans="6:6" x14ac:dyDescent="0.25">
      <c r="F58116" s="186"/>
    </row>
    <row r="58127" spans="6:6" x14ac:dyDescent="0.25">
      <c r="F58127" s="186"/>
    </row>
    <row r="58128" spans="6:6" x14ac:dyDescent="0.25">
      <c r="F58128" s="186"/>
    </row>
    <row r="58129" spans="6:6" x14ac:dyDescent="0.25">
      <c r="F58129" s="186"/>
    </row>
    <row r="58130" spans="6:6" x14ac:dyDescent="0.25">
      <c r="F58130" s="186"/>
    </row>
    <row r="58131" spans="6:6" x14ac:dyDescent="0.25">
      <c r="F58131" s="186"/>
    </row>
    <row r="58143" spans="6:6" x14ac:dyDescent="0.25">
      <c r="F58143" s="186"/>
    </row>
    <row r="58144" spans="6:6" x14ac:dyDescent="0.25">
      <c r="F58144" s="186"/>
    </row>
    <row r="58145" spans="6:6" x14ac:dyDescent="0.25">
      <c r="F58145" s="186"/>
    </row>
    <row r="58146" spans="6:6" x14ac:dyDescent="0.25">
      <c r="F58146" s="186"/>
    </row>
    <row r="58277" spans="6:6" x14ac:dyDescent="0.25">
      <c r="F58277" s="186"/>
    </row>
    <row r="58278" spans="6:6" x14ac:dyDescent="0.25">
      <c r="F58278" s="186"/>
    </row>
    <row r="58279" spans="6:6" x14ac:dyDescent="0.25">
      <c r="F58279" s="186"/>
    </row>
    <row r="58280" spans="6:6" x14ac:dyDescent="0.25">
      <c r="F58280" s="186"/>
    </row>
    <row r="58281" spans="6:6" x14ac:dyDescent="0.25">
      <c r="F58281" s="186"/>
    </row>
    <row r="58292" spans="6:6" x14ac:dyDescent="0.25">
      <c r="F58292" s="186"/>
    </row>
    <row r="58293" spans="6:6" x14ac:dyDescent="0.25">
      <c r="F58293" s="186"/>
    </row>
    <row r="58294" spans="6:6" x14ac:dyDescent="0.25">
      <c r="F58294" s="186"/>
    </row>
    <row r="58295" spans="6:6" x14ac:dyDescent="0.25">
      <c r="F58295" s="186"/>
    </row>
    <row r="58296" spans="6:6" x14ac:dyDescent="0.25">
      <c r="F58296" s="186"/>
    </row>
    <row r="58307" spans="6:6" x14ac:dyDescent="0.25">
      <c r="F58307" s="186"/>
    </row>
    <row r="58308" spans="6:6" x14ac:dyDescent="0.25">
      <c r="F58308" s="186"/>
    </row>
    <row r="58309" spans="6:6" x14ac:dyDescent="0.25">
      <c r="F58309" s="186"/>
    </row>
    <row r="58310" spans="6:6" x14ac:dyDescent="0.25">
      <c r="F58310" s="186"/>
    </row>
    <row r="58311" spans="6:6" x14ac:dyDescent="0.25">
      <c r="F58311" s="186"/>
    </row>
    <row r="58322" spans="6:6" x14ac:dyDescent="0.25">
      <c r="F58322" s="186"/>
    </row>
    <row r="58323" spans="6:6" x14ac:dyDescent="0.25">
      <c r="F58323" s="186"/>
    </row>
    <row r="58324" spans="6:6" x14ac:dyDescent="0.25">
      <c r="F58324" s="186"/>
    </row>
    <row r="58325" spans="6:6" x14ac:dyDescent="0.25">
      <c r="F58325" s="186"/>
    </row>
    <row r="58326" spans="6:6" x14ac:dyDescent="0.25">
      <c r="F58326" s="186"/>
    </row>
    <row r="58337" spans="6:6" x14ac:dyDescent="0.25">
      <c r="F58337" s="186"/>
    </row>
    <row r="58338" spans="6:6" x14ac:dyDescent="0.25">
      <c r="F58338" s="186"/>
    </row>
    <row r="58339" spans="6:6" x14ac:dyDescent="0.25">
      <c r="F58339" s="186"/>
    </row>
    <row r="58340" spans="6:6" x14ac:dyDescent="0.25">
      <c r="F58340" s="186"/>
    </row>
    <row r="58341" spans="6:6" x14ac:dyDescent="0.25">
      <c r="F58341" s="186"/>
    </row>
    <row r="58353" spans="6:6" x14ac:dyDescent="0.25">
      <c r="F58353" s="186"/>
    </row>
    <row r="58354" spans="6:6" x14ac:dyDescent="0.25">
      <c r="F58354" s="186"/>
    </row>
    <row r="58355" spans="6:6" x14ac:dyDescent="0.25">
      <c r="F58355" s="186"/>
    </row>
    <row r="58356" spans="6:6" x14ac:dyDescent="0.25">
      <c r="F58356" s="186"/>
    </row>
    <row r="58368" spans="6:6" x14ac:dyDescent="0.25">
      <c r="F58368" s="186"/>
    </row>
    <row r="58382" spans="6:6" x14ac:dyDescent="0.25">
      <c r="F58382" s="186"/>
    </row>
    <row r="58383" spans="6:6" x14ac:dyDescent="0.25">
      <c r="F58383" s="186"/>
    </row>
    <row r="58384" spans="6:6" x14ac:dyDescent="0.25">
      <c r="F58384" s="186"/>
    </row>
    <row r="58385" spans="6:6" x14ac:dyDescent="0.25">
      <c r="F58385" s="186"/>
    </row>
    <row r="58386" spans="6:6" x14ac:dyDescent="0.25">
      <c r="F58386" s="186"/>
    </row>
    <row r="58397" spans="6:6" x14ac:dyDescent="0.25">
      <c r="F58397" s="186"/>
    </row>
    <row r="58398" spans="6:6" x14ac:dyDescent="0.25">
      <c r="F58398" s="186"/>
    </row>
    <row r="58399" spans="6:6" x14ac:dyDescent="0.25">
      <c r="F58399" s="186"/>
    </row>
    <row r="58400" spans="6:6" x14ac:dyDescent="0.25">
      <c r="F58400" s="186"/>
    </row>
    <row r="58401" spans="6:6" x14ac:dyDescent="0.25">
      <c r="F58401" s="186"/>
    </row>
    <row r="58413" spans="6:6" x14ac:dyDescent="0.25">
      <c r="F58413" s="186"/>
    </row>
    <row r="58414" spans="6:6" x14ac:dyDescent="0.25">
      <c r="F58414" s="186"/>
    </row>
    <row r="58415" spans="6:6" x14ac:dyDescent="0.25">
      <c r="F58415" s="186"/>
    </row>
    <row r="58416" spans="6:6" x14ac:dyDescent="0.25">
      <c r="F58416" s="186"/>
    </row>
    <row r="58427" spans="6:6" x14ac:dyDescent="0.25">
      <c r="F58427" s="186"/>
    </row>
    <row r="58428" spans="6:6" x14ac:dyDescent="0.25">
      <c r="F58428" s="186"/>
    </row>
    <row r="58429" spans="6:6" x14ac:dyDescent="0.25">
      <c r="F58429" s="186"/>
    </row>
    <row r="58430" spans="6:6" x14ac:dyDescent="0.25">
      <c r="F58430" s="186"/>
    </row>
    <row r="58443" spans="6:6" x14ac:dyDescent="0.25">
      <c r="F58443" s="186"/>
    </row>
    <row r="58444" spans="6:6" x14ac:dyDescent="0.25">
      <c r="F58444" s="186"/>
    </row>
    <row r="58445" spans="6:6" x14ac:dyDescent="0.25">
      <c r="F58445" s="186"/>
    </row>
    <row r="58446" spans="6:6" x14ac:dyDescent="0.25">
      <c r="F58446" s="186"/>
    </row>
    <row r="58458" spans="6:6" x14ac:dyDescent="0.25">
      <c r="F58458" s="186"/>
    </row>
    <row r="58459" spans="6:6" x14ac:dyDescent="0.25">
      <c r="F58459" s="186"/>
    </row>
    <row r="58460" spans="6:6" x14ac:dyDescent="0.25">
      <c r="F58460" s="186"/>
    </row>
    <row r="58461" spans="6:6" x14ac:dyDescent="0.25">
      <c r="F58461" s="186"/>
    </row>
    <row r="58487" spans="6:6" x14ac:dyDescent="0.25">
      <c r="F58487" s="186"/>
    </row>
    <row r="58488" spans="6:6" x14ac:dyDescent="0.25">
      <c r="F58488" s="186"/>
    </row>
    <row r="58489" spans="6:6" x14ac:dyDescent="0.25">
      <c r="F58489" s="186"/>
    </row>
    <row r="58490" spans="6:6" x14ac:dyDescent="0.25">
      <c r="F58490" s="186"/>
    </row>
    <row r="58491" spans="6:6" x14ac:dyDescent="0.25">
      <c r="F58491" s="186"/>
    </row>
    <row r="58502" spans="6:6" x14ac:dyDescent="0.25">
      <c r="F58502" s="186"/>
    </row>
    <row r="58503" spans="6:6" x14ac:dyDescent="0.25">
      <c r="F58503" s="186"/>
    </row>
    <row r="58504" spans="6:6" x14ac:dyDescent="0.25">
      <c r="F58504" s="186"/>
    </row>
    <row r="58505" spans="6:6" x14ac:dyDescent="0.25">
      <c r="F58505" s="186"/>
    </row>
    <row r="58506" spans="6:6" x14ac:dyDescent="0.25">
      <c r="F58506" s="186"/>
    </row>
    <row r="58517" spans="6:6" x14ac:dyDescent="0.25">
      <c r="F58517" s="186"/>
    </row>
    <row r="58518" spans="6:6" x14ac:dyDescent="0.25">
      <c r="F58518" s="186"/>
    </row>
    <row r="58519" spans="6:6" x14ac:dyDescent="0.25">
      <c r="F58519" s="186"/>
    </row>
    <row r="58520" spans="6:6" x14ac:dyDescent="0.25">
      <c r="F58520" s="186"/>
    </row>
    <row r="58532" spans="6:6" x14ac:dyDescent="0.25">
      <c r="F58532" s="186"/>
    </row>
    <row r="58533" spans="6:6" x14ac:dyDescent="0.25">
      <c r="F58533" s="186"/>
    </row>
    <row r="58534" spans="6:6" x14ac:dyDescent="0.25">
      <c r="F58534" s="186"/>
    </row>
    <row r="58535" spans="6:6" x14ac:dyDescent="0.25">
      <c r="F58535" s="186"/>
    </row>
    <row r="58536" spans="6:6" x14ac:dyDescent="0.25">
      <c r="F58536" s="186"/>
    </row>
    <row r="58547" spans="6:6" x14ac:dyDescent="0.25">
      <c r="F58547" s="187"/>
    </row>
    <row r="58548" spans="6:6" x14ac:dyDescent="0.25">
      <c r="F58548" s="186"/>
    </row>
    <row r="58549" spans="6:6" x14ac:dyDescent="0.25">
      <c r="F58549" s="186"/>
    </row>
    <row r="58550" spans="6:6" x14ac:dyDescent="0.25">
      <c r="F58550" s="186"/>
    </row>
    <row r="58551" spans="6:6" x14ac:dyDescent="0.25">
      <c r="F58551" s="186"/>
    </row>
    <row r="58563" spans="6:6" x14ac:dyDescent="0.25">
      <c r="F58563" s="186"/>
    </row>
    <row r="58564" spans="6:6" x14ac:dyDescent="0.25">
      <c r="F58564" s="186"/>
    </row>
    <row r="58565" spans="6:6" x14ac:dyDescent="0.25">
      <c r="F58565" s="186"/>
    </row>
    <row r="58566" spans="6:6" x14ac:dyDescent="0.25">
      <c r="F58566" s="186"/>
    </row>
    <row r="58592" spans="6:6" x14ac:dyDescent="0.25">
      <c r="F58592" s="186"/>
    </row>
    <row r="58593" spans="6:6" x14ac:dyDescent="0.25">
      <c r="F58593" s="186"/>
    </row>
    <row r="58594" spans="6:6" x14ac:dyDescent="0.25">
      <c r="F58594" s="186"/>
    </row>
    <row r="58595" spans="6:6" x14ac:dyDescent="0.25">
      <c r="F58595" s="186"/>
    </row>
    <row r="58596" spans="6:6" x14ac:dyDescent="0.25">
      <c r="F58596" s="186"/>
    </row>
    <row r="58607" spans="6:6" x14ac:dyDescent="0.25">
      <c r="F58607" s="186"/>
    </row>
    <row r="58608" spans="6:6" x14ac:dyDescent="0.25">
      <c r="F58608" s="186"/>
    </row>
    <row r="58609" spans="6:6" x14ac:dyDescent="0.25">
      <c r="F58609" s="186"/>
    </row>
    <row r="58610" spans="6:6" x14ac:dyDescent="0.25">
      <c r="F58610" s="186"/>
    </row>
    <row r="58611" spans="6:6" x14ac:dyDescent="0.25">
      <c r="F58611" s="186"/>
    </row>
    <row r="58623" spans="6:6" x14ac:dyDescent="0.25">
      <c r="F58623" s="186"/>
    </row>
    <row r="58624" spans="6:6" x14ac:dyDescent="0.25">
      <c r="F58624" s="186"/>
    </row>
    <row r="58625" spans="6:6" x14ac:dyDescent="0.25">
      <c r="F58625" s="186"/>
    </row>
    <row r="58626" spans="6:6" x14ac:dyDescent="0.25">
      <c r="F58626" s="186"/>
    </row>
    <row r="58637" spans="6:6" x14ac:dyDescent="0.25">
      <c r="F58637" s="186"/>
    </row>
    <row r="58638" spans="6:6" x14ac:dyDescent="0.25">
      <c r="F58638" s="186"/>
    </row>
    <row r="58639" spans="6:6" x14ac:dyDescent="0.25">
      <c r="F58639" s="186"/>
    </row>
    <row r="58640" spans="6:6" x14ac:dyDescent="0.25">
      <c r="F58640" s="186"/>
    </row>
    <row r="58652" spans="6:6" x14ac:dyDescent="0.25">
      <c r="F58652" s="186"/>
    </row>
    <row r="58653" spans="6:6" x14ac:dyDescent="0.25">
      <c r="F58653" s="186"/>
    </row>
    <row r="58654" spans="6:6" x14ac:dyDescent="0.25">
      <c r="F58654" s="186"/>
    </row>
    <row r="58655" spans="6:6" x14ac:dyDescent="0.25">
      <c r="F58655" s="186"/>
    </row>
    <row r="58656" spans="6:6" x14ac:dyDescent="0.25">
      <c r="F58656" s="186"/>
    </row>
    <row r="58668" spans="6:6" x14ac:dyDescent="0.25">
      <c r="F58668" s="186"/>
    </row>
    <row r="58669" spans="6:6" x14ac:dyDescent="0.25">
      <c r="F58669" s="186"/>
    </row>
    <row r="58697" spans="6:6" x14ac:dyDescent="0.25">
      <c r="F58697" s="186"/>
    </row>
    <row r="58698" spans="6:6" x14ac:dyDescent="0.25">
      <c r="F58698" s="186"/>
    </row>
    <row r="58699" spans="6:6" x14ac:dyDescent="0.25">
      <c r="F58699" s="186"/>
    </row>
    <row r="58700" spans="6:6" x14ac:dyDescent="0.25">
      <c r="F58700" s="186"/>
    </row>
    <row r="58701" spans="6:6" x14ac:dyDescent="0.25">
      <c r="F58701" s="186"/>
    </row>
    <row r="58712" spans="6:6" x14ac:dyDescent="0.25">
      <c r="F58712" s="186"/>
    </row>
    <row r="58713" spans="6:6" x14ac:dyDescent="0.25">
      <c r="F58713" s="186"/>
    </row>
    <row r="58714" spans="6:6" x14ac:dyDescent="0.25">
      <c r="F58714" s="186"/>
    </row>
    <row r="58715" spans="6:6" x14ac:dyDescent="0.25">
      <c r="F58715" s="186"/>
    </row>
    <row r="58716" spans="6:6" x14ac:dyDescent="0.25">
      <c r="F58716" s="186"/>
    </row>
    <row r="58728" spans="6:6" x14ac:dyDescent="0.25">
      <c r="F58728" s="186"/>
    </row>
    <row r="58729" spans="6:6" x14ac:dyDescent="0.25">
      <c r="F58729" s="186"/>
    </row>
    <row r="58742" spans="6:6" x14ac:dyDescent="0.25">
      <c r="F58742" s="186"/>
    </row>
    <row r="58743" spans="6:6" x14ac:dyDescent="0.25">
      <c r="F58743" s="186"/>
    </row>
    <row r="58744" spans="6:6" x14ac:dyDescent="0.25">
      <c r="F58744" s="186"/>
    </row>
    <row r="58745" spans="6:6" x14ac:dyDescent="0.25">
      <c r="F58745" s="186"/>
    </row>
    <row r="58746" spans="6:6" x14ac:dyDescent="0.25">
      <c r="F58746" s="186"/>
    </row>
    <row r="58757" spans="6:6" x14ac:dyDescent="0.25">
      <c r="F58757" s="186"/>
    </row>
    <row r="58758" spans="6:6" x14ac:dyDescent="0.25">
      <c r="F58758" s="186"/>
    </row>
    <row r="58759" spans="6:6" x14ac:dyDescent="0.25">
      <c r="F58759" s="186"/>
    </row>
    <row r="58760" spans="6:6" x14ac:dyDescent="0.25">
      <c r="F58760" s="186"/>
    </row>
    <row r="58761" spans="6:6" x14ac:dyDescent="0.25">
      <c r="F58761" s="186"/>
    </row>
    <row r="58773" spans="6:6" x14ac:dyDescent="0.25">
      <c r="F58773" s="186"/>
    </row>
    <row r="58774" spans="6:6" x14ac:dyDescent="0.25">
      <c r="F58774" s="186"/>
    </row>
    <row r="58788" spans="6:6" x14ac:dyDescent="0.25">
      <c r="F58788" s="187"/>
    </row>
    <row r="58789" spans="6:6" x14ac:dyDescent="0.25">
      <c r="F58789" s="186"/>
    </row>
    <row r="58790" spans="6:6" x14ac:dyDescent="0.25">
      <c r="F58790" s="186"/>
    </row>
    <row r="58791" spans="6:6" x14ac:dyDescent="0.25">
      <c r="F58791" s="186"/>
    </row>
    <row r="58802" spans="6:6" x14ac:dyDescent="0.25">
      <c r="F58802" s="186"/>
    </row>
    <row r="58803" spans="6:6" x14ac:dyDescent="0.25">
      <c r="F58803" s="186"/>
    </row>
    <row r="58804" spans="6:6" x14ac:dyDescent="0.25">
      <c r="F58804" s="186"/>
    </row>
    <row r="58805" spans="6:6" x14ac:dyDescent="0.25">
      <c r="F58805" s="186"/>
    </row>
    <row r="58806" spans="6:6" x14ac:dyDescent="0.25">
      <c r="F58806" s="186"/>
    </row>
    <row r="58817" spans="6:6" x14ac:dyDescent="0.25">
      <c r="F58817" s="186"/>
    </row>
    <row r="58818" spans="6:6" x14ac:dyDescent="0.25">
      <c r="F58818" s="186"/>
    </row>
    <row r="58819" spans="6:6" x14ac:dyDescent="0.25">
      <c r="F58819" s="186"/>
    </row>
    <row r="58820" spans="6:6" x14ac:dyDescent="0.25">
      <c r="F58820" s="186"/>
    </row>
    <row r="58821" spans="6:6" x14ac:dyDescent="0.25">
      <c r="F58821" s="186"/>
    </row>
    <row r="58833" spans="6:6" x14ac:dyDescent="0.25">
      <c r="F58833" s="186"/>
    </row>
    <row r="58834" spans="6:6" x14ac:dyDescent="0.25">
      <c r="F58834" s="186"/>
    </row>
    <row r="58835" spans="6:6" x14ac:dyDescent="0.25">
      <c r="F58835" s="186"/>
    </row>
    <row r="58836" spans="6:6" x14ac:dyDescent="0.25">
      <c r="F58836" s="186"/>
    </row>
    <row r="58847" spans="6:6" x14ac:dyDescent="0.25">
      <c r="F58847" s="186"/>
    </row>
    <row r="58848" spans="6:6" x14ac:dyDescent="0.25">
      <c r="F58848" s="186"/>
    </row>
    <row r="58849" spans="6:6" x14ac:dyDescent="0.25">
      <c r="F58849" s="186"/>
    </row>
    <row r="58850" spans="6:6" x14ac:dyDescent="0.25">
      <c r="F58850" s="186"/>
    </row>
    <row r="58851" spans="6:6" x14ac:dyDescent="0.25">
      <c r="F58851" s="186"/>
    </row>
    <row r="58862" spans="6:6" x14ac:dyDescent="0.25">
      <c r="F58862" s="186"/>
    </row>
    <row r="58863" spans="6:6" x14ac:dyDescent="0.25">
      <c r="F58863" s="186"/>
    </row>
    <row r="58864" spans="6:6" x14ac:dyDescent="0.25">
      <c r="F58864" s="186"/>
    </row>
    <row r="58865" spans="6:6" x14ac:dyDescent="0.25">
      <c r="F58865" s="186"/>
    </row>
    <row r="58866" spans="6:6" x14ac:dyDescent="0.25">
      <c r="F58866" s="186"/>
    </row>
    <row r="58878" spans="6:6" x14ac:dyDescent="0.25">
      <c r="F58878" s="186"/>
    </row>
    <row r="58879" spans="6:6" x14ac:dyDescent="0.25">
      <c r="F58879" s="186"/>
    </row>
    <row r="58880" spans="6:6" x14ac:dyDescent="0.25">
      <c r="F58880" s="186"/>
    </row>
    <row r="58881" spans="6:6" x14ac:dyDescent="0.25">
      <c r="F58881" s="186"/>
    </row>
    <row r="58893" spans="6:6" x14ac:dyDescent="0.25">
      <c r="F58893" s="186"/>
    </row>
    <row r="58895" spans="6:6" x14ac:dyDescent="0.25">
      <c r="F58895" s="186"/>
    </row>
    <row r="58896" spans="6:6" x14ac:dyDescent="0.25">
      <c r="F58896" s="186"/>
    </row>
    <row r="58907" spans="6:6" x14ac:dyDescent="0.25">
      <c r="F58907" s="186"/>
    </row>
    <row r="58908" spans="6:6" x14ac:dyDescent="0.25">
      <c r="F58908" s="186"/>
    </row>
    <row r="58909" spans="6:6" x14ac:dyDescent="0.25">
      <c r="F58909" s="186"/>
    </row>
    <row r="58910" spans="6:6" x14ac:dyDescent="0.25">
      <c r="F58910" s="186"/>
    </row>
    <row r="58911" spans="6:6" x14ac:dyDescent="0.25">
      <c r="F58911" s="186"/>
    </row>
    <row r="58922" spans="6:6" x14ac:dyDescent="0.25">
      <c r="F58922" s="186"/>
    </row>
    <row r="58923" spans="6:6" x14ac:dyDescent="0.25">
      <c r="F58923" s="186"/>
    </row>
    <row r="58924" spans="6:6" x14ac:dyDescent="0.25">
      <c r="F58924" s="186"/>
    </row>
    <row r="58925" spans="6:6" x14ac:dyDescent="0.25">
      <c r="F58925" s="186"/>
    </row>
    <row r="58926" spans="6:6" x14ac:dyDescent="0.25">
      <c r="F58926" s="186"/>
    </row>
    <row r="58938" spans="6:6" x14ac:dyDescent="0.25">
      <c r="F58938" s="186"/>
    </row>
    <row r="58952" spans="6:6" x14ac:dyDescent="0.25">
      <c r="F58952" s="186"/>
    </row>
    <row r="58953" spans="6:6" x14ac:dyDescent="0.25">
      <c r="F58953" s="186"/>
    </row>
    <row r="58954" spans="6:6" x14ac:dyDescent="0.25">
      <c r="F58954" s="186"/>
    </row>
    <row r="58955" spans="6:6" x14ac:dyDescent="0.25">
      <c r="F58955" s="186"/>
    </row>
    <row r="58967" spans="6:6" x14ac:dyDescent="0.25">
      <c r="F58967" s="186"/>
    </row>
    <row r="58968" spans="6:6" x14ac:dyDescent="0.25">
      <c r="F58968" s="186"/>
    </row>
    <row r="58969" spans="6:6" x14ac:dyDescent="0.25">
      <c r="F58969" s="186"/>
    </row>
    <row r="58970" spans="6:6" x14ac:dyDescent="0.25">
      <c r="F58970" s="186"/>
    </row>
    <row r="59012" spans="6:6" x14ac:dyDescent="0.25">
      <c r="F59012" s="186"/>
    </row>
    <row r="59013" spans="6:6" x14ac:dyDescent="0.25">
      <c r="F59013" s="186"/>
    </row>
    <row r="59014" spans="6:6" x14ac:dyDescent="0.25">
      <c r="F59014" s="186"/>
    </row>
    <row r="59015" spans="6:6" x14ac:dyDescent="0.25">
      <c r="F59015" s="186"/>
    </row>
    <row r="59016" spans="6:6" x14ac:dyDescent="0.25">
      <c r="F59016" s="186"/>
    </row>
    <row r="59027" spans="6:6" x14ac:dyDescent="0.25">
      <c r="F59027" s="186"/>
    </row>
    <row r="59028" spans="6:6" x14ac:dyDescent="0.25">
      <c r="F59028" s="186"/>
    </row>
    <row r="59029" spans="6:6" x14ac:dyDescent="0.25">
      <c r="F59029" s="186"/>
    </row>
    <row r="59030" spans="6:6" x14ac:dyDescent="0.25">
      <c r="F59030" s="186"/>
    </row>
    <row r="59031" spans="6:6" x14ac:dyDescent="0.25">
      <c r="F59031" s="186"/>
    </row>
    <row r="59042" spans="6:6" x14ac:dyDescent="0.25">
      <c r="F59042" s="186"/>
    </row>
    <row r="59043" spans="6:6" x14ac:dyDescent="0.25">
      <c r="F59043" s="186"/>
    </row>
    <row r="59044" spans="6:6" x14ac:dyDescent="0.25">
      <c r="F59044" s="186"/>
    </row>
    <row r="59045" spans="6:6" x14ac:dyDescent="0.25">
      <c r="F59045" s="186"/>
    </row>
    <row r="59046" spans="6:6" x14ac:dyDescent="0.25">
      <c r="F59046" s="186"/>
    </row>
    <row r="59057" spans="6:6" x14ac:dyDescent="0.25">
      <c r="F59057" s="186"/>
    </row>
    <row r="59058" spans="6:6" x14ac:dyDescent="0.25">
      <c r="F59058" s="186"/>
    </row>
    <row r="59059" spans="6:6" x14ac:dyDescent="0.25">
      <c r="F59059" s="186"/>
    </row>
    <row r="59060" spans="6:6" x14ac:dyDescent="0.25">
      <c r="F59060" s="186"/>
    </row>
    <row r="59072" spans="6:6" x14ac:dyDescent="0.25">
      <c r="F59072" s="186"/>
    </row>
    <row r="59073" spans="6:6" x14ac:dyDescent="0.25">
      <c r="F59073" s="186"/>
    </row>
    <row r="59074" spans="6:6" x14ac:dyDescent="0.25">
      <c r="F59074" s="186"/>
    </row>
    <row r="59075" spans="6:6" x14ac:dyDescent="0.25">
      <c r="F59075" s="186"/>
    </row>
    <row r="59076" spans="6:6" x14ac:dyDescent="0.25">
      <c r="F59076" s="186"/>
    </row>
    <row r="59088" spans="6:6" x14ac:dyDescent="0.25">
      <c r="F59088" s="186"/>
    </row>
    <row r="59089" spans="6:6" x14ac:dyDescent="0.25">
      <c r="F59089" s="187"/>
    </row>
    <row r="59117" spans="6:6" x14ac:dyDescent="0.25">
      <c r="F59117" s="186"/>
    </row>
    <row r="59118" spans="6:6" x14ac:dyDescent="0.25">
      <c r="F59118" s="186"/>
    </row>
    <row r="59119" spans="6:6" x14ac:dyDescent="0.25">
      <c r="F59119" s="186"/>
    </row>
    <row r="59120" spans="6:6" x14ac:dyDescent="0.25">
      <c r="F59120" s="186"/>
    </row>
    <row r="59121" spans="6:6" x14ac:dyDescent="0.25">
      <c r="F59121" s="186"/>
    </row>
    <row r="59132" spans="6:6" x14ac:dyDescent="0.25">
      <c r="F59132" s="186"/>
    </row>
    <row r="59133" spans="6:6" x14ac:dyDescent="0.25">
      <c r="F59133" s="186"/>
    </row>
    <row r="59134" spans="6:6" x14ac:dyDescent="0.25">
      <c r="F59134" s="186"/>
    </row>
    <row r="59135" spans="6:6" x14ac:dyDescent="0.25">
      <c r="F59135" s="186"/>
    </row>
    <row r="59136" spans="6:6" x14ac:dyDescent="0.25">
      <c r="F59136" s="186"/>
    </row>
    <row r="59147" spans="6:6" x14ac:dyDescent="0.25">
      <c r="F59147" s="186"/>
    </row>
    <row r="59148" spans="6:6" x14ac:dyDescent="0.25">
      <c r="F59148" s="186"/>
    </row>
    <row r="59149" spans="6:6" x14ac:dyDescent="0.25">
      <c r="F59149" s="186"/>
    </row>
    <row r="59150" spans="6:6" x14ac:dyDescent="0.25">
      <c r="F59150" s="186"/>
    </row>
    <row r="59162" spans="6:6" x14ac:dyDescent="0.25">
      <c r="F59162" s="186"/>
    </row>
    <row r="59163" spans="6:6" x14ac:dyDescent="0.25">
      <c r="F59163" s="186"/>
    </row>
    <row r="59164" spans="6:6" x14ac:dyDescent="0.25">
      <c r="F59164" s="186"/>
    </row>
    <row r="59165" spans="6:6" x14ac:dyDescent="0.25">
      <c r="F59165" s="186"/>
    </row>
    <row r="59166" spans="6:6" x14ac:dyDescent="0.25">
      <c r="F59166" s="186"/>
    </row>
    <row r="59177" spans="6:6" x14ac:dyDescent="0.25">
      <c r="F59177" s="186"/>
    </row>
    <row r="59178" spans="6:6" x14ac:dyDescent="0.25">
      <c r="F59178" s="186"/>
    </row>
    <row r="59179" spans="6:6" x14ac:dyDescent="0.25">
      <c r="F59179" s="186"/>
    </row>
    <row r="59180" spans="6:6" x14ac:dyDescent="0.25">
      <c r="F59180" s="186"/>
    </row>
    <row r="59181" spans="6:6" x14ac:dyDescent="0.25">
      <c r="F59181" s="186"/>
    </row>
    <row r="59193" spans="6:6" x14ac:dyDescent="0.25">
      <c r="F59193" s="186"/>
    </row>
    <row r="59194" spans="6:6" x14ac:dyDescent="0.25">
      <c r="F59194" s="186"/>
    </row>
    <row r="59222" spans="6:6" x14ac:dyDescent="0.25">
      <c r="F59222" s="186"/>
    </row>
    <row r="59223" spans="6:6" x14ac:dyDescent="0.25">
      <c r="F59223" s="186"/>
    </row>
    <row r="59224" spans="6:6" x14ac:dyDescent="0.25">
      <c r="F59224" s="186"/>
    </row>
    <row r="59225" spans="6:6" x14ac:dyDescent="0.25">
      <c r="F59225" s="186"/>
    </row>
    <row r="59226" spans="6:6" x14ac:dyDescent="0.25">
      <c r="F59226" s="186"/>
    </row>
    <row r="59237" spans="6:6" x14ac:dyDescent="0.25">
      <c r="F59237" s="186"/>
    </row>
    <row r="59238" spans="6:6" x14ac:dyDescent="0.25">
      <c r="F59238" s="186"/>
    </row>
    <row r="59239" spans="6:6" x14ac:dyDescent="0.25">
      <c r="F59239" s="186"/>
    </row>
    <row r="59240" spans="6:6" x14ac:dyDescent="0.25">
      <c r="F59240" s="186"/>
    </row>
    <row r="59241" spans="6:6" x14ac:dyDescent="0.25">
      <c r="F59241" s="186"/>
    </row>
    <row r="59252" spans="6:6" x14ac:dyDescent="0.25">
      <c r="F59252" s="186"/>
    </row>
    <row r="59253" spans="6:6" x14ac:dyDescent="0.25">
      <c r="F59253" s="186"/>
    </row>
    <row r="59254" spans="6:6" x14ac:dyDescent="0.25">
      <c r="F59254" s="186"/>
    </row>
    <row r="59255" spans="6:6" x14ac:dyDescent="0.25">
      <c r="F59255" s="186"/>
    </row>
    <row r="59256" spans="6:6" x14ac:dyDescent="0.25">
      <c r="F59256" s="186"/>
    </row>
    <row r="59267" spans="6:6" x14ac:dyDescent="0.25">
      <c r="F59267" s="186"/>
    </row>
    <row r="59268" spans="6:6" x14ac:dyDescent="0.25">
      <c r="F59268" s="186"/>
    </row>
    <row r="59269" spans="6:6" x14ac:dyDescent="0.25">
      <c r="F59269" s="186"/>
    </row>
    <row r="59270" spans="6:6" x14ac:dyDescent="0.25">
      <c r="F59270" s="186"/>
    </row>
    <row r="59271" spans="6:6" x14ac:dyDescent="0.25">
      <c r="F59271" s="186"/>
    </row>
    <row r="59282" spans="6:6" x14ac:dyDescent="0.25">
      <c r="F59282" s="186"/>
    </row>
    <row r="59283" spans="6:6" x14ac:dyDescent="0.25">
      <c r="F59283" s="186"/>
    </row>
    <row r="59284" spans="6:6" x14ac:dyDescent="0.25">
      <c r="F59284" s="186"/>
    </row>
    <row r="59285" spans="6:6" x14ac:dyDescent="0.25">
      <c r="F59285" s="186"/>
    </row>
    <row r="59286" spans="6:6" x14ac:dyDescent="0.25">
      <c r="F59286" s="186"/>
    </row>
    <row r="59298" spans="6:6" x14ac:dyDescent="0.25">
      <c r="F59298" s="186"/>
    </row>
    <row r="59299" spans="6:6" x14ac:dyDescent="0.25">
      <c r="F59299" s="186"/>
    </row>
    <row r="59300" spans="6:6" x14ac:dyDescent="0.25">
      <c r="F59300" s="186"/>
    </row>
    <row r="59301" spans="6:6" x14ac:dyDescent="0.25">
      <c r="F59301" s="186"/>
    </row>
    <row r="59327" spans="6:6" x14ac:dyDescent="0.25">
      <c r="F59327" s="186"/>
    </row>
    <row r="59328" spans="6:6" x14ac:dyDescent="0.25">
      <c r="F59328" s="186"/>
    </row>
    <row r="59329" spans="6:6" x14ac:dyDescent="0.25">
      <c r="F59329" s="186"/>
    </row>
    <row r="59330" spans="6:6" x14ac:dyDescent="0.25">
      <c r="F59330" s="186"/>
    </row>
    <row r="59331" spans="6:6" x14ac:dyDescent="0.25">
      <c r="F59331" s="186"/>
    </row>
    <row r="59342" spans="6:6" x14ac:dyDescent="0.25">
      <c r="F59342" s="186"/>
    </row>
    <row r="59343" spans="6:6" x14ac:dyDescent="0.25">
      <c r="F59343" s="186"/>
    </row>
    <row r="59344" spans="6:6" x14ac:dyDescent="0.25">
      <c r="F59344" s="186"/>
    </row>
    <row r="59345" spans="6:6" x14ac:dyDescent="0.25">
      <c r="F59345" s="186"/>
    </row>
    <row r="59346" spans="6:6" x14ac:dyDescent="0.25">
      <c r="F59346" s="186"/>
    </row>
    <row r="59358" spans="6:6" x14ac:dyDescent="0.25">
      <c r="F59358" s="186"/>
    </row>
    <row r="59359" spans="6:6" x14ac:dyDescent="0.25">
      <c r="F59359" s="186"/>
    </row>
    <row r="59360" spans="6:6" x14ac:dyDescent="0.25">
      <c r="F59360" s="186"/>
    </row>
    <row r="59361" spans="6:6" x14ac:dyDescent="0.25">
      <c r="F59361" s="186"/>
    </row>
    <row r="59372" spans="6:6" x14ac:dyDescent="0.25">
      <c r="F59372" s="186"/>
    </row>
    <row r="59373" spans="6:6" x14ac:dyDescent="0.25">
      <c r="F59373" s="186"/>
    </row>
    <row r="59374" spans="6:6" x14ac:dyDescent="0.25">
      <c r="F59374" s="186"/>
    </row>
    <row r="59375" spans="6:6" x14ac:dyDescent="0.25">
      <c r="F59375" s="186"/>
    </row>
    <row r="59376" spans="6:6" x14ac:dyDescent="0.25">
      <c r="F59376" s="186"/>
    </row>
    <row r="59388" spans="6:6" x14ac:dyDescent="0.25">
      <c r="F59388" s="186"/>
    </row>
    <row r="59389" spans="6:6" x14ac:dyDescent="0.25">
      <c r="F59389" s="186"/>
    </row>
    <row r="59390" spans="6:6" x14ac:dyDescent="0.25">
      <c r="F59390" s="186"/>
    </row>
    <row r="59391" spans="6:6" x14ac:dyDescent="0.25">
      <c r="F59391" s="186"/>
    </row>
    <row r="59403" spans="6:6" x14ac:dyDescent="0.25">
      <c r="F59403" s="186"/>
    </row>
    <row r="59404" spans="6:6" x14ac:dyDescent="0.25">
      <c r="F59404" s="186"/>
    </row>
    <row r="59405" spans="6:6" x14ac:dyDescent="0.25">
      <c r="F59405" s="186"/>
    </row>
    <row r="59406" spans="6:6" x14ac:dyDescent="0.25">
      <c r="F59406" s="186"/>
    </row>
    <row r="59432" spans="6:6" x14ac:dyDescent="0.25">
      <c r="F59432" s="187"/>
    </row>
    <row r="59433" spans="6:6" x14ac:dyDescent="0.25">
      <c r="F59433" s="186"/>
    </row>
    <row r="59434" spans="6:6" x14ac:dyDescent="0.25">
      <c r="F59434" s="186"/>
    </row>
    <row r="59435" spans="6:6" x14ac:dyDescent="0.25">
      <c r="F59435" s="186"/>
    </row>
    <row r="59447" spans="6:6" x14ac:dyDescent="0.25">
      <c r="F59447" s="187"/>
    </row>
    <row r="59448" spans="6:6" x14ac:dyDescent="0.25">
      <c r="F59448" s="186"/>
    </row>
    <row r="59449" spans="6:6" x14ac:dyDescent="0.25">
      <c r="F59449" s="186"/>
    </row>
    <row r="59450" spans="6:6" x14ac:dyDescent="0.25">
      <c r="F59450" s="186"/>
    </row>
    <row r="59451" spans="6:6" x14ac:dyDescent="0.25">
      <c r="F59451" s="186"/>
    </row>
    <row r="59463" spans="6:6" x14ac:dyDescent="0.25">
      <c r="F59463" s="186"/>
    </row>
    <row r="59464" spans="6:6" x14ac:dyDescent="0.25">
      <c r="F59464" s="186"/>
    </row>
    <row r="59477" spans="6:6" x14ac:dyDescent="0.25">
      <c r="F59477" s="187"/>
    </row>
    <row r="59478" spans="6:6" x14ac:dyDescent="0.25">
      <c r="F59478" s="186"/>
    </row>
    <row r="59479" spans="6:6" x14ac:dyDescent="0.25">
      <c r="F59479" s="186"/>
    </row>
    <row r="59480" spans="6:6" x14ac:dyDescent="0.25">
      <c r="F59480" s="186"/>
    </row>
    <row r="59481" spans="6:6" x14ac:dyDescent="0.25">
      <c r="F59481" s="186"/>
    </row>
    <row r="59492" spans="6:6" x14ac:dyDescent="0.25">
      <c r="F59492" s="187"/>
    </row>
    <row r="59493" spans="6:6" x14ac:dyDescent="0.25">
      <c r="F59493" s="186"/>
    </row>
    <row r="59494" spans="6:6" x14ac:dyDescent="0.25">
      <c r="F59494" s="186"/>
    </row>
    <row r="59495" spans="6:6" x14ac:dyDescent="0.25">
      <c r="F59495" s="186"/>
    </row>
    <row r="59496" spans="6:6" x14ac:dyDescent="0.25">
      <c r="F59496" s="186"/>
    </row>
    <row r="59537" spans="6:6" x14ac:dyDescent="0.25">
      <c r="F59537" s="186"/>
    </row>
    <row r="59538" spans="6:6" x14ac:dyDescent="0.25">
      <c r="F59538" s="186"/>
    </row>
    <row r="59539" spans="6:6" x14ac:dyDescent="0.25">
      <c r="F59539" s="186"/>
    </row>
    <row r="59540" spans="6:6" x14ac:dyDescent="0.25">
      <c r="F59540" s="186"/>
    </row>
    <row r="59541" spans="6:6" x14ac:dyDescent="0.25">
      <c r="F59541" s="186"/>
    </row>
    <row r="59552" spans="6:6" x14ac:dyDescent="0.25">
      <c r="F59552" s="186"/>
    </row>
    <row r="59553" spans="6:6" x14ac:dyDescent="0.25">
      <c r="F59553" s="186"/>
    </row>
    <row r="59554" spans="6:6" x14ac:dyDescent="0.25">
      <c r="F59554" s="186"/>
    </row>
    <row r="59555" spans="6:6" x14ac:dyDescent="0.25">
      <c r="F59555" s="186"/>
    </row>
    <row r="59556" spans="6:6" x14ac:dyDescent="0.25">
      <c r="F59556" s="186"/>
    </row>
    <row r="59567" spans="6:6" x14ac:dyDescent="0.25">
      <c r="F59567" s="186"/>
    </row>
    <row r="59568" spans="6:6" x14ac:dyDescent="0.25">
      <c r="F59568" s="186"/>
    </row>
    <row r="59569" spans="6:6" x14ac:dyDescent="0.25">
      <c r="F59569" s="186"/>
    </row>
    <row r="59570" spans="6:6" x14ac:dyDescent="0.25">
      <c r="F59570" s="186"/>
    </row>
    <row r="59571" spans="6:6" x14ac:dyDescent="0.25">
      <c r="F59571" s="186"/>
    </row>
    <row r="59582" spans="6:6" x14ac:dyDescent="0.25">
      <c r="F59582" s="186"/>
    </row>
    <row r="59583" spans="6:6" x14ac:dyDescent="0.25">
      <c r="F59583" s="186"/>
    </row>
    <row r="59584" spans="6:6" x14ac:dyDescent="0.25">
      <c r="F59584" s="186"/>
    </row>
    <row r="59585" spans="6:6" x14ac:dyDescent="0.25">
      <c r="F59585" s="186"/>
    </row>
    <row r="59586" spans="6:6" x14ac:dyDescent="0.25">
      <c r="F59586" s="186"/>
    </row>
    <row r="59597" spans="6:6" x14ac:dyDescent="0.25">
      <c r="F59597" s="187"/>
    </row>
    <row r="59598" spans="6:6" x14ac:dyDescent="0.25">
      <c r="F59598" s="186"/>
    </row>
    <row r="59599" spans="6:6" x14ac:dyDescent="0.25">
      <c r="F59599" s="186"/>
    </row>
    <row r="59600" spans="6:6" x14ac:dyDescent="0.25">
      <c r="F59600" s="186"/>
    </row>
    <row r="59601" spans="6:6" x14ac:dyDescent="0.25">
      <c r="F59601" s="186"/>
    </row>
    <row r="59613" spans="6:6" x14ac:dyDescent="0.25">
      <c r="F59613" s="186"/>
    </row>
    <row r="59614" spans="6:6" x14ac:dyDescent="0.25">
      <c r="F59614" s="186"/>
    </row>
    <row r="59615" spans="6:6" x14ac:dyDescent="0.25">
      <c r="F59615" s="186"/>
    </row>
    <row r="59616" spans="6:6" x14ac:dyDescent="0.25">
      <c r="F59616" s="186"/>
    </row>
    <row r="59642" spans="6:6" x14ac:dyDescent="0.25">
      <c r="F59642" s="186"/>
    </row>
    <row r="59643" spans="6:6" x14ac:dyDescent="0.25">
      <c r="F59643" s="186"/>
    </row>
    <row r="59644" spans="6:6" x14ac:dyDescent="0.25">
      <c r="F59644" s="186"/>
    </row>
    <row r="59645" spans="6:6" x14ac:dyDescent="0.25">
      <c r="F59645" s="186"/>
    </row>
    <row r="59646" spans="6:6" x14ac:dyDescent="0.25">
      <c r="F59646" s="186"/>
    </row>
    <row r="59658" spans="6:6" x14ac:dyDescent="0.25">
      <c r="F59658" s="186"/>
    </row>
    <row r="59660" spans="6:6" x14ac:dyDescent="0.25">
      <c r="F59660" s="186"/>
    </row>
    <row r="59661" spans="6:6" x14ac:dyDescent="0.25">
      <c r="F59661" s="186"/>
    </row>
    <row r="59672" spans="6:6" x14ac:dyDescent="0.25">
      <c r="F59672" s="186"/>
    </row>
    <row r="59675" spans="6:6" x14ac:dyDescent="0.25">
      <c r="F59675" s="186"/>
    </row>
    <row r="59687" spans="6:6" x14ac:dyDescent="0.25">
      <c r="F59687" s="186"/>
    </row>
    <row r="59689" spans="6:6" x14ac:dyDescent="0.25">
      <c r="F59689" s="186"/>
    </row>
    <row r="59690" spans="6:6" x14ac:dyDescent="0.25">
      <c r="F59690" s="186"/>
    </row>
    <row r="59691" spans="6:6" x14ac:dyDescent="0.25">
      <c r="F59691" s="186"/>
    </row>
    <row r="59703" spans="6:6" x14ac:dyDescent="0.25">
      <c r="F59703" s="186"/>
    </row>
    <row r="59705" spans="6:6" x14ac:dyDescent="0.25">
      <c r="F59705" s="186"/>
    </row>
    <row r="59706" spans="6:6" x14ac:dyDescent="0.25">
      <c r="F59706" s="186"/>
    </row>
    <row r="59747" spans="6:6" x14ac:dyDescent="0.25">
      <c r="F59747" s="186"/>
    </row>
    <row r="59748" spans="6:6" x14ac:dyDescent="0.25">
      <c r="F59748" s="186"/>
    </row>
    <row r="59749" spans="6:6" x14ac:dyDescent="0.25">
      <c r="F59749" s="186"/>
    </row>
    <row r="59750" spans="6:6" x14ac:dyDescent="0.25">
      <c r="F59750" s="186"/>
    </row>
    <row r="59751" spans="6:6" x14ac:dyDescent="0.25">
      <c r="F59751" s="186"/>
    </row>
    <row r="59762" spans="6:6" x14ac:dyDescent="0.25">
      <c r="F59762" s="186"/>
    </row>
    <row r="59763" spans="6:6" x14ac:dyDescent="0.25">
      <c r="F59763" s="186"/>
    </row>
    <row r="59764" spans="6:6" x14ac:dyDescent="0.25">
      <c r="F59764" s="186"/>
    </row>
    <row r="59765" spans="6:6" x14ac:dyDescent="0.25">
      <c r="F59765" s="186"/>
    </row>
    <row r="59766" spans="6:6" x14ac:dyDescent="0.25">
      <c r="F59766" s="186"/>
    </row>
    <row r="59778" spans="6:6" x14ac:dyDescent="0.25">
      <c r="F59778" s="186"/>
    </row>
    <row r="59779" spans="6:6" x14ac:dyDescent="0.25">
      <c r="F59779" s="186"/>
    </row>
    <row r="59792" spans="6:6" x14ac:dyDescent="0.25">
      <c r="F59792" s="186"/>
    </row>
    <row r="59793" spans="6:6" x14ac:dyDescent="0.25">
      <c r="F59793" s="186"/>
    </row>
    <row r="59794" spans="6:6" x14ac:dyDescent="0.25">
      <c r="F59794" s="186"/>
    </row>
    <row r="59795" spans="6:6" x14ac:dyDescent="0.25">
      <c r="F59795" s="186"/>
    </row>
    <row r="59796" spans="6:6" x14ac:dyDescent="0.25">
      <c r="F59796" s="186"/>
    </row>
    <row r="59807" spans="6:6" x14ac:dyDescent="0.25">
      <c r="F59807" s="186"/>
    </row>
    <row r="59808" spans="6:6" x14ac:dyDescent="0.25">
      <c r="F59808" s="186"/>
    </row>
    <row r="59809" spans="6:6" x14ac:dyDescent="0.25">
      <c r="F59809" s="186"/>
    </row>
    <row r="59810" spans="6:6" x14ac:dyDescent="0.25">
      <c r="F59810" s="186"/>
    </row>
    <row r="59811" spans="6:6" x14ac:dyDescent="0.25">
      <c r="F59811" s="186"/>
    </row>
    <row r="59852" spans="6:6" x14ac:dyDescent="0.25">
      <c r="F59852" s="186"/>
    </row>
    <row r="59853" spans="6:6" x14ac:dyDescent="0.25">
      <c r="F59853" s="186"/>
    </row>
    <row r="59854" spans="6:6" x14ac:dyDescent="0.25">
      <c r="F59854" s="186"/>
    </row>
    <row r="59855" spans="6:6" x14ac:dyDescent="0.25">
      <c r="F59855" s="186"/>
    </row>
    <row r="59867" spans="6:6" x14ac:dyDescent="0.25">
      <c r="F59867" s="186"/>
    </row>
    <row r="59868" spans="6:6" x14ac:dyDescent="0.25">
      <c r="F59868" s="186"/>
    </row>
    <row r="59869" spans="6:6" x14ac:dyDescent="0.25">
      <c r="F59869" s="186"/>
    </row>
    <row r="59870" spans="6:6" x14ac:dyDescent="0.25">
      <c r="F59870" s="186"/>
    </row>
    <row r="59871" spans="6:6" x14ac:dyDescent="0.25">
      <c r="F59871" s="186"/>
    </row>
    <row r="59883" spans="6:6" x14ac:dyDescent="0.25">
      <c r="F59883" s="186"/>
    </row>
    <row r="59884" spans="6:6" x14ac:dyDescent="0.25">
      <c r="F59884" s="186"/>
    </row>
    <row r="59897" spans="6:6" x14ac:dyDescent="0.25">
      <c r="F59897" s="187"/>
    </row>
    <row r="59898" spans="6:6" x14ac:dyDescent="0.25">
      <c r="F59898" s="186"/>
    </row>
    <row r="59899" spans="6:6" x14ac:dyDescent="0.25">
      <c r="F59899" s="186"/>
    </row>
    <row r="59900" spans="6:6" x14ac:dyDescent="0.25">
      <c r="F59900" s="186"/>
    </row>
    <row r="59901" spans="6:6" x14ac:dyDescent="0.25">
      <c r="F59901" s="186"/>
    </row>
    <row r="59913" spans="6:6" x14ac:dyDescent="0.25">
      <c r="F59913" s="186"/>
    </row>
    <row r="59914" spans="6:6" x14ac:dyDescent="0.25">
      <c r="F59914" s="186"/>
    </row>
    <row r="59915" spans="6:6" x14ac:dyDescent="0.25">
      <c r="F59915" s="186"/>
    </row>
    <row r="59916" spans="6:6" x14ac:dyDescent="0.25">
      <c r="F59916" s="186"/>
    </row>
    <row r="59928" spans="6:6" x14ac:dyDescent="0.25">
      <c r="F59928" s="186"/>
    </row>
    <row r="59929" spans="6:6" x14ac:dyDescent="0.25">
      <c r="F59929" s="186"/>
    </row>
    <row r="59957" spans="6:6" x14ac:dyDescent="0.25">
      <c r="F59957" s="186"/>
    </row>
    <row r="59958" spans="6:6" x14ac:dyDescent="0.25">
      <c r="F59958" s="186"/>
    </row>
    <row r="59959" spans="6:6" x14ac:dyDescent="0.25">
      <c r="F59959" s="186"/>
    </row>
    <row r="59960" spans="6:6" x14ac:dyDescent="0.25">
      <c r="F59960" s="186"/>
    </row>
    <row r="59961" spans="6:6" x14ac:dyDescent="0.25">
      <c r="F59961" s="186"/>
    </row>
    <row r="59972" spans="6:6" x14ac:dyDescent="0.25">
      <c r="F59972" s="186"/>
    </row>
    <row r="59973" spans="6:6" x14ac:dyDescent="0.25">
      <c r="F59973" s="186"/>
    </row>
    <row r="59974" spans="6:6" x14ac:dyDescent="0.25">
      <c r="F59974" s="186"/>
    </row>
    <row r="59975" spans="6:6" x14ac:dyDescent="0.25">
      <c r="F59975" s="186"/>
    </row>
    <row r="59988" spans="6:6" x14ac:dyDescent="0.25">
      <c r="F59988" s="186"/>
    </row>
    <row r="59989" spans="6:6" x14ac:dyDescent="0.25">
      <c r="F59989" s="186"/>
    </row>
    <row r="60003" spans="6:6" x14ac:dyDescent="0.25">
      <c r="F60003" s="186"/>
    </row>
    <row r="60004" spans="6:6" x14ac:dyDescent="0.25">
      <c r="F60004" s="186"/>
    </row>
    <row r="60005" spans="6:6" x14ac:dyDescent="0.25">
      <c r="F60005" s="186"/>
    </row>
    <row r="60006" spans="6:6" x14ac:dyDescent="0.25">
      <c r="F60006" s="186"/>
    </row>
    <row r="60018" spans="6:6" x14ac:dyDescent="0.25">
      <c r="F60018" s="186"/>
    </row>
    <row r="60019" spans="6:6" x14ac:dyDescent="0.25">
      <c r="F60019" s="186"/>
    </row>
    <row r="60020" spans="6:6" x14ac:dyDescent="0.25">
      <c r="F60020" s="186"/>
    </row>
    <row r="60021" spans="6:6" x14ac:dyDescent="0.25">
      <c r="F60021" s="186"/>
    </row>
    <row r="60033" spans="6:6" x14ac:dyDescent="0.25">
      <c r="F60033" s="186"/>
    </row>
    <row r="60062" spans="6:6" x14ac:dyDescent="0.25">
      <c r="F60062" s="186"/>
    </row>
    <row r="60063" spans="6:6" x14ac:dyDescent="0.25">
      <c r="F60063" s="186"/>
    </row>
    <row r="60064" spans="6:6" x14ac:dyDescent="0.25">
      <c r="F60064" s="186"/>
    </row>
    <row r="60065" spans="6:6" x14ac:dyDescent="0.25">
      <c r="F60065" s="186"/>
    </row>
    <row r="60066" spans="6:6" x14ac:dyDescent="0.25">
      <c r="F60066" s="186"/>
    </row>
    <row r="60077" spans="6:6" x14ac:dyDescent="0.25">
      <c r="F60077" s="186"/>
    </row>
    <row r="60078" spans="6:6" x14ac:dyDescent="0.25">
      <c r="F60078" s="186"/>
    </row>
    <row r="60079" spans="6:6" x14ac:dyDescent="0.25">
      <c r="F60079" s="186"/>
    </row>
    <row r="60080" spans="6:6" x14ac:dyDescent="0.25">
      <c r="F60080" s="186"/>
    </row>
    <row r="60081" spans="6:6" x14ac:dyDescent="0.25">
      <c r="F60081" s="186"/>
    </row>
    <row r="60093" spans="6:6" x14ac:dyDescent="0.25">
      <c r="F60093" s="186"/>
    </row>
    <row r="60094" spans="6:6" x14ac:dyDescent="0.25">
      <c r="F60094" s="186"/>
    </row>
    <row r="60095" spans="6:6" x14ac:dyDescent="0.25">
      <c r="F60095" s="186"/>
    </row>
    <row r="60096" spans="6:6" x14ac:dyDescent="0.25">
      <c r="F60096" s="186"/>
    </row>
    <row r="60107" spans="6:6" x14ac:dyDescent="0.25">
      <c r="F60107" s="186"/>
    </row>
    <row r="60108" spans="6:6" x14ac:dyDescent="0.25">
      <c r="F60108" s="186"/>
    </row>
    <row r="60109" spans="6:6" x14ac:dyDescent="0.25">
      <c r="F60109" s="186"/>
    </row>
    <row r="60110" spans="6:6" x14ac:dyDescent="0.25">
      <c r="F60110" s="186"/>
    </row>
    <row r="60111" spans="6:6" x14ac:dyDescent="0.25">
      <c r="F60111" s="186"/>
    </row>
    <row r="60122" spans="6:6" x14ac:dyDescent="0.25">
      <c r="F60122" s="186"/>
    </row>
    <row r="60123" spans="6:6" x14ac:dyDescent="0.25">
      <c r="F60123" s="186"/>
    </row>
    <row r="60124" spans="6:6" x14ac:dyDescent="0.25">
      <c r="F60124" s="186"/>
    </row>
    <row r="60125" spans="6:6" x14ac:dyDescent="0.25">
      <c r="F60125" s="186"/>
    </row>
    <row r="60126" spans="6:6" x14ac:dyDescent="0.25">
      <c r="F60126" s="186"/>
    </row>
    <row r="60138" spans="6:6" x14ac:dyDescent="0.25">
      <c r="F60138" s="186"/>
    </row>
    <row r="60139" spans="6:6" x14ac:dyDescent="0.25">
      <c r="F60139" s="186"/>
    </row>
    <row r="60167" spans="6:6" x14ac:dyDescent="0.25">
      <c r="F60167" s="186"/>
    </row>
    <row r="60168" spans="6:6" x14ac:dyDescent="0.25">
      <c r="F60168" s="186"/>
    </row>
    <row r="60169" spans="6:6" x14ac:dyDescent="0.25">
      <c r="F60169" s="186"/>
    </row>
    <row r="60170" spans="6:6" x14ac:dyDescent="0.25">
      <c r="F60170" s="186"/>
    </row>
    <row r="60171" spans="6:6" x14ac:dyDescent="0.25">
      <c r="F60171" s="186"/>
    </row>
    <row r="60212" spans="6:6" x14ac:dyDescent="0.25">
      <c r="F60212" s="186"/>
    </row>
    <row r="60215" spans="6:6" x14ac:dyDescent="0.25">
      <c r="F60215" s="186"/>
    </row>
    <row r="60228" spans="6:6" x14ac:dyDescent="0.25">
      <c r="F60228" s="186"/>
    </row>
    <row r="60230" spans="6:6" x14ac:dyDescent="0.25">
      <c r="F60230" s="186"/>
    </row>
    <row r="60231" spans="6:6" x14ac:dyDescent="0.25">
      <c r="F60231" s="186"/>
    </row>
    <row r="60272" spans="6:6" x14ac:dyDescent="0.25">
      <c r="F60272" s="186"/>
    </row>
    <row r="60273" spans="6:6" x14ac:dyDescent="0.25">
      <c r="F60273" s="186"/>
    </row>
    <row r="60274" spans="6:6" x14ac:dyDescent="0.25">
      <c r="F60274" s="186"/>
    </row>
    <row r="60275" spans="6:6" x14ac:dyDescent="0.25">
      <c r="F60275" s="186"/>
    </row>
    <row r="60276" spans="6:6" x14ac:dyDescent="0.25">
      <c r="F60276" s="186"/>
    </row>
    <row r="60287" spans="6:6" x14ac:dyDescent="0.25">
      <c r="F60287" s="186"/>
    </row>
    <row r="60288" spans="6:6" x14ac:dyDescent="0.25">
      <c r="F60288" s="186"/>
    </row>
    <row r="60289" spans="6:6" x14ac:dyDescent="0.25">
      <c r="F60289" s="186"/>
    </row>
    <row r="60290" spans="6:6" x14ac:dyDescent="0.25">
      <c r="F60290" s="186"/>
    </row>
    <row r="60291" spans="6:6" x14ac:dyDescent="0.25">
      <c r="F60291" s="186"/>
    </row>
    <row r="60303" spans="6:6" x14ac:dyDescent="0.25">
      <c r="F60303" s="186"/>
    </row>
    <row r="60304" spans="6:6" x14ac:dyDescent="0.25">
      <c r="F60304" s="186"/>
    </row>
    <row r="60305" spans="6:6" x14ac:dyDescent="0.25">
      <c r="F60305" s="186"/>
    </row>
    <row r="60306" spans="6:6" x14ac:dyDescent="0.25">
      <c r="F60306" s="186"/>
    </row>
    <row r="60317" spans="6:6" x14ac:dyDescent="0.25">
      <c r="F60317" s="186"/>
    </row>
    <row r="60318" spans="6:6" x14ac:dyDescent="0.25">
      <c r="F60318" s="186"/>
    </row>
    <row r="60319" spans="6:6" x14ac:dyDescent="0.25">
      <c r="F60319" s="186"/>
    </row>
    <row r="60320" spans="6:6" x14ac:dyDescent="0.25">
      <c r="F60320" s="186"/>
    </row>
    <row r="60321" spans="6:6" x14ac:dyDescent="0.25">
      <c r="F60321" s="186"/>
    </row>
    <row r="60332" spans="6:6" x14ac:dyDescent="0.25">
      <c r="F60332" s="186"/>
    </row>
    <row r="60333" spans="6:6" x14ac:dyDescent="0.25">
      <c r="F60333" s="186"/>
    </row>
    <row r="60334" spans="6:6" x14ac:dyDescent="0.25">
      <c r="F60334" s="186"/>
    </row>
    <row r="60335" spans="6:6" x14ac:dyDescent="0.25">
      <c r="F60335" s="186"/>
    </row>
    <row r="60336" spans="6:6" x14ac:dyDescent="0.25">
      <c r="F60336" s="186"/>
    </row>
    <row r="60348" spans="6:6" x14ac:dyDescent="0.25">
      <c r="F60348" s="186"/>
    </row>
    <row r="60349" spans="6:6" x14ac:dyDescent="0.25">
      <c r="F60349" s="186"/>
    </row>
    <row r="60363" spans="6:6" x14ac:dyDescent="0.25">
      <c r="F60363" s="186"/>
    </row>
    <row r="60364" spans="6:6" x14ac:dyDescent="0.25">
      <c r="F60364" s="186"/>
    </row>
    <row r="60377" spans="6:6" x14ac:dyDescent="0.25">
      <c r="F60377" s="186"/>
    </row>
    <row r="60378" spans="6:6" x14ac:dyDescent="0.25">
      <c r="F60378" s="186"/>
    </row>
    <row r="60379" spans="6:6" x14ac:dyDescent="0.25">
      <c r="F60379" s="186"/>
    </row>
    <row r="60380" spans="6:6" x14ac:dyDescent="0.25">
      <c r="F60380" s="186"/>
    </row>
    <row r="60381" spans="6:6" x14ac:dyDescent="0.25">
      <c r="F60381" s="186"/>
    </row>
    <row r="60392" spans="6:6" x14ac:dyDescent="0.25">
      <c r="F60392" s="186"/>
    </row>
    <row r="60393" spans="6:6" x14ac:dyDescent="0.25">
      <c r="F60393" s="186"/>
    </row>
    <row r="60394" spans="6:6" x14ac:dyDescent="0.25">
      <c r="F60394" s="186"/>
    </row>
    <row r="60395" spans="6:6" x14ac:dyDescent="0.25">
      <c r="F60395" s="186"/>
    </row>
    <row r="60396" spans="6:6" x14ac:dyDescent="0.25">
      <c r="F60396" s="186"/>
    </row>
    <row r="60407" spans="6:6" x14ac:dyDescent="0.25">
      <c r="F60407" s="186"/>
    </row>
    <row r="60408" spans="6:6" x14ac:dyDescent="0.25">
      <c r="F60408" s="186"/>
    </row>
    <row r="60409" spans="6:6" x14ac:dyDescent="0.25">
      <c r="F60409" s="186"/>
    </row>
    <row r="60410" spans="6:6" x14ac:dyDescent="0.25">
      <c r="F60410" s="186"/>
    </row>
    <row r="60411" spans="6:6" x14ac:dyDescent="0.25">
      <c r="F60411" s="186"/>
    </row>
    <row r="60422" spans="6:6" x14ac:dyDescent="0.25">
      <c r="F60422" s="186"/>
    </row>
    <row r="60423" spans="6:6" x14ac:dyDescent="0.25">
      <c r="F60423" s="186"/>
    </row>
    <row r="60424" spans="6:6" x14ac:dyDescent="0.25">
      <c r="F60424" s="186"/>
    </row>
    <row r="60425" spans="6:6" x14ac:dyDescent="0.25">
      <c r="F60425" s="186"/>
    </row>
    <row r="60437" spans="6:6" x14ac:dyDescent="0.25">
      <c r="F60437" s="186"/>
    </row>
    <row r="60438" spans="6:6" x14ac:dyDescent="0.25">
      <c r="F60438" s="186"/>
    </row>
    <row r="60439" spans="6:6" x14ac:dyDescent="0.25">
      <c r="F60439" s="186"/>
    </row>
    <row r="60440" spans="6:6" x14ac:dyDescent="0.25">
      <c r="F60440" s="186"/>
    </row>
    <row r="60441" spans="6:6" x14ac:dyDescent="0.25">
      <c r="F60441" s="186"/>
    </row>
    <row r="60453" spans="6:6" x14ac:dyDescent="0.25">
      <c r="F60453" s="186"/>
    </row>
    <row r="60454" spans="6:6" x14ac:dyDescent="0.25">
      <c r="F60454" s="186"/>
    </row>
    <row r="60455" spans="6:6" x14ac:dyDescent="0.25">
      <c r="F60455" s="186"/>
    </row>
    <row r="60456" spans="6:6" x14ac:dyDescent="0.25">
      <c r="F60456" s="186"/>
    </row>
    <row r="60482" spans="6:6" x14ac:dyDescent="0.25">
      <c r="F60482" s="186"/>
    </row>
    <row r="60483" spans="6:6" x14ac:dyDescent="0.25">
      <c r="F60483" s="186"/>
    </row>
    <row r="60484" spans="6:6" x14ac:dyDescent="0.25">
      <c r="F60484" s="186"/>
    </row>
    <row r="60485" spans="6:6" x14ac:dyDescent="0.25">
      <c r="F60485" s="186"/>
    </row>
    <row r="60486" spans="6:6" x14ac:dyDescent="0.25">
      <c r="F60486" s="186"/>
    </row>
    <row r="60497" spans="6:6" x14ac:dyDescent="0.25">
      <c r="F60497" s="186"/>
    </row>
    <row r="60498" spans="6:6" x14ac:dyDescent="0.25">
      <c r="F60498" s="186"/>
    </row>
    <row r="60499" spans="6:6" x14ac:dyDescent="0.25">
      <c r="F60499" s="186"/>
    </row>
    <row r="60500" spans="6:6" x14ac:dyDescent="0.25">
      <c r="F60500" s="186"/>
    </row>
    <row r="60501" spans="6:6" x14ac:dyDescent="0.25">
      <c r="F60501" s="186"/>
    </row>
    <row r="60512" spans="6:6" x14ac:dyDescent="0.25">
      <c r="F60512" s="187"/>
    </row>
    <row r="60513" spans="6:6" x14ac:dyDescent="0.25">
      <c r="F60513" s="186"/>
    </row>
    <row r="60514" spans="6:6" x14ac:dyDescent="0.25">
      <c r="F60514" s="186"/>
    </row>
    <row r="60515" spans="6:6" x14ac:dyDescent="0.25">
      <c r="F60515" s="186"/>
    </row>
    <row r="60516" spans="6:6" x14ac:dyDescent="0.25">
      <c r="F60516" s="186"/>
    </row>
    <row r="60527" spans="6:6" x14ac:dyDescent="0.25">
      <c r="F60527" s="186"/>
    </row>
    <row r="60528" spans="6:6" x14ac:dyDescent="0.25">
      <c r="F60528" s="186"/>
    </row>
    <row r="60529" spans="6:6" x14ac:dyDescent="0.25">
      <c r="F60529" s="186"/>
    </row>
    <row r="60530" spans="6:6" x14ac:dyDescent="0.25">
      <c r="F60530" s="186"/>
    </row>
    <row r="60531" spans="6:6" x14ac:dyDescent="0.25">
      <c r="F60531" s="186"/>
    </row>
    <row r="60542" spans="6:6" x14ac:dyDescent="0.25">
      <c r="F60542" s="186"/>
    </row>
    <row r="60543" spans="6:6" x14ac:dyDescent="0.25">
      <c r="F60543" s="186"/>
    </row>
    <row r="60544" spans="6:6" x14ac:dyDescent="0.25">
      <c r="F60544" s="186"/>
    </row>
    <row r="60545" spans="6:6" x14ac:dyDescent="0.25">
      <c r="F60545" s="186"/>
    </row>
    <row r="60546" spans="6:6" x14ac:dyDescent="0.25">
      <c r="F60546" s="186"/>
    </row>
    <row r="60558" spans="6:6" x14ac:dyDescent="0.25">
      <c r="F60558" s="186"/>
    </row>
    <row r="60559" spans="6:6" x14ac:dyDescent="0.25">
      <c r="F60559" s="186"/>
    </row>
    <row r="60560" spans="6:6" x14ac:dyDescent="0.25">
      <c r="F60560" s="186"/>
    </row>
    <row r="60561" spans="6:6" x14ac:dyDescent="0.25">
      <c r="F60561" s="186"/>
    </row>
    <row r="60587" spans="6:6" x14ac:dyDescent="0.25">
      <c r="F60587" s="186"/>
    </row>
    <row r="60588" spans="6:6" x14ac:dyDescent="0.25">
      <c r="F60588" s="186"/>
    </row>
    <row r="60589" spans="6:6" x14ac:dyDescent="0.25">
      <c r="F60589" s="186"/>
    </row>
    <row r="60590" spans="6:6" x14ac:dyDescent="0.25">
      <c r="F60590" s="186"/>
    </row>
    <row r="60591" spans="6:6" x14ac:dyDescent="0.25">
      <c r="F60591" s="186"/>
    </row>
    <row r="60602" spans="6:6" x14ac:dyDescent="0.25">
      <c r="F60602" s="186"/>
    </row>
    <row r="60603" spans="6:6" x14ac:dyDescent="0.25">
      <c r="F60603" s="186"/>
    </row>
    <row r="60604" spans="6:6" x14ac:dyDescent="0.25">
      <c r="F60604" s="186"/>
    </row>
    <row r="60605" spans="6:6" x14ac:dyDescent="0.25">
      <c r="F60605" s="186"/>
    </row>
    <row r="60606" spans="6:6" x14ac:dyDescent="0.25">
      <c r="F60606" s="186"/>
    </row>
    <row r="60617" spans="6:6" x14ac:dyDescent="0.25">
      <c r="F60617" s="186"/>
    </row>
    <row r="60618" spans="6:6" x14ac:dyDescent="0.25">
      <c r="F60618" s="186"/>
    </row>
    <row r="60619" spans="6:6" x14ac:dyDescent="0.25">
      <c r="F60619" s="186"/>
    </row>
    <row r="60620" spans="6:6" x14ac:dyDescent="0.25">
      <c r="F60620" s="186"/>
    </row>
    <row r="60621" spans="6:6" x14ac:dyDescent="0.25">
      <c r="F60621" s="186"/>
    </row>
    <row r="60632" spans="6:6" x14ac:dyDescent="0.25">
      <c r="F60632" s="186"/>
    </row>
    <row r="60633" spans="6:6" x14ac:dyDescent="0.25">
      <c r="F60633" s="186"/>
    </row>
    <row r="60634" spans="6:6" x14ac:dyDescent="0.25">
      <c r="F60634" s="186"/>
    </row>
    <row r="60635" spans="6:6" x14ac:dyDescent="0.25">
      <c r="F60635" s="186"/>
    </row>
    <row r="60636" spans="6:6" x14ac:dyDescent="0.25">
      <c r="F60636" s="186"/>
    </row>
    <row r="60648" spans="6:6" x14ac:dyDescent="0.25">
      <c r="F60648" s="186"/>
    </row>
    <row r="60649" spans="6:6" x14ac:dyDescent="0.25">
      <c r="F60649" s="186"/>
    </row>
    <row r="60650" spans="6:6" x14ac:dyDescent="0.25">
      <c r="F60650" s="186"/>
    </row>
    <row r="60651" spans="6:6" x14ac:dyDescent="0.25">
      <c r="F60651" s="186"/>
    </row>
    <row r="60663" spans="6:6" x14ac:dyDescent="0.25">
      <c r="F60663" s="186"/>
    </row>
    <row r="60664" spans="6:6" x14ac:dyDescent="0.25">
      <c r="F60664" s="186"/>
    </row>
    <row r="60665" spans="6:6" x14ac:dyDescent="0.25">
      <c r="F60665" s="186"/>
    </row>
    <row r="60666" spans="6:6" x14ac:dyDescent="0.25">
      <c r="F60666" s="186"/>
    </row>
    <row r="60692" spans="6:6" x14ac:dyDescent="0.25">
      <c r="F60692" s="186"/>
    </row>
    <row r="60693" spans="6:6" x14ac:dyDescent="0.25">
      <c r="F60693" s="186"/>
    </row>
    <row r="60694" spans="6:6" x14ac:dyDescent="0.25">
      <c r="F60694" s="186"/>
    </row>
    <row r="60695" spans="6:6" x14ac:dyDescent="0.25">
      <c r="F60695" s="186"/>
    </row>
    <row r="60696" spans="6:6" x14ac:dyDescent="0.25">
      <c r="F60696" s="186"/>
    </row>
    <row r="60707" spans="6:6" x14ac:dyDescent="0.25">
      <c r="F60707" s="186"/>
    </row>
    <row r="60708" spans="6:6" x14ac:dyDescent="0.25">
      <c r="F60708" s="186"/>
    </row>
    <row r="60709" spans="6:6" x14ac:dyDescent="0.25">
      <c r="F60709" s="186"/>
    </row>
    <row r="60710" spans="6:6" x14ac:dyDescent="0.25">
      <c r="F60710" s="186"/>
    </row>
    <row r="60711" spans="6:6" x14ac:dyDescent="0.25">
      <c r="F60711" s="186"/>
    </row>
    <row r="60722" spans="6:6" x14ac:dyDescent="0.25">
      <c r="F60722" s="187"/>
    </row>
    <row r="60723" spans="6:6" x14ac:dyDescent="0.25">
      <c r="F60723" s="186"/>
    </row>
    <row r="60724" spans="6:6" x14ac:dyDescent="0.25">
      <c r="F60724" s="186"/>
    </row>
    <row r="60725" spans="6:6" x14ac:dyDescent="0.25">
      <c r="F60725" s="186"/>
    </row>
    <row r="60726" spans="6:6" x14ac:dyDescent="0.25">
      <c r="F60726" s="186"/>
    </row>
    <row r="60737" spans="6:6" x14ac:dyDescent="0.25">
      <c r="F60737" s="186"/>
    </row>
    <row r="60738" spans="6:6" x14ac:dyDescent="0.25">
      <c r="F60738" s="186"/>
    </row>
    <row r="60739" spans="6:6" x14ac:dyDescent="0.25">
      <c r="F60739" s="186"/>
    </row>
    <row r="60740" spans="6:6" x14ac:dyDescent="0.25">
      <c r="F60740" s="186"/>
    </row>
    <row r="60741" spans="6:6" x14ac:dyDescent="0.25">
      <c r="F60741" s="186"/>
    </row>
    <row r="60752" spans="6:6" x14ac:dyDescent="0.25">
      <c r="F60752" s="186"/>
    </row>
    <row r="60753" spans="6:6" x14ac:dyDescent="0.25">
      <c r="F60753" s="186"/>
    </row>
    <row r="60754" spans="6:6" x14ac:dyDescent="0.25">
      <c r="F60754" s="186"/>
    </row>
    <row r="60755" spans="6:6" x14ac:dyDescent="0.25">
      <c r="F60755" s="186"/>
    </row>
    <row r="60756" spans="6:6" x14ac:dyDescent="0.25">
      <c r="F60756" s="186"/>
    </row>
    <row r="60768" spans="6:6" x14ac:dyDescent="0.25">
      <c r="F60768" s="186"/>
    </row>
    <row r="60769" spans="6:6" x14ac:dyDescent="0.25">
      <c r="F60769" s="186"/>
    </row>
    <row r="60797" spans="6:6" x14ac:dyDescent="0.25">
      <c r="F60797" s="186"/>
    </row>
    <row r="60798" spans="6:6" x14ac:dyDescent="0.25">
      <c r="F60798" s="186"/>
    </row>
    <row r="60799" spans="6:6" x14ac:dyDescent="0.25">
      <c r="F60799" s="186"/>
    </row>
    <row r="60800" spans="6:6" x14ac:dyDescent="0.25">
      <c r="F60800" s="186"/>
    </row>
    <row r="60801" spans="6:6" x14ac:dyDescent="0.25">
      <c r="F60801" s="186"/>
    </row>
    <row r="60812" spans="6:6" x14ac:dyDescent="0.25">
      <c r="F60812" s="186"/>
    </row>
    <row r="60813" spans="6:6" x14ac:dyDescent="0.25">
      <c r="F60813" s="186"/>
    </row>
    <row r="60814" spans="6:6" x14ac:dyDescent="0.25">
      <c r="F60814" s="186"/>
    </row>
    <row r="60815" spans="6:6" x14ac:dyDescent="0.25">
      <c r="F60815" s="186"/>
    </row>
    <row r="60816" spans="6:6" x14ac:dyDescent="0.25">
      <c r="F60816" s="186"/>
    </row>
    <row r="60828" spans="6:6" x14ac:dyDescent="0.25">
      <c r="F60828" s="186"/>
    </row>
    <row r="60829" spans="6:6" x14ac:dyDescent="0.25">
      <c r="F60829" s="186"/>
    </row>
    <row r="60842" spans="6:6" x14ac:dyDescent="0.25">
      <c r="F60842" s="186"/>
    </row>
    <row r="60843" spans="6:6" x14ac:dyDescent="0.25">
      <c r="F60843" s="186"/>
    </row>
    <row r="60844" spans="6:6" x14ac:dyDescent="0.25">
      <c r="F60844" s="186"/>
    </row>
    <row r="60845" spans="6:6" x14ac:dyDescent="0.25">
      <c r="F60845" s="186"/>
    </row>
    <row r="60857" spans="6:6" x14ac:dyDescent="0.25">
      <c r="F60857" s="186"/>
    </row>
    <row r="60858" spans="6:6" x14ac:dyDescent="0.25">
      <c r="F60858" s="186"/>
    </row>
    <row r="60859" spans="6:6" x14ac:dyDescent="0.25">
      <c r="F60859" s="186"/>
    </row>
    <row r="60860" spans="6:6" x14ac:dyDescent="0.25">
      <c r="F60860" s="186"/>
    </row>
    <row r="60861" spans="6:6" x14ac:dyDescent="0.25">
      <c r="F60861" s="186"/>
    </row>
    <row r="60873" spans="6:6" x14ac:dyDescent="0.25">
      <c r="F60873" s="186"/>
    </row>
    <row r="60874" spans="6:6" x14ac:dyDescent="0.25">
      <c r="F60874" s="186"/>
    </row>
    <row r="60902" spans="6:6" x14ac:dyDescent="0.25">
      <c r="F60902" s="186"/>
    </row>
    <row r="60903" spans="6:6" x14ac:dyDescent="0.25">
      <c r="F60903" s="186"/>
    </row>
    <row r="60904" spans="6:6" x14ac:dyDescent="0.25">
      <c r="F60904" s="186"/>
    </row>
    <row r="60905" spans="6:6" x14ac:dyDescent="0.25">
      <c r="F60905" s="186"/>
    </row>
    <row r="60906" spans="6:6" x14ac:dyDescent="0.25">
      <c r="F60906" s="186"/>
    </row>
    <row r="60917" spans="6:6" x14ac:dyDescent="0.25">
      <c r="F60917" s="186"/>
    </row>
    <row r="60918" spans="6:6" x14ac:dyDescent="0.25">
      <c r="F60918" s="186"/>
    </row>
    <row r="60919" spans="6:6" x14ac:dyDescent="0.25">
      <c r="F60919" s="186"/>
    </row>
    <row r="60920" spans="6:6" x14ac:dyDescent="0.25">
      <c r="F60920" s="186"/>
    </row>
    <row r="60921" spans="6:6" x14ac:dyDescent="0.25">
      <c r="F60921" s="186"/>
    </row>
    <row r="60933" spans="6:6" x14ac:dyDescent="0.25">
      <c r="F60933" s="186"/>
    </row>
    <row r="60934" spans="6:6" x14ac:dyDescent="0.25">
      <c r="F60934" s="186"/>
    </row>
    <row r="60935" spans="6:6" x14ac:dyDescent="0.25">
      <c r="F60935" s="186"/>
    </row>
    <row r="60936" spans="6:6" x14ac:dyDescent="0.25">
      <c r="F60936" s="186"/>
    </row>
    <row r="60947" spans="6:6" x14ac:dyDescent="0.25">
      <c r="F60947" s="187"/>
    </row>
    <row r="60948" spans="6:6" x14ac:dyDescent="0.25">
      <c r="F60948" s="186"/>
    </row>
    <row r="60949" spans="6:6" x14ac:dyDescent="0.25">
      <c r="F60949" s="186"/>
    </row>
    <row r="60950" spans="6:6" x14ac:dyDescent="0.25">
      <c r="F60950" s="186"/>
    </row>
    <row r="60951" spans="6:6" x14ac:dyDescent="0.25">
      <c r="F60951" s="186"/>
    </row>
    <row r="60962" spans="6:6" x14ac:dyDescent="0.25">
      <c r="F60962" s="187"/>
    </row>
    <row r="60963" spans="6:6" x14ac:dyDescent="0.25">
      <c r="F60963" s="186"/>
    </row>
    <row r="60964" spans="6:6" x14ac:dyDescent="0.25">
      <c r="F60964" s="186"/>
    </row>
    <row r="60965" spans="6:6" x14ac:dyDescent="0.25">
      <c r="F60965" s="186"/>
    </row>
    <row r="60966" spans="6:6" x14ac:dyDescent="0.25">
      <c r="F60966" s="186"/>
    </row>
    <row r="60978" spans="6:6" x14ac:dyDescent="0.25">
      <c r="F60978" s="186"/>
    </row>
    <row r="60979" spans="6:6" x14ac:dyDescent="0.25">
      <c r="F60979" s="186"/>
    </row>
    <row r="61007" spans="6:6" x14ac:dyDescent="0.25">
      <c r="F61007" s="187"/>
    </row>
    <row r="61008" spans="6:6" x14ac:dyDescent="0.25">
      <c r="F61008" s="186"/>
    </row>
    <row r="61009" spans="6:6" x14ac:dyDescent="0.25">
      <c r="F61009" s="186"/>
    </row>
    <row r="61010" spans="6:6" x14ac:dyDescent="0.25">
      <c r="F61010" s="186"/>
    </row>
    <row r="61011" spans="6:6" x14ac:dyDescent="0.25">
      <c r="F61011" s="186"/>
    </row>
    <row r="61022" spans="6:6" x14ac:dyDescent="0.25">
      <c r="F61022" s="187"/>
    </row>
    <row r="61023" spans="6:6" x14ac:dyDescent="0.25">
      <c r="F61023" s="186"/>
    </row>
    <row r="61024" spans="6:6" x14ac:dyDescent="0.25">
      <c r="F61024" s="186"/>
    </row>
    <row r="61025" spans="6:6" x14ac:dyDescent="0.25">
      <c r="F61025" s="186"/>
    </row>
    <row r="61026" spans="6:6" x14ac:dyDescent="0.25">
      <c r="F61026" s="186"/>
    </row>
    <row r="61037" spans="6:6" x14ac:dyDescent="0.25">
      <c r="F61037" s="187"/>
    </row>
    <row r="61038" spans="6:6" x14ac:dyDescent="0.25">
      <c r="F61038" s="186"/>
    </row>
    <row r="61039" spans="6:6" x14ac:dyDescent="0.25">
      <c r="F61039" s="186"/>
    </row>
    <row r="61040" spans="6:6" x14ac:dyDescent="0.25">
      <c r="F61040" s="186"/>
    </row>
    <row r="61041" spans="6:6" x14ac:dyDescent="0.25">
      <c r="F61041" s="186"/>
    </row>
    <row r="61052" spans="6:6" x14ac:dyDescent="0.25">
      <c r="F61052" s="187"/>
    </row>
    <row r="61053" spans="6:6" x14ac:dyDescent="0.25">
      <c r="F61053" s="186"/>
    </row>
    <row r="61054" spans="6:6" x14ac:dyDescent="0.25">
      <c r="F61054" s="186"/>
    </row>
    <row r="61055" spans="6:6" x14ac:dyDescent="0.25">
      <c r="F61055" s="186"/>
    </row>
    <row r="61056" spans="6:6" x14ac:dyDescent="0.25">
      <c r="F61056" s="186"/>
    </row>
    <row r="61067" spans="6:6" x14ac:dyDescent="0.25">
      <c r="F61067" s="187"/>
    </row>
    <row r="61068" spans="6:6" x14ac:dyDescent="0.25">
      <c r="F61068" s="186"/>
    </row>
    <row r="61069" spans="6:6" x14ac:dyDescent="0.25">
      <c r="F61069" s="186"/>
    </row>
    <row r="61070" spans="6:6" x14ac:dyDescent="0.25">
      <c r="F61070" s="186"/>
    </row>
    <row r="61071" spans="6:6" x14ac:dyDescent="0.25">
      <c r="F61071" s="186"/>
    </row>
    <row r="61083" spans="6:6" x14ac:dyDescent="0.25">
      <c r="F61083" s="186"/>
    </row>
    <row r="61084" spans="6:6" x14ac:dyDescent="0.25">
      <c r="F61084" s="186"/>
    </row>
    <row r="61085" spans="6:6" x14ac:dyDescent="0.25">
      <c r="F61085" s="186"/>
    </row>
    <row r="61086" spans="6:6" x14ac:dyDescent="0.25">
      <c r="F61086" s="186"/>
    </row>
    <row r="61112" spans="6:6" x14ac:dyDescent="0.25">
      <c r="F61112" s="186"/>
    </row>
    <row r="61113" spans="6:6" x14ac:dyDescent="0.25">
      <c r="F61113" s="186"/>
    </row>
    <row r="61114" spans="6:6" x14ac:dyDescent="0.25">
      <c r="F61114" s="186"/>
    </row>
    <row r="61115" spans="6:6" x14ac:dyDescent="0.25">
      <c r="F61115" s="186"/>
    </row>
    <row r="61116" spans="6:6" x14ac:dyDescent="0.25">
      <c r="F61116" s="186"/>
    </row>
    <row r="61126" spans="6:6" x14ac:dyDescent="0.25">
      <c r="F61126" s="186"/>
    </row>
    <row r="61127" spans="6:6" x14ac:dyDescent="0.25">
      <c r="F61127" s="186"/>
    </row>
    <row r="61128" spans="6:6" x14ac:dyDescent="0.25">
      <c r="F61128" s="186"/>
    </row>
    <row r="61129" spans="6:6" x14ac:dyDescent="0.25">
      <c r="F61129" s="186"/>
    </row>
    <row r="61130" spans="6:6" x14ac:dyDescent="0.25">
      <c r="F61130" s="186"/>
    </row>
    <row r="61131" spans="6:6" x14ac:dyDescent="0.25">
      <c r="F61131" s="186"/>
    </row>
    <row r="61142" spans="6:6" x14ac:dyDescent="0.25">
      <c r="F61142" s="187"/>
    </row>
    <row r="61143" spans="6:6" x14ac:dyDescent="0.25">
      <c r="F61143" s="186"/>
    </row>
    <row r="61144" spans="6:6" x14ac:dyDescent="0.25">
      <c r="F61144" s="186"/>
    </row>
    <row r="61145" spans="6:6" x14ac:dyDescent="0.25">
      <c r="F61145" s="186"/>
    </row>
    <row r="61146" spans="6:6" x14ac:dyDescent="0.25">
      <c r="F61146" s="186"/>
    </row>
    <row r="61157" spans="6:6" x14ac:dyDescent="0.25">
      <c r="F61157" s="186"/>
    </row>
    <row r="61158" spans="6:6" x14ac:dyDescent="0.25">
      <c r="F61158" s="186"/>
    </row>
    <row r="61159" spans="6:6" x14ac:dyDescent="0.25">
      <c r="F61159" s="186"/>
    </row>
    <row r="61160" spans="6:6" x14ac:dyDescent="0.25">
      <c r="F61160" s="186"/>
    </row>
    <row r="61161" spans="6:6" x14ac:dyDescent="0.25">
      <c r="F61161" s="186"/>
    </row>
    <row r="61173" spans="6:6" x14ac:dyDescent="0.25">
      <c r="F61173" s="186"/>
    </row>
    <row r="61174" spans="6:6" x14ac:dyDescent="0.25">
      <c r="F61174" s="186"/>
    </row>
    <row r="61175" spans="6:6" x14ac:dyDescent="0.25">
      <c r="F61175" s="186"/>
    </row>
    <row r="61176" spans="6:6" x14ac:dyDescent="0.25">
      <c r="F61176" s="186"/>
    </row>
    <row r="61188" spans="6:6" x14ac:dyDescent="0.25">
      <c r="F61188" s="186"/>
    </row>
    <row r="61189" spans="6:6" x14ac:dyDescent="0.25">
      <c r="F61189" s="186"/>
    </row>
    <row r="61190" spans="6:6" x14ac:dyDescent="0.25">
      <c r="F61190" s="186"/>
    </row>
    <row r="61191" spans="6:6" x14ac:dyDescent="0.25">
      <c r="F61191" s="186"/>
    </row>
    <row r="61217" spans="6:6" x14ac:dyDescent="0.25">
      <c r="F61217" s="186"/>
    </row>
    <row r="61218" spans="6:6" x14ac:dyDescent="0.25">
      <c r="F61218" s="186"/>
    </row>
    <row r="61219" spans="6:6" x14ac:dyDescent="0.25">
      <c r="F61219" s="186"/>
    </row>
    <row r="61220" spans="6:6" x14ac:dyDescent="0.25">
      <c r="F61220" s="186"/>
    </row>
    <row r="61221" spans="6:6" x14ac:dyDescent="0.25">
      <c r="F61221" s="186"/>
    </row>
    <row r="61232" spans="6:6" x14ac:dyDescent="0.25">
      <c r="F61232" s="186"/>
    </row>
    <row r="61233" spans="6:6" x14ac:dyDescent="0.25">
      <c r="F61233" s="186"/>
    </row>
    <row r="61234" spans="6:6" x14ac:dyDescent="0.25">
      <c r="F61234" s="186"/>
    </row>
    <row r="61235" spans="6:6" x14ac:dyDescent="0.25">
      <c r="F61235" s="186"/>
    </row>
    <row r="61236" spans="6:6" x14ac:dyDescent="0.25">
      <c r="F61236" s="186"/>
    </row>
    <row r="61248" spans="6:6" x14ac:dyDescent="0.25">
      <c r="F61248" s="186"/>
    </row>
    <row r="61249" spans="6:6" x14ac:dyDescent="0.25">
      <c r="F61249" s="186"/>
    </row>
    <row r="61250" spans="6:6" x14ac:dyDescent="0.25">
      <c r="F61250" s="186"/>
    </row>
    <row r="61251" spans="6:6" x14ac:dyDescent="0.25">
      <c r="F61251" s="186"/>
    </row>
    <row r="61262" spans="6:6" x14ac:dyDescent="0.25">
      <c r="F61262" s="186"/>
    </row>
    <row r="61263" spans="6:6" x14ac:dyDescent="0.25">
      <c r="F61263" s="186"/>
    </row>
    <row r="61264" spans="6:6" x14ac:dyDescent="0.25">
      <c r="F61264" s="186"/>
    </row>
    <row r="61265" spans="6:6" x14ac:dyDescent="0.25">
      <c r="F61265" s="186"/>
    </row>
    <row r="61266" spans="6:6" x14ac:dyDescent="0.25">
      <c r="F61266" s="186"/>
    </row>
    <row r="61277" spans="6:6" x14ac:dyDescent="0.25">
      <c r="F61277" s="186"/>
    </row>
    <row r="61278" spans="6:6" x14ac:dyDescent="0.25">
      <c r="F61278" s="186"/>
    </row>
    <row r="61279" spans="6:6" x14ac:dyDescent="0.25">
      <c r="F61279" s="186"/>
    </row>
    <row r="61280" spans="6:6" x14ac:dyDescent="0.25">
      <c r="F61280" s="186"/>
    </row>
    <row r="61281" spans="6:6" x14ac:dyDescent="0.25">
      <c r="F61281" s="186"/>
    </row>
    <row r="61293" spans="6:6" x14ac:dyDescent="0.25">
      <c r="F61293" s="186"/>
    </row>
    <row r="61294" spans="6:6" x14ac:dyDescent="0.25">
      <c r="F61294" s="186"/>
    </row>
    <row r="61295" spans="6:6" x14ac:dyDescent="0.25">
      <c r="F61295" s="186"/>
    </row>
    <row r="61296" spans="6:6" x14ac:dyDescent="0.25">
      <c r="F61296" s="186"/>
    </row>
    <row r="61322" spans="6:6" x14ac:dyDescent="0.25">
      <c r="F61322" s="186"/>
    </row>
    <row r="61323" spans="6:6" x14ac:dyDescent="0.25">
      <c r="F61323" s="186"/>
    </row>
    <row r="61324" spans="6:6" x14ac:dyDescent="0.25">
      <c r="F61324" s="186"/>
    </row>
    <row r="61325" spans="6:6" x14ac:dyDescent="0.25">
      <c r="F61325" s="186"/>
    </row>
    <row r="61326" spans="6:6" x14ac:dyDescent="0.25">
      <c r="F61326" s="186"/>
    </row>
    <row r="61337" spans="6:6" x14ac:dyDescent="0.25">
      <c r="F61337" s="186"/>
    </row>
    <row r="61340" spans="6:6" x14ac:dyDescent="0.25">
      <c r="F61340" s="186"/>
    </row>
    <row r="61353" spans="6:6" x14ac:dyDescent="0.25">
      <c r="F61353" s="186"/>
    </row>
    <row r="61354" spans="6:6" x14ac:dyDescent="0.25">
      <c r="F61354" s="186"/>
    </row>
    <row r="61367" spans="6:6" x14ac:dyDescent="0.25">
      <c r="F61367" s="186"/>
    </row>
    <row r="61370" spans="6:6" x14ac:dyDescent="0.25">
      <c r="F61370" s="186"/>
    </row>
    <row r="61383" spans="6:6" x14ac:dyDescent="0.25">
      <c r="F61383" s="186"/>
    </row>
    <row r="61385" spans="6:6" x14ac:dyDescent="0.25">
      <c r="F61385" s="186"/>
    </row>
    <row r="61386" spans="6:6" x14ac:dyDescent="0.25">
      <c r="F61386" s="186"/>
    </row>
    <row r="61427" spans="6:6" x14ac:dyDescent="0.25">
      <c r="F61427" s="186"/>
    </row>
    <row r="61428" spans="6:6" x14ac:dyDescent="0.25">
      <c r="F61428" s="187"/>
    </row>
    <row r="61429" spans="6:6" x14ac:dyDescent="0.25">
      <c r="F61429" s="187"/>
    </row>
    <row r="61430" spans="6:6" x14ac:dyDescent="0.25">
      <c r="F61430" s="186"/>
    </row>
    <row r="61431" spans="6:6" x14ac:dyDescent="0.25">
      <c r="F61431" s="187"/>
    </row>
    <row r="61442" spans="6:6" x14ac:dyDescent="0.25">
      <c r="F61442" s="186"/>
    </row>
    <row r="61443" spans="6:6" x14ac:dyDescent="0.25">
      <c r="F61443" s="187"/>
    </row>
    <row r="61444" spans="6:6" x14ac:dyDescent="0.25">
      <c r="F61444" s="187"/>
    </row>
    <row r="61445" spans="6:6" x14ac:dyDescent="0.25">
      <c r="F61445" s="186"/>
    </row>
    <row r="61446" spans="6:6" x14ac:dyDescent="0.25">
      <c r="F61446" s="187"/>
    </row>
    <row r="61457" spans="6:6" x14ac:dyDescent="0.25">
      <c r="F61457" s="187"/>
    </row>
    <row r="61458" spans="6:6" x14ac:dyDescent="0.25">
      <c r="F61458" s="187"/>
    </row>
    <row r="61459" spans="6:6" x14ac:dyDescent="0.25">
      <c r="F61459" s="187"/>
    </row>
    <row r="61460" spans="6:6" x14ac:dyDescent="0.25">
      <c r="F61460" s="187"/>
    </row>
    <row r="61472" spans="6:6" x14ac:dyDescent="0.25">
      <c r="F61472" s="187"/>
    </row>
    <row r="61473" spans="6:6" x14ac:dyDescent="0.25">
      <c r="F61473" s="187"/>
    </row>
    <row r="61474" spans="6:6" x14ac:dyDescent="0.25">
      <c r="F61474" s="187"/>
    </row>
    <row r="61475" spans="6:6" x14ac:dyDescent="0.25">
      <c r="F61475" s="187"/>
    </row>
    <row r="61476" spans="6:6" x14ac:dyDescent="0.25">
      <c r="F61476" s="187"/>
    </row>
    <row r="61487" spans="6:6" x14ac:dyDescent="0.25">
      <c r="F61487" s="187"/>
    </row>
    <row r="61488" spans="6:6" x14ac:dyDescent="0.25">
      <c r="F61488" s="187"/>
    </row>
    <row r="61489" spans="6:6" x14ac:dyDescent="0.25">
      <c r="F61489" s="187"/>
    </row>
    <row r="61490" spans="6:6" x14ac:dyDescent="0.25">
      <c r="F61490" s="187"/>
    </row>
    <row r="61491" spans="6:6" x14ac:dyDescent="0.25">
      <c r="F61491" s="187"/>
    </row>
    <row r="61503" spans="6:6" x14ac:dyDescent="0.25">
      <c r="F61503" s="187"/>
    </row>
    <row r="61504" spans="6:6" x14ac:dyDescent="0.25">
      <c r="F61504" s="187"/>
    </row>
    <row r="61505" spans="6:6" x14ac:dyDescent="0.25">
      <c r="F61505" s="187"/>
    </row>
    <row r="61506" spans="6:6" x14ac:dyDescent="0.25">
      <c r="F61506" s="187"/>
    </row>
    <row r="61519" spans="6:6" x14ac:dyDescent="0.25">
      <c r="F61519" s="187"/>
    </row>
    <row r="61520" spans="6:6" x14ac:dyDescent="0.25">
      <c r="F61520" s="187"/>
    </row>
    <row r="61521" spans="6:6" x14ac:dyDescent="0.25">
      <c r="F61521" s="187"/>
    </row>
    <row r="61532" spans="6:6" x14ac:dyDescent="0.25">
      <c r="F61532" s="186"/>
    </row>
    <row r="61533" spans="6:6" x14ac:dyDescent="0.25">
      <c r="F61533" s="186"/>
    </row>
    <row r="61534" spans="6:6" x14ac:dyDescent="0.25">
      <c r="F61534" s="186"/>
    </row>
    <row r="61535" spans="6:6" x14ac:dyDescent="0.25">
      <c r="F61535" s="186"/>
    </row>
    <row r="61536" spans="6:6" x14ac:dyDescent="0.25">
      <c r="F61536" s="186"/>
    </row>
    <row r="61547" spans="6:6" x14ac:dyDescent="0.25">
      <c r="F61547" s="186"/>
    </row>
    <row r="61548" spans="6:6" x14ac:dyDescent="0.25">
      <c r="F61548" s="186"/>
    </row>
    <row r="61549" spans="6:6" x14ac:dyDescent="0.25">
      <c r="F61549" s="186"/>
    </row>
    <row r="61550" spans="6:6" x14ac:dyDescent="0.25">
      <c r="F61550" s="186"/>
    </row>
    <row r="61551" spans="6:6" x14ac:dyDescent="0.25">
      <c r="F61551" s="186"/>
    </row>
    <row r="61563" spans="6:6" x14ac:dyDescent="0.25">
      <c r="F61563" s="186"/>
    </row>
    <row r="61564" spans="6:6" x14ac:dyDescent="0.25">
      <c r="F61564" s="186"/>
    </row>
    <row r="61565" spans="6:6" x14ac:dyDescent="0.25">
      <c r="F61565" s="186"/>
    </row>
    <row r="61566" spans="6:6" x14ac:dyDescent="0.25">
      <c r="F61566" s="186"/>
    </row>
    <row r="61577" spans="6:6" x14ac:dyDescent="0.25">
      <c r="F61577" s="186"/>
    </row>
    <row r="61578" spans="6:6" x14ac:dyDescent="0.25">
      <c r="F61578" s="186"/>
    </row>
    <row r="61579" spans="6:6" x14ac:dyDescent="0.25">
      <c r="F61579" s="186"/>
    </row>
    <row r="61580" spans="6:6" x14ac:dyDescent="0.25">
      <c r="F61580" s="186"/>
    </row>
    <row r="61581" spans="6:6" x14ac:dyDescent="0.25">
      <c r="F61581" s="186"/>
    </row>
    <row r="61593" spans="6:6" x14ac:dyDescent="0.25">
      <c r="F61593" s="186"/>
    </row>
    <row r="61594" spans="6:6" x14ac:dyDescent="0.25">
      <c r="F61594" s="186"/>
    </row>
    <row r="61595" spans="6:6" x14ac:dyDescent="0.25">
      <c r="F61595" s="186"/>
    </row>
    <row r="61596" spans="6:6" x14ac:dyDescent="0.25">
      <c r="F61596" s="186"/>
    </row>
    <row r="61608" spans="6:6" x14ac:dyDescent="0.25">
      <c r="F61608" s="186"/>
    </row>
    <row r="61609" spans="6:6" x14ac:dyDescent="0.25">
      <c r="F61609" s="186"/>
    </row>
    <row r="61610" spans="6:6" x14ac:dyDescent="0.25">
      <c r="F61610" s="186"/>
    </row>
    <row r="61611" spans="6:6" x14ac:dyDescent="0.25">
      <c r="F61611" s="186"/>
    </row>
    <row r="61637" spans="6:6" x14ac:dyDescent="0.25">
      <c r="F61637" s="186"/>
    </row>
    <row r="61638" spans="6:6" x14ac:dyDescent="0.25">
      <c r="F61638" s="186"/>
    </row>
    <row r="61639" spans="6:6" x14ac:dyDescent="0.25">
      <c r="F61639" s="186"/>
    </row>
    <row r="61640" spans="6:6" x14ac:dyDescent="0.25">
      <c r="F61640" s="186"/>
    </row>
    <row r="61641" spans="6:6" x14ac:dyDescent="0.25">
      <c r="F61641" s="186"/>
    </row>
    <row r="61652" spans="6:6" x14ac:dyDescent="0.25">
      <c r="F61652" s="186"/>
    </row>
    <row r="61653" spans="6:6" x14ac:dyDescent="0.25">
      <c r="F61653" s="186"/>
    </row>
    <row r="61655" spans="6:6" x14ac:dyDescent="0.25">
      <c r="F61655" s="186"/>
    </row>
    <row r="61667" spans="6:6" x14ac:dyDescent="0.25">
      <c r="F61667" s="186"/>
    </row>
    <row r="61668" spans="6:6" x14ac:dyDescent="0.25">
      <c r="F61668" s="186"/>
    </row>
    <row r="61670" spans="6:6" x14ac:dyDescent="0.25">
      <c r="F61670" s="186"/>
    </row>
    <row r="61671" spans="6:6" x14ac:dyDescent="0.25">
      <c r="F61671" s="186"/>
    </row>
    <row r="61682" spans="6:6" x14ac:dyDescent="0.25">
      <c r="F61682" s="186"/>
    </row>
    <row r="61685" spans="6:6" x14ac:dyDescent="0.25">
      <c r="F61685" s="186"/>
    </row>
    <row r="61697" spans="6:6" x14ac:dyDescent="0.25">
      <c r="F61697" s="186"/>
    </row>
    <row r="61698" spans="6:6" x14ac:dyDescent="0.25">
      <c r="F61698" s="186"/>
    </row>
    <row r="61700" spans="6:6" x14ac:dyDescent="0.25">
      <c r="F61700" s="186"/>
    </row>
    <row r="61701" spans="6:6" x14ac:dyDescent="0.25">
      <c r="F61701" s="186"/>
    </row>
    <row r="61742" spans="6:6" x14ac:dyDescent="0.25">
      <c r="F61742" s="186"/>
    </row>
    <row r="61743" spans="6:6" x14ac:dyDescent="0.25">
      <c r="F61743" s="186"/>
    </row>
    <row r="61744" spans="6:6" x14ac:dyDescent="0.25">
      <c r="F61744" s="186"/>
    </row>
    <row r="61745" spans="6:6" x14ac:dyDescent="0.25">
      <c r="F61745" s="186"/>
    </row>
    <row r="61757" spans="6:6" x14ac:dyDescent="0.25">
      <c r="F61757" s="186"/>
    </row>
    <row r="61758" spans="6:6" x14ac:dyDescent="0.25">
      <c r="F61758" s="186"/>
    </row>
    <row r="61760" spans="6:6" x14ac:dyDescent="0.25">
      <c r="F61760" s="186"/>
    </row>
    <row r="61772" spans="6:6" x14ac:dyDescent="0.25">
      <c r="F61772" s="186"/>
    </row>
    <row r="61774" spans="6:6" x14ac:dyDescent="0.25">
      <c r="F61774" s="186"/>
    </row>
    <row r="61775" spans="6:6" x14ac:dyDescent="0.25">
      <c r="F61775" s="186"/>
    </row>
    <row r="61787" spans="6:6" x14ac:dyDescent="0.25">
      <c r="F61787" s="186"/>
    </row>
    <row r="61789" spans="6:6" x14ac:dyDescent="0.25">
      <c r="F61789" s="186"/>
    </row>
    <row r="61790" spans="6:6" x14ac:dyDescent="0.25">
      <c r="F61790" s="186"/>
    </row>
    <row r="61802" spans="6:6" x14ac:dyDescent="0.25">
      <c r="F61802" s="186"/>
    </row>
    <row r="61804" spans="6:6" x14ac:dyDescent="0.25">
      <c r="F61804" s="186"/>
    </row>
    <row r="61805" spans="6:6" x14ac:dyDescent="0.25">
      <c r="F61805" s="186"/>
    </row>
    <row r="61847" spans="6:6" x14ac:dyDescent="0.25">
      <c r="F61847" s="186"/>
    </row>
    <row r="61848" spans="6:6" x14ac:dyDescent="0.25">
      <c r="F61848" s="186"/>
    </row>
    <row r="61849" spans="6:6" x14ac:dyDescent="0.25">
      <c r="F61849" s="186"/>
    </row>
    <row r="61850" spans="6:6" x14ac:dyDescent="0.25">
      <c r="F61850" s="186"/>
    </row>
    <row r="61851" spans="6:6" x14ac:dyDescent="0.25">
      <c r="F61851" s="186"/>
    </row>
    <row r="61862" spans="6:6" x14ac:dyDescent="0.25">
      <c r="F61862" s="186"/>
    </row>
    <row r="61863" spans="6:6" x14ac:dyDescent="0.25">
      <c r="F61863" s="186"/>
    </row>
    <row r="61864" spans="6:6" x14ac:dyDescent="0.25">
      <c r="F61864" s="186"/>
    </row>
    <row r="61865" spans="6:6" x14ac:dyDescent="0.25">
      <c r="F61865" s="186"/>
    </row>
    <row r="61866" spans="6:6" x14ac:dyDescent="0.25">
      <c r="F61866" s="186"/>
    </row>
    <row r="61877" spans="6:6" x14ac:dyDescent="0.25">
      <c r="F61877" s="186"/>
    </row>
    <row r="61878" spans="6:6" x14ac:dyDescent="0.25">
      <c r="F61878" s="186"/>
    </row>
    <row r="61879" spans="6:6" x14ac:dyDescent="0.25">
      <c r="F61879" s="186"/>
    </row>
    <row r="61880" spans="6:6" x14ac:dyDescent="0.25">
      <c r="F61880" s="186"/>
    </row>
    <row r="61881" spans="6:6" x14ac:dyDescent="0.25">
      <c r="F61881" s="186"/>
    </row>
    <row r="61892" spans="6:6" x14ac:dyDescent="0.25">
      <c r="F61892" s="186"/>
    </row>
    <row r="61893" spans="6:6" x14ac:dyDescent="0.25">
      <c r="F61893" s="186"/>
    </row>
    <row r="61894" spans="6:6" x14ac:dyDescent="0.25">
      <c r="F61894" s="186"/>
    </row>
    <row r="61895" spans="6:6" x14ac:dyDescent="0.25">
      <c r="F61895" s="186"/>
    </row>
    <row r="61907" spans="6:6" x14ac:dyDescent="0.25">
      <c r="F61907" s="186"/>
    </row>
    <row r="61908" spans="6:6" x14ac:dyDescent="0.25">
      <c r="F61908" s="186"/>
    </row>
    <row r="61909" spans="6:6" x14ac:dyDescent="0.25">
      <c r="F61909" s="186"/>
    </row>
    <row r="61910" spans="6:6" x14ac:dyDescent="0.25">
      <c r="F61910" s="186"/>
    </row>
    <row r="61911" spans="6:6" x14ac:dyDescent="0.25">
      <c r="F61911" s="186"/>
    </row>
    <row r="61952" spans="6:6" x14ac:dyDescent="0.25">
      <c r="F61952" s="186"/>
    </row>
    <row r="61953" spans="6:6" x14ac:dyDescent="0.25">
      <c r="F61953" s="186"/>
    </row>
    <row r="61954" spans="6:6" x14ac:dyDescent="0.25">
      <c r="F61954" s="186"/>
    </row>
    <row r="61955" spans="6:6" x14ac:dyDescent="0.25">
      <c r="F61955" s="186"/>
    </row>
    <row r="61956" spans="6:6" x14ac:dyDescent="0.25">
      <c r="F61956" s="186"/>
    </row>
    <row r="61967" spans="6:6" x14ac:dyDescent="0.25">
      <c r="F61967" s="186"/>
    </row>
    <row r="61968" spans="6:6" x14ac:dyDescent="0.25">
      <c r="F61968" s="186"/>
    </row>
    <row r="61969" spans="6:6" x14ac:dyDescent="0.25">
      <c r="F61969" s="186"/>
    </row>
    <row r="61970" spans="6:6" x14ac:dyDescent="0.25">
      <c r="F61970" s="186"/>
    </row>
    <row r="61971" spans="6:6" x14ac:dyDescent="0.25">
      <c r="F61971" s="186"/>
    </row>
    <row r="61982" spans="6:6" x14ac:dyDescent="0.25">
      <c r="F61982" s="186"/>
    </row>
    <row r="61983" spans="6:6" x14ac:dyDescent="0.25">
      <c r="F61983" s="186"/>
    </row>
    <row r="61984" spans="6:6" x14ac:dyDescent="0.25">
      <c r="F61984" s="186"/>
    </row>
    <row r="61985" spans="6:6" x14ac:dyDescent="0.25">
      <c r="F61985" s="186"/>
    </row>
    <row r="61986" spans="6:6" x14ac:dyDescent="0.25">
      <c r="F61986" s="186"/>
    </row>
    <row r="61997" spans="6:6" x14ac:dyDescent="0.25">
      <c r="F61997" s="186"/>
    </row>
    <row r="61998" spans="6:6" x14ac:dyDescent="0.25">
      <c r="F61998" s="186"/>
    </row>
    <row r="61999" spans="6:6" x14ac:dyDescent="0.25">
      <c r="F61999" s="186"/>
    </row>
    <row r="62000" spans="6:6" x14ac:dyDescent="0.25">
      <c r="F62000" s="186"/>
    </row>
    <row r="62001" spans="6:6" x14ac:dyDescent="0.25">
      <c r="F62001" s="186"/>
    </row>
    <row r="62012" spans="6:6" x14ac:dyDescent="0.25">
      <c r="F62012" s="186"/>
    </row>
    <row r="62013" spans="6:6" x14ac:dyDescent="0.25">
      <c r="F62013" s="186"/>
    </row>
    <row r="62014" spans="6:6" x14ac:dyDescent="0.25">
      <c r="F62014" s="186"/>
    </row>
    <row r="62015" spans="6:6" x14ac:dyDescent="0.25">
      <c r="F62015" s="186"/>
    </row>
    <row r="62016" spans="6:6" x14ac:dyDescent="0.25">
      <c r="F62016" s="186"/>
    </row>
    <row r="62028" spans="6:6" x14ac:dyDescent="0.25">
      <c r="F62028" s="186"/>
    </row>
    <row r="62029" spans="6:6" x14ac:dyDescent="0.25">
      <c r="F62029" s="186"/>
    </row>
    <row r="62030" spans="6:6" x14ac:dyDescent="0.25">
      <c r="F62030" s="186"/>
    </row>
    <row r="62031" spans="6:6" x14ac:dyDescent="0.25">
      <c r="F62031" s="186"/>
    </row>
    <row r="62057" spans="6:6" x14ac:dyDescent="0.25">
      <c r="F62057" s="186"/>
    </row>
    <row r="62058" spans="6:6" x14ac:dyDescent="0.25">
      <c r="F62058" s="186"/>
    </row>
    <row r="62059" spans="6:6" x14ac:dyDescent="0.25">
      <c r="F62059" s="186"/>
    </row>
    <row r="62060" spans="6:6" x14ac:dyDescent="0.25">
      <c r="F62060" s="186"/>
    </row>
    <row r="62061" spans="6:6" x14ac:dyDescent="0.25">
      <c r="F62061" s="186"/>
    </row>
    <row r="62072" spans="6:6" x14ac:dyDescent="0.25">
      <c r="F62072" s="186"/>
    </row>
    <row r="62073" spans="6:6" x14ac:dyDescent="0.25">
      <c r="F62073" s="186"/>
    </row>
    <row r="62074" spans="6:6" x14ac:dyDescent="0.25">
      <c r="F62074" s="186"/>
    </row>
    <row r="62075" spans="6:6" x14ac:dyDescent="0.25">
      <c r="F62075" s="186"/>
    </row>
    <row r="62087" spans="6:6" x14ac:dyDescent="0.25">
      <c r="F62087" s="186"/>
    </row>
    <row r="62088" spans="6:6" x14ac:dyDescent="0.25">
      <c r="F62088" s="186"/>
    </row>
    <row r="62089" spans="6:6" x14ac:dyDescent="0.25">
      <c r="F62089" s="186"/>
    </row>
    <row r="62090" spans="6:6" x14ac:dyDescent="0.25">
      <c r="F62090" s="186"/>
    </row>
    <row r="62102" spans="6:6" x14ac:dyDescent="0.25">
      <c r="F62102" s="186"/>
    </row>
    <row r="62103" spans="6:6" x14ac:dyDescent="0.25">
      <c r="F62103" s="186"/>
    </row>
    <row r="62104" spans="6:6" x14ac:dyDescent="0.25">
      <c r="F62104" s="186"/>
    </row>
    <row r="62105" spans="6:6" x14ac:dyDescent="0.25">
      <c r="F62105" s="186"/>
    </row>
    <row r="62117" spans="6:6" x14ac:dyDescent="0.25">
      <c r="F62117" s="187"/>
    </row>
    <row r="62118" spans="6:6" x14ac:dyDescent="0.25">
      <c r="F62118" s="186"/>
    </row>
    <row r="62119" spans="6:6" x14ac:dyDescent="0.25">
      <c r="F62119" s="186"/>
    </row>
    <row r="62120" spans="6:6" x14ac:dyDescent="0.25">
      <c r="F62120" s="186"/>
    </row>
    <row r="62121" spans="6:6" x14ac:dyDescent="0.25">
      <c r="F62121" s="186"/>
    </row>
    <row r="62162" spans="6:6" x14ac:dyDescent="0.25">
      <c r="F62162" s="186"/>
    </row>
    <row r="62163" spans="6:6" x14ac:dyDescent="0.25">
      <c r="F62163" s="186"/>
    </row>
    <row r="62164" spans="6:6" x14ac:dyDescent="0.25">
      <c r="F62164" s="186"/>
    </row>
    <row r="62165" spans="6:6" x14ac:dyDescent="0.25">
      <c r="F62165" s="186"/>
    </row>
    <row r="62166" spans="6:6" x14ac:dyDescent="0.25">
      <c r="F62166" s="186"/>
    </row>
    <row r="62177" spans="6:6" x14ac:dyDescent="0.25">
      <c r="F62177" s="186"/>
    </row>
    <row r="62178" spans="6:6" x14ac:dyDescent="0.25">
      <c r="F62178" s="186"/>
    </row>
    <row r="62179" spans="6:6" x14ac:dyDescent="0.25">
      <c r="F62179" s="186"/>
    </row>
    <row r="62180" spans="6:6" x14ac:dyDescent="0.25">
      <c r="F62180" s="186"/>
    </row>
    <row r="62181" spans="6:6" x14ac:dyDescent="0.25">
      <c r="F62181" s="186"/>
    </row>
    <row r="62192" spans="6:6" x14ac:dyDescent="0.25">
      <c r="F62192" s="186"/>
    </row>
    <row r="62193" spans="6:6" x14ac:dyDescent="0.25">
      <c r="F62193" s="186"/>
    </row>
    <row r="62194" spans="6:6" x14ac:dyDescent="0.25">
      <c r="F62194" s="186"/>
    </row>
    <row r="62195" spans="6:6" x14ac:dyDescent="0.25">
      <c r="F62195" s="186"/>
    </row>
    <row r="62196" spans="6:6" x14ac:dyDescent="0.25">
      <c r="F62196" s="186"/>
    </row>
    <row r="62207" spans="6:6" x14ac:dyDescent="0.25">
      <c r="F62207" s="186"/>
    </row>
    <row r="62208" spans="6:6" x14ac:dyDescent="0.25">
      <c r="F62208" s="186"/>
    </row>
    <row r="62209" spans="6:6" x14ac:dyDescent="0.25">
      <c r="F62209" s="186"/>
    </row>
    <row r="62210" spans="6:6" x14ac:dyDescent="0.25">
      <c r="F62210" s="186"/>
    </row>
    <row r="62211" spans="6:6" x14ac:dyDescent="0.25">
      <c r="F62211" s="186"/>
    </row>
    <row r="62222" spans="6:6" x14ac:dyDescent="0.25">
      <c r="F62222" s="186"/>
    </row>
    <row r="62223" spans="6:6" x14ac:dyDescent="0.25">
      <c r="F62223" s="186"/>
    </row>
    <row r="62224" spans="6:6" x14ac:dyDescent="0.25">
      <c r="F62224" s="186"/>
    </row>
    <row r="62225" spans="6:6" x14ac:dyDescent="0.25">
      <c r="F62225" s="186"/>
    </row>
    <row r="62226" spans="6:6" x14ac:dyDescent="0.25">
      <c r="F62226" s="186"/>
    </row>
    <row r="62238" spans="6:6" x14ac:dyDescent="0.25">
      <c r="F62238" s="186"/>
    </row>
    <row r="62239" spans="6:6" x14ac:dyDescent="0.25">
      <c r="F62239" s="186"/>
    </row>
    <row r="62253" spans="6:6" x14ac:dyDescent="0.25">
      <c r="F62253" s="186"/>
    </row>
    <row r="62255" spans="6:6" x14ac:dyDescent="0.25">
      <c r="F62255" s="186"/>
    </row>
    <row r="62256" spans="6:6" x14ac:dyDescent="0.25">
      <c r="F62256" s="186"/>
    </row>
    <row r="62267" spans="6:6" x14ac:dyDescent="0.25">
      <c r="F62267" s="186"/>
    </row>
    <row r="62268" spans="6:6" x14ac:dyDescent="0.25">
      <c r="F62268" s="186"/>
    </row>
    <row r="62269" spans="6:6" x14ac:dyDescent="0.25">
      <c r="F62269" s="186"/>
    </row>
    <row r="62270" spans="6:6" x14ac:dyDescent="0.25">
      <c r="F62270" s="186"/>
    </row>
    <row r="62271" spans="6:6" x14ac:dyDescent="0.25">
      <c r="F62271" s="186"/>
    </row>
    <row r="62282" spans="6:6" x14ac:dyDescent="0.25">
      <c r="F62282" s="186"/>
    </row>
    <row r="62283" spans="6:6" x14ac:dyDescent="0.25">
      <c r="F62283" s="186"/>
    </row>
    <row r="62284" spans="6:6" x14ac:dyDescent="0.25">
      <c r="F62284" s="186"/>
    </row>
    <row r="62285" spans="6:6" x14ac:dyDescent="0.25">
      <c r="F62285" s="186"/>
    </row>
    <row r="62286" spans="6:6" x14ac:dyDescent="0.25">
      <c r="F62286" s="186"/>
    </row>
    <row r="62298" spans="6:6" x14ac:dyDescent="0.25">
      <c r="F62298" s="186"/>
    </row>
    <row r="62299" spans="6:6" x14ac:dyDescent="0.25">
      <c r="F62299" s="186"/>
    </row>
    <row r="62300" spans="6:6" x14ac:dyDescent="0.25">
      <c r="F62300" s="186"/>
    </row>
    <row r="62301" spans="6:6" x14ac:dyDescent="0.25">
      <c r="F62301" s="186"/>
    </row>
    <row r="62312" spans="6:6" x14ac:dyDescent="0.25">
      <c r="F62312" s="186"/>
    </row>
    <row r="62313" spans="6:6" x14ac:dyDescent="0.25">
      <c r="F62313" s="186"/>
    </row>
    <row r="62314" spans="6:6" x14ac:dyDescent="0.25">
      <c r="F62314" s="186"/>
    </row>
    <row r="62315" spans="6:6" x14ac:dyDescent="0.25">
      <c r="F62315" s="186"/>
    </row>
    <row r="62328" spans="6:6" x14ac:dyDescent="0.25">
      <c r="F62328" s="186"/>
    </row>
    <row r="62329" spans="6:6" x14ac:dyDescent="0.25">
      <c r="F62329" s="186"/>
    </row>
    <row r="62330" spans="6:6" x14ac:dyDescent="0.25">
      <c r="F62330" s="186"/>
    </row>
    <row r="62331" spans="6:6" x14ac:dyDescent="0.25">
      <c r="F62331" s="186"/>
    </row>
    <row r="62343" spans="6:6" x14ac:dyDescent="0.25">
      <c r="F62343" s="186"/>
    </row>
    <row r="62344" spans="6:6" x14ac:dyDescent="0.25">
      <c r="F62344" s="186"/>
    </row>
    <row r="62345" spans="6:6" x14ac:dyDescent="0.25">
      <c r="F62345" s="186"/>
    </row>
    <row r="62346" spans="6:6" x14ac:dyDescent="0.25">
      <c r="F62346" s="186"/>
    </row>
    <row r="62372" spans="6:6" x14ac:dyDescent="0.25">
      <c r="F62372" s="186"/>
    </row>
    <row r="62373" spans="6:6" x14ac:dyDescent="0.25">
      <c r="F62373" s="186"/>
    </row>
    <row r="62374" spans="6:6" x14ac:dyDescent="0.25">
      <c r="F62374" s="186"/>
    </row>
    <row r="62375" spans="6:6" x14ac:dyDescent="0.25">
      <c r="F62375" s="186"/>
    </row>
    <row r="62376" spans="6:6" x14ac:dyDescent="0.25">
      <c r="F62376" s="186"/>
    </row>
    <row r="62387" spans="6:6" x14ac:dyDescent="0.25">
      <c r="F62387" s="186"/>
    </row>
    <row r="62388" spans="6:6" x14ac:dyDescent="0.25">
      <c r="F62388" s="186"/>
    </row>
    <row r="62389" spans="6:6" x14ac:dyDescent="0.25">
      <c r="F62389" s="186"/>
    </row>
    <row r="62390" spans="6:6" x14ac:dyDescent="0.25">
      <c r="F62390" s="186"/>
    </row>
    <row r="62391" spans="6:6" x14ac:dyDescent="0.25">
      <c r="F62391" s="186"/>
    </row>
    <row r="62402" spans="6:6" x14ac:dyDescent="0.25">
      <c r="F62402" s="186"/>
    </row>
    <row r="62403" spans="6:6" x14ac:dyDescent="0.25">
      <c r="F62403" s="186"/>
    </row>
    <row r="62404" spans="6:6" x14ac:dyDescent="0.25">
      <c r="F62404" s="186"/>
    </row>
    <row r="62405" spans="6:6" x14ac:dyDescent="0.25">
      <c r="F62405" s="186"/>
    </row>
    <row r="62417" spans="6:6" x14ac:dyDescent="0.25">
      <c r="F62417" s="186"/>
    </row>
    <row r="62418" spans="6:6" x14ac:dyDescent="0.25">
      <c r="F62418" s="186"/>
    </row>
    <row r="62419" spans="6:6" x14ac:dyDescent="0.25">
      <c r="F62419" s="186"/>
    </row>
    <row r="62420" spans="6:6" x14ac:dyDescent="0.25">
      <c r="F62420" s="186"/>
    </row>
    <row r="62421" spans="6:6" x14ac:dyDescent="0.25">
      <c r="F62421" s="186"/>
    </row>
    <row r="62432" spans="6:6" x14ac:dyDescent="0.25">
      <c r="F62432" s="187"/>
    </row>
    <row r="62433" spans="6:6" x14ac:dyDescent="0.25">
      <c r="F62433" s="186"/>
    </row>
    <row r="62434" spans="6:6" x14ac:dyDescent="0.25">
      <c r="F62434" s="186"/>
    </row>
    <row r="62435" spans="6:6" x14ac:dyDescent="0.25">
      <c r="F62435" s="186"/>
    </row>
    <row r="62436" spans="6:6" x14ac:dyDescent="0.25">
      <c r="F62436" s="186"/>
    </row>
    <row r="62448" spans="6:6" x14ac:dyDescent="0.25">
      <c r="F62448" s="186"/>
    </row>
    <row r="62449" spans="6:6" x14ac:dyDescent="0.25">
      <c r="F62449" s="186"/>
    </row>
    <row r="62450" spans="6:6" x14ac:dyDescent="0.25">
      <c r="F62450" s="186"/>
    </row>
    <row r="62451" spans="6:6" x14ac:dyDescent="0.25">
      <c r="F62451" s="186"/>
    </row>
    <row r="62477" spans="6:6" x14ac:dyDescent="0.25">
      <c r="F62477" s="186"/>
    </row>
    <row r="62478" spans="6:6" x14ac:dyDescent="0.25">
      <c r="F62478" s="186"/>
    </row>
    <row r="62479" spans="6:6" x14ac:dyDescent="0.25">
      <c r="F62479" s="186"/>
    </row>
    <row r="62480" spans="6:6" x14ac:dyDescent="0.25">
      <c r="F62480" s="186"/>
    </row>
    <row r="62481" spans="6:6" x14ac:dyDescent="0.25">
      <c r="F62481" s="186"/>
    </row>
    <row r="62492" spans="6:6" x14ac:dyDescent="0.25">
      <c r="F62492" s="186"/>
    </row>
    <row r="62493" spans="6:6" x14ac:dyDescent="0.25">
      <c r="F62493" s="186"/>
    </row>
    <row r="62494" spans="6:6" x14ac:dyDescent="0.25">
      <c r="F62494" s="186"/>
    </row>
    <row r="62495" spans="6:6" x14ac:dyDescent="0.25">
      <c r="F62495" s="186"/>
    </row>
    <row r="62496" spans="6:6" x14ac:dyDescent="0.25">
      <c r="F62496" s="186"/>
    </row>
    <row r="62508" spans="6:6" x14ac:dyDescent="0.25">
      <c r="F62508" s="186"/>
    </row>
    <row r="62509" spans="6:6" x14ac:dyDescent="0.25">
      <c r="F62509" s="186"/>
    </row>
    <row r="62510" spans="6:6" x14ac:dyDescent="0.25">
      <c r="F62510" s="186"/>
    </row>
    <row r="62511" spans="6:6" x14ac:dyDescent="0.25">
      <c r="F62511" s="186"/>
    </row>
    <row r="62522" spans="6:6" x14ac:dyDescent="0.25">
      <c r="F62522" s="186"/>
    </row>
    <row r="62523" spans="6:6" x14ac:dyDescent="0.25">
      <c r="F62523" s="186"/>
    </row>
    <row r="62524" spans="6:6" x14ac:dyDescent="0.25">
      <c r="F62524" s="186"/>
    </row>
    <row r="62525" spans="6:6" x14ac:dyDescent="0.25">
      <c r="F62525" s="186"/>
    </row>
    <row r="62537" spans="6:6" x14ac:dyDescent="0.25">
      <c r="F62537" s="186"/>
    </row>
    <row r="62538" spans="6:6" x14ac:dyDescent="0.25">
      <c r="F62538" s="186"/>
    </row>
    <row r="62539" spans="6:6" x14ac:dyDescent="0.25">
      <c r="F62539" s="186"/>
    </row>
    <row r="62540" spans="6:6" x14ac:dyDescent="0.25">
      <c r="F62540" s="186"/>
    </row>
    <row r="62541" spans="6:6" x14ac:dyDescent="0.25">
      <c r="F62541" s="186"/>
    </row>
    <row r="62553" spans="6:6" x14ac:dyDescent="0.25">
      <c r="F62553" s="186"/>
    </row>
    <row r="62554" spans="6:6" x14ac:dyDescent="0.25">
      <c r="F62554" s="186"/>
    </row>
    <row r="62582" spans="6:6" x14ac:dyDescent="0.25">
      <c r="F62582" s="186"/>
    </row>
    <row r="62583" spans="6:6" x14ac:dyDescent="0.25">
      <c r="F62583" s="186"/>
    </row>
    <row r="62584" spans="6:6" x14ac:dyDescent="0.25">
      <c r="F62584" s="186"/>
    </row>
    <row r="62585" spans="6:6" x14ac:dyDescent="0.25">
      <c r="F62585" s="186"/>
    </row>
    <row r="62586" spans="6:6" x14ac:dyDescent="0.25">
      <c r="F62586" s="186"/>
    </row>
    <row r="62597" spans="6:6" x14ac:dyDescent="0.25">
      <c r="F62597" s="186"/>
    </row>
    <row r="62598" spans="6:6" x14ac:dyDescent="0.25">
      <c r="F62598" s="186"/>
    </row>
    <row r="62599" spans="6:6" x14ac:dyDescent="0.25">
      <c r="F62599" s="186"/>
    </row>
    <row r="62600" spans="6:6" x14ac:dyDescent="0.25">
      <c r="F62600" s="186"/>
    </row>
    <row r="62601" spans="6:6" x14ac:dyDescent="0.25">
      <c r="F62601" s="186"/>
    </row>
    <row r="62613" spans="6:6" x14ac:dyDescent="0.25">
      <c r="F62613" s="186"/>
    </row>
    <row r="62614" spans="6:6" x14ac:dyDescent="0.25">
      <c r="F62614" s="186"/>
    </row>
    <row r="62627" spans="6:6" x14ac:dyDescent="0.25">
      <c r="F62627" s="186"/>
    </row>
    <row r="62628" spans="6:6" x14ac:dyDescent="0.25">
      <c r="F62628" s="186"/>
    </row>
    <row r="62629" spans="6:6" x14ac:dyDescent="0.25">
      <c r="F62629" s="186"/>
    </row>
    <row r="62630" spans="6:6" x14ac:dyDescent="0.25">
      <c r="F62630" s="186"/>
    </row>
    <row r="62631" spans="6:6" x14ac:dyDescent="0.25">
      <c r="F62631" s="186"/>
    </row>
    <row r="62642" spans="6:6" x14ac:dyDescent="0.25">
      <c r="F62642" s="186"/>
    </row>
    <row r="62643" spans="6:6" x14ac:dyDescent="0.25">
      <c r="F62643" s="186"/>
    </row>
    <row r="62644" spans="6:6" x14ac:dyDescent="0.25">
      <c r="F62644" s="186"/>
    </row>
    <row r="62645" spans="6:6" x14ac:dyDescent="0.25">
      <c r="F62645" s="186"/>
    </row>
    <row r="62646" spans="6:6" x14ac:dyDescent="0.25">
      <c r="F62646" s="186"/>
    </row>
    <row r="62658" spans="6:6" x14ac:dyDescent="0.25">
      <c r="F62658" s="186"/>
    </row>
    <row r="62659" spans="6:6" x14ac:dyDescent="0.25">
      <c r="F62659" s="186"/>
    </row>
    <row r="62673" spans="6:6" x14ac:dyDescent="0.25">
      <c r="F62673" s="186"/>
    </row>
    <row r="62674" spans="6:6" x14ac:dyDescent="0.25">
      <c r="F62674" s="186"/>
    </row>
    <row r="62687" spans="6:6" x14ac:dyDescent="0.25">
      <c r="F62687" s="186"/>
    </row>
    <row r="62688" spans="6:6" x14ac:dyDescent="0.25">
      <c r="F62688" s="186"/>
    </row>
    <row r="62689" spans="6:6" x14ac:dyDescent="0.25">
      <c r="F62689" s="186"/>
    </row>
    <row r="62690" spans="6:6" x14ac:dyDescent="0.25">
      <c r="F62690" s="186"/>
    </row>
    <row r="62691" spans="6:6" x14ac:dyDescent="0.25">
      <c r="F62691" s="186"/>
    </row>
    <row r="62702" spans="6:6" x14ac:dyDescent="0.25">
      <c r="F62702" s="186"/>
    </row>
    <row r="62703" spans="6:6" x14ac:dyDescent="0.25">
      <c r="F62703" s="186"/>
    </row>
    <row r="62704" spans="6:6" x14ac:dyDescent="0.25">
      <c r="F62704" s="186"/>
    </row>
    <row r="62705" spans="6:6" x14ac:dyDescent="0.25">
      <c r="F62705" s="186"/>
    </row>
    <row r="62706" spans="6:6" x14ac:dyDescent="0.25">
      <c r="F62706" s="186"/>
    </row>
    <row r="62718" spans="6:6" x14ac:dyDescent="0.25">
      <c r="F62718" s="186"/>
    </row>
    <row r="62719" spans="6:6" x14ac:dyDescent="0.25">
      <c r="F62719" s="186"/>
    </row>
    <row r="62720" spans="6:6" x14ac:dyDescent="0.25">
      <c r="F62720" s="186"/>
    </row>
    <row r="62721" spans="6:6" x14ac:dyDescent="0.25">
      <c r="F62721" s="186"/>
    </row>
    <row r="62732" spans="6:6" x14ac:dyDescent="0.25">
      <c r="F62732" s="186"/>
    </row>
    <row r="62733" spans="6:6" x14ac:dyDescent="0.25">
      <c r="F62733" s="186"/>
    </row>
    <row r="62734" spans="6:6" x14ac:dyDescent="0.25">
      <c r="F62734" s="186"/>
    </row>
    <row r="62735" spans="6:6" x14ac:dyDescent="0.25">
      <c r="F62735" s="186"/>
    </row>
    <row r="62736" spans="6:6" x14ac:dyDescent="0.25">
      <c r="F62736" s="186"/>
    </row>
    <row r="62747" spans="6:6" x14ac:dyDescent="0.25">
      <c r="F62747" s="186"/>
    </row>
    <row r="62748" spans="6:6" x14ac:dyDescent="0.25">
      <c r="F62748" s="186"/>
    </row>
    <row r="62749" spans="6:6" x14ac:dyDescent="0.25">
      <c r="F62749" s="186"/>
    </row>
    <row r="62750" spans="6:6" x14ac:dyDescent="0.25">
      <c r="F62750" s="186"/>
    </row>
    <row r="62751" spans="6:6" x14ac:dyDescent="0.25">
      <c r="F62751" s="186"/>
    </row>
    <row r="62763" spans="6:6" x14ac:dyDescent="0.25">
      <c r="F62763" s="186"/>
    </row>
    <row r="62764" spans="6:6" x14ac:dyDescent="0.25">
      <c r="F62764" s="186"/>
    </row>
    <row r="62765" spans="6:6" x14ac:dyDescent="0.25">
      <c r="F62765" s="186"/>
    </row>
    <row r="62766" spans="6:6" x14ac:dyDescent="0.25">
      <c r="F62766" s="186"/>
    </row>
    <row r="62778" spans="6:6" x14ac:dyDescent="0.25">
      <c r="F62778" s="186"/>
    </row>
    <row r="62780" spans="6:6" x14ac:dyDescent="0.25">
      <c r="F62780" s="186"/>
    </row>
    <row r="62781" spans="6:6" x14ac:dyDescent="0.25">
      <c r="F62781" s="186"/>
    </row>
    <row r="62792" spans="6:6" x14ac:dyDescent="0.25">
      <c r="F62792" s="186"/>
    </row>
    <row r="62793" spans="6:6" x14ac:dyDescent="0.25">
      <c r="F62793" s="186"/>
    </row>
    <row r="62794" spans="6:6" x14ac:dyDescent="0.25">
      <c r="F62794" s="186"/>
    </row>
    <row r="62795" spans="6:6" x14ac:dyDescent="0.25">
      <c r="F62795" s="186"/>
    </row>
    <row r="62796" spans="6:6" x14ac:dyDescent="0.25">
      <c r="F62796" s="186"/>
    </row>
    <row r="62807" spans="6:6" x14ac:dyDescent="0.25">
      <c r="F62807" s="186"/>
    </row>
    <row r="62808" spans="6:6" x14ac:dyDescent="0.25">
      <c r="F62808" s="186"/>
    </row>
    <row r="62809" spans="6:6" x14ac:dyDescent="0.25">
      <c r="F62809" s="186"/>
    </row>
    <row r="62810" spans="6:6" x14ac:dyDescent="0.25">
      <c r="F62810" s="186"/>
    </row>
    <row r="62811" spans="6:6" x14ac:dyDescent="0.25">
      <c r="F62811" s="186"/>
    </row>
    <row r="62823" spans="6:6" x14ac:dyDescent="0.25">
      <c r="F62823" s="186"/>
    </row>
    <row r="62824" spans="6:6" x14ac:dyDescent="0.25">
      <c r="F62824" s="186"/>
    </row>
    <row r="62837" spans="6:6" x14ac:dyDescent="0.25">
      <c r="F62837" s="186"/>
    </row>
    <row r="62838" spans="6:6" x14ac:dyDescent="0.25">
      <c r="F62838" s="186"/>
    </row>
    <row r="62839" spans="6:6" x14ac:dyDescent="0.25">
      <c r="F62839" s="186"/>
    </row>
    <row r="62840" spans="6:6" x14ac:dyDescent="0.25">
      <c r="F62840" s="186"/>
    </row>
    <row r="62841" spans="6:6" x14ac:dyDescent="0.25">
      <c r="F62841" s="186"/>
    </row>
    <row r="62852" spans="6:6" x14ac:dyDescent="0.25">
      <c r="F62852" s="186"/>
    </row>
    <row r="62853" spans="6:6" x14ac:dyDescent="0.25">
      <c r="F62853" s="186"/>
    </row>
    <row r="62854" spans="6:6" x14ac:dyDescent="0.25">
      <c r="F62854" s="186"/>
    </row>
    <row r="62855" spans="6:6" x14ac:dyDescent="0.25">
      <c r="F62855" s="186"/>
    </row>
    <row r="62897" spans="6:6" x14ac:dyDescent="0.25">
      <c r="F62897" s="186"/>
    </row>
    <row r="62898" spans="6:6" x14ac:dyDescent="0.25">
      <c r="F62898" s="186"/>
    </row>
    <row r="62899" spans="6:6" x14ac:dyDescent="0.25">
      <c r="F62899" s="187"/>
    </row>
    <row r="62900" spans="6:6" x14ac:dyDescent="0.25">
      <c r="F62900" s="186"/>
    </row>
    <row r="62901" spans="6:6" x14ac:dyDescent="0.25">
      <c r="F62901" s="186"/>
    </row>
    <row r="62912" spans="6:6" x14ac:dyDescent="0.25">
      <c r="F62912" s="186"/>
    </row>
    <row r="62913" spans="6:6" x14ac:dyDescent="0.25">
      <c r="F62913" s="187"/>
    </row>
    <row r="62914" spans="6:6" x14ac:dyDescent="0.25">
      <c r="F62914" s="186"/>
    </row>
    <row r="62915" spans="6:6" x14ac:dyDescent="0.25">
      <c r="F62915" s="186"/>
    </row>
    <row r="62916" spans="6:6" x14ac:dyDescent="0.25">
      <c r="F62916" s="186"/>
    </row>
    <row r="62927" spans="6:6" x14ac:dyDescent="0.25">
      <c r="F62927" s="186"/>
    </row>
    <row r="62928" spans="6:6" x14ac:dyDescent="0.25">
      <c r="F62928" s="186"/>
    </row>
    <row r="62929" spans="6:6" x14ac:dyDescent="0.25">
      <c r="F62929" s="186"/>
    </row>
    <row r="62930" spans="6:6" x14ac:dyDescent="0.25">
      <c r="F62930" s="186"/>
    </row>
    <row r="62931" spans="6:6" x14ac:dyDescent="0.25">
      <c r="F62931" s="186"/>
    </row>
    <row r="62942" spans="6:6" x14ac:dyDescent="0.25">
      <c r="F62942" s="186"/>
    </row>
    <row r="62943" spans="6:6" x14ac:dyDescent="0.25">
      <c r="F62943" s="186"/>
    </row>
    <row r="62944" spans="6:6" x14ac:dyDescent="0.25">
      <c r="F62944" s="186"/>
    </row>
    <row r="62945" spans="6:6" x14ac:dyDescent="0.25">
      <c r="F62945" s="186"/>
    </row>
    <row r="62957" spans="6:6" x14ac:dyDescent="0.25">
      <c r="F62957" s="186"/>
    </row>
    <row r="62958" spans="6:6" x14ac:dyDescent="0.25">
      <c r="F62958" s="186"/>
    </row>
    <row r="62959" spans="6:6" x14ac:dyDescent="0.25">
      <c r="F62959" s="186"/>
    </row>
    <row r="62960" spans="6:6" x14ac:dyDescent="0.25">
      <c r="F62960" s="186"/>
    </row>
    <row r="62961" spans="6:6" x14ac:dyDescent="0.25">
      <c r="F62961" s="186"/>
    </row>
    <row r="62973" spans="6:6" x14ac:dyDescent="0.25">
      <c r="F62973" s="186"/>
    </row>
    <row r="62974" spans="6:6" x14ac:dyDescent="0.25">
      <c r="F62974" s="187"/>
    </row>
    <row r="62975" spans="6:6" x14ac:dyDescent="0.25">
      <c r="F62975" s="186"/>
    </row>
    <row r="62976" spans="6:6" x14ac:dyDescent="0.25">
      <c r="F62976" s="186"/>
    </row>
    <row r="63002" spans="6:6" x14ac:dyDescent="0.25">
      <c r="F63002" s="186"/>
    </row>
    <row r="63003" spans="6:6" x14ac:dyDescent="0.25">
      <c r="F63003" s="186"/>
    </row>
    <row r="63004" spans="6:6" x14ac:dyDescent="0.25">
      <c r="F63004" s="186"/>
    </row>
    <row r="63005" spans="6:6" x14ac:dyDescent="0.25">
      <c r="F63005" s="186"/>
    </row>
    <row r="63006" spans="6:6" x14ac:dyDescent="0.25">
      <c r="F63006" s="186"/>
    </row>
    <row r="63017" spans="6:6" x14ac:dyDescent="0.25">
      <c r="F63017" s="186"/>
    </row>
    <row r="63018" spans="6:6" x14ac:dyDescent="0.25">
      <c r="F63018" s="186"/>
    </row>
    <row r="63019" spans="6:6" x14ac:dyDescent="0.25">
      <c r="F63019" s="186"/>
    </row>
    <row r="63020" spans="6:6" x14ac:dyDescent="0.25">
      <c r="F63020" s="186"/>
    </row>
    <row r="63021" spans="6:6" x14ac:dyDescent="0.25">
      <c r="F63021" s="186"/>
    </row>
    <row r="63032" spans="6:6" x14ac:dyDescent="0.25">
      <c r="F63032" s="186"/>
    </row>
    <row r="63033" spans="6:6" x14ac:dyDescent="0.25">
      <c r="F63033" s="186"/>
    </row>
    <row r="63034" spans="6:6" x14ac:dyDescent="0.25">
      <c r="F63034" s="186"/>
    </row>
    <row r="63035" spans="6:6" x14ac:dyDescent="0.25">
      <c r="F63035" s="186"/>
    </row>
    <row r="63036" spans="6:6" x14ac:dyDescent="0.25">
      <c r="F63036" s="186"/>
    </row>
    <row r="63047" spans="6:6" x14ac:dyDescent="0.25">
      <c r="F63047" s="186"/>
    </row>
    <row r="63048" spans="6:6" x14ac:dyDescent="0.25">
      <c r="F63048" s="186"/>
    </row>
    <row r="63049" spans="6:6" x14ac:dyDescent="0.25">
      <c r="F63049" s="186"/>
    </row>
    <row r="63050" spans="6:6" x14ac:dyDescent="0.25">
      <c r="F63050" s="186"/>
    </row>
    <row r="63051" spans="6:6" x14ac:dyDescent="0.25">
      <c r="F63051" s="186"/>
    </row>
    <row r="63062" spans="6:6" x14ac:dyDescent="0.25">
      <c r="F63062" s="186"/>
    </row>
    <row r="63063" spans="6:6" x14ac:dyDescent="0.25">
      <c r="F63063" s="186"/>
    </row>
    <row r="63064" spans="6:6" x14ac:dyDescent="0.25">
      <c r="F63064" s="186"/>
    </row>
    <row r="63065" spans="6:6" x14ac:dyDescent="0.25">
      <c r="F63065" s="186"/>
    </row>
    <row r="63066" spans="6:6" x14ac:dyDescent="0.25">
      <c r="F63066" s="186"/>
    </row>
    <row r="63078" spans="6:6" x14ac:dyDescent="0.25">
      <c r="F63078" s="186"/>
    </row>
    <row r="63079" spans="6:6" x14ac:dyDescent="0.25">
      <c r="F63079" s="186"/>
    </row>
    <row r="63107" spans="6:6" x14ac:dyDescent="0.25">
      <c r="F63107" s="186"/>
    </row>
    <row r="63108" spans="6:6" x14ac:dyDescent="0.25">
      <c r="F63108" s="186"/>
    </row>
    <row r="63109" spans="6:6" x14ac:dyDescent="0.25">
      <c r="F63109" s="186"/>
    </row>
    <row r="63110" spans="6:6" x14ac:dyDescent="0.25">
      <c r="F63110" s="186"/>
    </row>
    <row r="63111" spans="6:6" x14ac:dyDescent="0.25">
      <c r="F63111" s="186"/>
    </row>
    <row r="63122" spans="6:6" x14ac:dyDescent="0.25">
      <c r="F63122" s="186"/>
    </row>
    <row r="63123" spans="6:6" x14ac:dyDescent="0.25">
      <c r="F63123" s="186"/>
    </row>
    <row r="63124" spans="6:6" x14ac:dyDescent="0.25">
      <c r="F63124" s="186"/>
    </row>
    <row r="63125" spans="6:6" x14ac:dyDescent="0.25">
      <c r="F63125" s="186"/>
    </row>
    <row r="63126" spans="6:6" x14ac:dyDescent="0.25">
      <c r="F63126" s="186"/>
    </row>
    <row r="63137" spans="6:6" x14ac:dyDescent="0.25">
      <c r="F63137" s="186"/>
    </row>
    <row r="63138" spans="6:6" x14ac:dyDescent="0.25">
      <c r="F63138" s="186"/>
    </row>
    <row r="63139" spans="6:6" x14ac:dyDescent="0.25">
      <c r="F63139" s="186"/>
    </row>
    <row r="63140" spans="6:6" x14ac:dyDescent="0.25">
      <c r="F63140" s="186"/>
    </row>
    <row r="63141" spans="6:6" x14ac:dyDescent="0.25">
      <c r="F63141" s="186"/>
    </row>
    <row r="63152" spans="6:6" x14ac:dyDescent="0.25">
      <c r="F63152" s="186"/>
    </row>
    <row r="63153" spans="6:6" x14ac:dyDescent="0.25">
      <c r="F63153" s="186"/>
    </row>
    <row r="63154" spans="6:6" x14ac:dyDescent="0.25">
      <c r="F63154" s="186"/>
    </row>
    <row r="63155" spans="6:6" x14ac:dyDescent="0.25">
      <c r="F63155" s="186"/>
    </row>
    <row r="63156" spans="6:6" x14ac:dyDescent="0.25">
      <c r="F63156" s="186"/>
    </row>
    <row r="63167" spans="6:6" x14ac:dyDescent="0.25">
      <c r="F63167" s="186"/>
    </row>
    <row r="63168" spans="6:6" x14ac:dyDescent="0.25">
      <c r="F63168" s="186"/>
    </row>
    <row r="63169" spans="6:6" x14ac:dyDescent="0.25">
      <c r="F63169" s="186"/>
    </row>
    <row r="63170" spans="6:6" x14ac:dyDescent="0.25">
      <c r="F63170" s="186"/>
    </row>
    <row r="63171" spans="6:6" x14ac:dyDescent="0.25">
      <c r="F63171" s="186"/>
    </row>
    <row r="63183" spans="6:6" x14ac:dyDescent="0.25">
      <c r="F63183" s="186"/>
    </row>
    <row r="63184" spans="6:6" x14ac:dyDescent="0.25">
      <c r="F63184" s="186"/>
    </row>
    <row r="63185" spans="6:6" x14ac:dyDescent="0.25">
      <c r="F63185" s="186"/>
    </row>
    <row r="63186" spans="6:6" x14ac:dyDescent="0.25">
      <c r="F63186" s="186"/>
    </row>
    <row r="63212" spans="6:6" x14ac:dyDescent="0.25">
      <c r="F63212" s="186"/>
    </row>
    <row r="63213" spans="6:6" x14ac:dyDescent="0.25">
      <c r="F63213" s="186"/>
    </row>
    <row r="63214" spans="6:6" x14ac:dyDescent="0.25">
      <c r="F63214" s="186"/>
    </row>
    <row r="63215" spans="6:6" x14ac:dyDescent="0.25">
      <c r="F63215" s="186"/>
    </row>
    <row r="63216" spans="6:6" x14ac:dyDescent="0.25">
      <c r="F63216" s="186"/>
    </row>
    <row r="63227" spans="6:6" x14ac:dyDescent="0.25">
      <c r="F63227" s="186"/>
    </row>
    <row r="63228" spans="6:6" x14ac:dyDescent="0.25">
      <c r="F63228" s="186"/>
    </row>
    <row r="63229" spans="6:6" x14ac:dyDescent="0.25">
      <c r="F63229" s="186"/>
    </row>
    <row r="63230" spans="6:6" x14ac:dyDescent="0.25">
      <c r="F63230" s="186"/>
    </row>
    <row r="63231" spans="6:6" x14ac:dyDescent="0.25">
      <c r="F63231" s="186"/>
    </row>
    <row r="63243" spans="6:6" x14ac:dyDescent="0.25">
      <c r="F63243" s="186"/>
    </row>
    <row r="63244" spans="6:6" x14ac:dyDescent="0.25">
      <c r="F63244" s="186"/>
    </row>
    <row r="63245" spans="6:6" x14ac:dyDescent="0.25">
      <c r="F63245" s="186"/>
    </row>
    <row r="63246" spans="6:6" x14ac:dyDescent="0.25">
      <c r="F63246" s="186"/>
    </row>
    <row r="63257" spans="6:6" x14ac:dyDescent="0.25">
      <c r="F63257" s="186"/>
    </row>
    <row r="63258" spans="6:6" x14ac:dyDescent="0.25">
      <c r="F63258" s="186"/>
    </row>
    <row r="63259" spans="6:6" x14ac:dyDescent="0.25">
      <c r="F63259" s="186"/>
    </row>
    <row r="63260" spans="6:6" x14ac:dyDescent="0.25">
      <c r="F63260" s="186"/>
    </row>
    <row r="63261" spans="6:6" x14ac:dyDescent="0.25">
      <c r="F63261" s="186"/>
    </row>
    <row r="63273" spans="6:6" x14ac:dyDescent="0.25">
      <c r="F63273" s="186"/>
    </row>
    <row r="63274" spans="6:6" x14ac:dyDescent="0.25">
      <c r="F63274" s="186"/>
    </row>
    <row r="63275" spans="6:6" x14ac:dyDescent="0.25">
      <c r="F63275" s="186"/>
    </row>
    <row r="63276" spans="6:6" x14ac:dyDescent="0.25">
      <c r="F63276" s="186"/>
    </row>
    <row r="63288" spans="6:6" x14ac:dyDescent="0.25">
      <c r="F63288" s="186"/>
    </row>
    <row r="63289" spans="6:6" x14ac:dyDescent="0.25">
      <c r="F63289" s="186"/>
    </row>
    <row r="63290" spans="6:6" x14ac:dyDescent="0.25">
      <c r="F63290" s="186"/>
    </row>
    <row r="63291" spans="6:6" x14ac:dyDescent="0.25">
      <c r="F63291" s="186"/>
    </row>
    <row r="63317" spans="6:6" x14ac:dyDescent="0.25">
      <c r="F63317" s="186"/>
    </row>
    <row r="63318" spans="6:6" x14ac:dyDescent="0.25">
      <c r="F63318" s="186"/>
    </row>
    <row r="63319" spans="6:6" x14ac:dyDescent="0.25">
      <c r="F63319" s="186"/>
    </row>
    <row r="63320" spans="6:6" x14ac:dyDescent="0.25">
      <c r="F63320" s="186"/>
    </row>
    <row r="63321" spans="6:6" x14ac:dyDescent="0.25">
      <c r="F63321" s="186"/>
    </row>
    <row r="63331" spans="6:6" x14ac:dyDescent="0.25">
      <c r="F63331" s="186"/>
    </row>
    <row r="63332" spans="6:6" x14ac:dyDescent="0.25">
      <c r="F63332" s="186"/>
    </row>
    <row r="63333" spans="6:6" x14ac:dyDescent="0.25">
      <c r="F63333" s="186"/>
    </row>
    <row r="63334" spans="6:6" x14ac:dyDescent="0.25">
      <c r="F63334" s="186"/>
    </row>
    <row r="63335" spans="6:6" x14ac:dyDescent="0.25">
      <c r="F63335" s="186"/>
    </row>
    <row r="63336" spans="6:6" x14ac:dyDescent="0.25">
      <c r="F63336" s="186"/>
    </row>
    <row r="63348" spans="6:6" x14ac:dyDescent="0.25">
      <c r="F63348" s="186"/>
    </row>
    <row r="63349" spans="6:6" x14ac:dyDescent="0.25">
      <c r="F63349" s="186"/>
    </row>
    <row r="63362" spans="6:6" x14ac:dyDescent="0.25">
      <c r="F63362" s="187"/>
    </row>
    <row r="63363" spans="6:6" x14ac:dyDescent="0.25">
      <c r="F63363" s="186"/>
    </row>
    <row r="63364" spans="6:6" x14ac:dyDescent="0.25">
      <c r="F63364" s="186"/>
    </row>
    <row r="63365" spans="6:6" x14ac:dyDescent="0.25">
      <c r="F63365" s="186"/>
    </row>
    <row r="63366" spans="6:6" x14ac:dyDescent="0.25">
      <c r="F63366" s="186"/>
    </row>
    <row r="63377" spans="6:6" x14ac:dyDescent="0.25">
      <c r="F63377" s="187"/>
    </row>
    <row r="63378" spans="6:6" x14ac:dyDescent="0.25">
      <c r="F63378" s="186"/>
    </row>
    <row r="63379" spans="6:6" x14ac:dyDescent="0.25">
      <c r="F63379" s="186"/>
    </row>
    <row r="63380" spans="6:6" x14ac:dyDescent="0.25">
      <c r="F63380" s="186"/>
    </row>
    <row r="63381" spans="6:6" x14ac:dyDescent="0.25">
      <c r="F63381" s="186"/>
    </row>
    <row r="63393" spans="6:6" x14ac:dyDescent="0.25">
      <c r="F63393" s="186"/>
    </row>
    <row r="63422" spans="6:6" x14ac:dyDescent="0.25">
      <c r="F63422" s="186"/>
    </row>
    <row r="63423" spans="6:6" x14ac:dyDescent="0.25">
      <c r="F63423" s="186"/>
    </row>
    <row r="63424" spans="6:6" x14ac:dyDescent="0.25">
      <c r="F63424" s="186"/>
    </row>
    <row r="63425" spans="6:6" x14ac:dyDescent="0.25">
      <c r="F63425" s="186"/>
    </row>
    <row r="63426" spans="6:6" x14ac:dyDescent="0.25">
      <c r="F63426" s="186"/>
    </row>
    <row r="63437" spans="6:6" x14ac:dyDescent="0.25">
      <c r="F63437" s="186"/>
    </row>
    <row r="63438" spans="6:6" x14ac:dyDescent="0.25">
      <c r="F63438" s="186"/>
    </row>
    <row r="63439" spans="6:6" x14ac:dyDescent="0.25">
      <c r="F63439" s="186"/>
    </row>
    <row r="63440" spans="6:6" x14ac:dyDescent="0.25">
      <c r="F63440" s="186"/>
    </row>
    <row r="63441" spans="6:6" x14ac:dyDescent="0.25">
      <c r="F63441" s="186"/>
    </row>
    <row r="63453" spans="6:6" x14ac:dyDescent="0.25">
      <c r="F63453" s="186"/>
    </row>
    <row r="63454" spans="6:6" x14ac:dyDescent="0.25">
      <c r="F63454" s="186"/>
    </row>
    <row r="63455" spans="6:6" x14ac:dyDescent="0.25">
      <c r="F63455" s="186"/>
    </row>
    <row r="63456" spans="6:6" x14ac:dyDescent="0.25">
      <c r="F63456" s="186"/>
    </row>
    <row r="63467" spans="6:6" x14ac:dyDescent="0.25">
      <c r="F63467" s="186"/>
    </row>
    <row r="63468" spans="6:6" x14ac:dyDescent="0.25">
      <c r="F63468" s="186"/>
    </row>
    <row r="63469" spans="6:6" x14ac:dyDescent="0.25">
      <c r="F63469" s="186"/>
    </row>
    <row r="63470" spans="6:6" x14ac:dyDescent="0.25">
      <c r="F63470" s="186"/>
    </row>
    <row r="63471" spans="6:6" x14ac:dyDescent="0.25">
      <c r="F63471" s="186"/>
    </row>
    <row r="63482" spans="6:6" x14ac:dyDescent="0.25">
      <c r="F63482" s="187"/>
    </row>
    <row r="63483" spans="6:6" x14ac:dyDescent="0.25">
      <c r="F63483" s="186"/>
    </row>
    <row r="63484" spans="6:6" x14ac:dyDescent="0.25">
      <c r="F63484" s="186"/>
    </row>
    <row r="63485" spans="6:6" x14ac:dyDescent="0.25">
      <c r="F63485" s="186"/>
    </row>
    <row r="63486" spans="6:6" x14ac:dyDescent="0.25">
      <c r="F63486" s="186"/>
    </row>
    <row r="63498" spans="6:6" x14ac:dyDescent="0.25">
      <c r="F63498" s="186"/>
    </row>
    <row r="63499" spans="6:6" x14ac:dyDescent="0.25">
      <c r="F63499" s="186"/>
    </row>
    <row r="63500" spans="6:6" x14ac:dyDescent="0.25">
      <c r="F63500" s="186"/>
    </row>
    <row r="63501" spans="6:6" x14ac:dyDescent="0.25">
      <c r="F63501" s="186"/>
    </row>
    <row r="63527" spans="6:6" x14ac:dyDescent="0.25">
      <c r="F63527" s="186"/>
    </row>
    <row r="63528" spans="6:6" x14ac:dyDescent="0.25">
      <c r="F63528" s="186"/>
    </row>
    <row r="63529" spans="6:6" x14ac:dyDescent="0.25">
      <c r="F63529" s="186"/>
    </row>
    <row r="63530" spans="6:6" x14ac:dyDescent="0.25">
      <c r="F63530" s="186"/>
    </row>
    <row r="63531" spans="6:6" x14ac:dyDescent="0.25">
      <c r="F63531" s="186"/>
    </row>
    <row r="63543" spans="6:6" x14ac:dyDescent="0.25">
      <c r="F63543" s="186"/>
    </row>
    <row r="63545" spans="6:6" x14ac:dyDescent="0.25">
      <c r="F63545" s="186"/>
    </row>
    <row r="63546" spans="6:6" x14ac:dyDescent="0.25">
      <c r="F63546" s="186"/>
    </row>
    <row r="63560" spans="6:6" x14ac:dyDescent="0.25">
      <c r="F63560" s="186"/>
    </row>
    <row r="63572" spans="6:6" x14ac:dyDescent="0.25">
      <c r="F63572" s="186"/>
    </row>
    <row r="63574" spans="6:6" x14ac:dyDescent="0.25">
      <c r="F63574" s="186"/>
    </row>
    <row r="63575" spans="6:6" x14ac:dyDescent="0.25">
      <c r="F63575" s="186"/>
    </row>
    <row r="63576" spans="6:6" x14ac:dyDescent="0.25">
      <c r="F63576" s="186"/>
    </row>
    <row r="63588" spans="6:6" x14ac:dyDescent="0.25">
      <c r="F63588" s="186"/>
    </row>
    <row r="63589" spans="6:6" x14ac:dyDescent="0.25">
      <c r="F63589" s="186"/>
    </row>
    <row r="63590" spans="6:6" x14ac:dyDescent="0.25">
      <c r="F63590" s="186"/>
    </row>
    <row r="63591" spans="6:6" x14ac:dyDescent="0.25">
      <c r="F63591" s="186"/>
    </row>
    <row r="63632" spans="6:6" x14ac:dyDescent="0.25">
      <c r="F63632" s="186"/>
    </row>
    <row r="63633" spans="6:6" x14ac:dyDescent="0.25">
      <c r="F63633" s="186"/>
    </row>
    <row r="63634" spans="6:6" x14ac:dyDescent="0.25">
      <c r="F63634" s="186"/>
    </row>
    <row r="63635" spans="6:6" x14ac:dyDescent="0.25">
      <c r="F63635" s="186"/>
    </row>
    <row r="63636" spans="6:6" x14ac:dyDescent="0.25">
      <c r="F63636" s="186"/>
    </row>
    <row r="63647" spans="6:6" x14ac:dyDescent="0.25">
      <c r="F63647" s="186"/>
    </row>
    <row r="63648" spans="6:6" x14ac:dyDescent="0.25">
      <c r="F63648" s="186"/>
    </row>
    <row r="63649" spans="6:6" x14ac:dyDescent="0.25">
      <c r="F63649" s="186"/>
    </row>
    <row r="63650" spans="6:6" x14ac:dyDescent="0.25">
      <c r="F63650" s="186"/>
    </row>
    <row r="63651" spans="6:6" x14ac:dyDescent="0.25">
      <c r="F63651" s="186"/>
    </row>
    <row r="63663" spans="6:6" x14ac:dyDescent="0.25">
      <c r="F63663" s="186"/>
    </row>
    <row r="63664" spans="6:6" x14ac:dyDescent="0.25">
      <c r="F63664" s="186"/>
    </row>
    <row r="63677" spans="6:6" x14ac:dyDescent="0.25">
      <c r="F63677" s="186"/>
    </row>
    <row r="63678" spans="6:6" x14ac:dyDescent="0.25">
      <c r="F63678" s="186"/>
    </row>
    <row r="63679" spans="6:6" x14ac:dyDescent="0.25">
      <c r="F63679" s="186"/>
    </row>
    <row r="63680" spans="6:6" x14ac:dyDescent="0.25">
      <c r="F63680" s="186"/>
    </row>
    <row r="63693" spans="6:6" x14ac:dyDescent="0.25">
      <c r="F63693" s="186"/>
    </row>
    <row r="63694" spans="6:6" x14ac:dyDescent="0.25">
      <c r="F63694" s="186"/>
    </row>
    <row r="63695" spans="6:6" x14ac:dyDescent="0.25">
      <c r="F63695" s="186"/>
    </row>
    <row r="63696" spans="6:6" x14ac:dyDescent="0.25">
      <c r="F63696" s="186"/>
    </row>
    <row r="63737" spans="6:6" x14ac:dyDescent="0.25">
      <c r="F63737" s="186"/>
    </row>
    <row r="63738" spans="6:6" x14ac:dyDescent="0.25">
      <c r="F63738" s="186"/>
    </row>
    <row r="63739" spans="6:6" x14ac:dyDescent="0.25">
      <c r="F63739" s="186"/>
    </row>
    <row r="63740" spans="6:6" x14ac:dyDescent="0.25">
      <c r="F63740" s="186"/>
    </row>
    <row r="63741" spans="6:6" x14ac:dyDescent="0.25">
      <c r="F63741" s="186"/>
    </row>
    <row r="63752" spans="6:6" x14ac:dyDescent="0.25">
      <c r="F63752" s="186"/>
    </row>
    <row r="63753" spans="6:6" x14ac:dyDescent="0.25">
      <c r="F63753" s="186"/>
    </row>
    <row r="63754" spans="6:6" x14ac:dyDescent="0.25">
      <c r="F63754" s="186"/>
    </row>
    <row r="63755" spans="6:6" x14ac:dyDescent="0.25">
      <c r="F63755" s="186"/>
    </row>
    <row r="63756" spans="6:6" x14ac:dyDescent="0.25">
      <c r="F63756" s="186"/>
    </row>
    <row r="63768" spans="6:6" x14ac:dyDescent="0.25">
      <c r="F63768" s="186"/>
    </row>
    <row r="63769" spans="6:6" x14ac:dyDescent="0.25">
      <c r="F63769" s="186"/>
    </row>
    <row r="63782" spans="6:6" x14ac:dyDescent="0.25">
      <c r="F63782" s="186"/>
    </row>
    <row r="63783" spans="6:6" x14ac:dyDescent="0.25">
      <c r="F63783" s="186"/>
    </row>
    <row r="63784" spans="6:6" x14ac:dyDescent="0.25">
      <c r="F63784" s="186"/>
    </row>
    <row r="63785" spans="6:6" x14ac:dyDescent="0.25">
      <c r="F63785" s="186"/>
    </row>
    <row r="63786" spans="6:6" x14ac:dyDescent="0.25">
      <c r="F63786" s="186"/>
    </row>
    <row r="63798" spans="6:6" x14ac:dyDescent="0.25">
      <c r="F63798" s="186"/>
    </row>
    <row r="63799" spans="6:6" x14ac:dyDescent="0.25">
      <c r="F63799" s="186"/>
    </row>
    <row r="63800" spans="6:6" x14ac:dyDescent="0.25">
      <c r="F63800" s="186"/>
    </row>
    <row r="63801" spans="6:6" x14ac:dyDescent="0.25">
      <c r="F63801" s="186"/>
    </row>
    <row r="63813" spans="6:6" x14ac:dyDescent="0.25">
      <c r="F63813" s="186"/>
    </row>
    <row r="63814" spans="6:6" x14ac:dyDescent="0.25">
      <c r="F63814" s="186"/>
    </row>
    <row r="63842" spans="6:6" x14ac:dyDescent="0.25">
      <c r="F63842" s="186"/>
    </row>
    <row r="63843" spans="6:6" x14ac:dyDescent="0.25">
      <c r="F63843" s="186"/>
    </row>
    <row r="63844" spans="6:6" x14ac:dyDescent="0.25">
      <c r="F63844" s="186"/>
    </row>
    <row r="63845" spans="6:6" x14ac:dyDescent="0.25">
      <c r="F63845" s="186"/>
    </row>
    <row r="63846" spans="6:6" x14ac:dyDescent="0.25">
      <c r="F63846" s="186"/>
    </row>
    <row r="63857" spans="6:6" x14ac:dyDescent="0.25">
      <c r="F63857" s="186"/>
    </row>
    <row r="63858" spans="6:6" x14ac:dyDescent="0.25">
      <c r="F63858" s="186"/>
    </row>
    <row r="63859" spans="6:6" x14ac:dyDescent="0.25">
      <c r="F63859" s="186"/>
    </row>
    <row r="63860" spans="6:6" x14ac:dyDescent="0.25">
      <c r="F63860" s="186"/>
    </row>
    <row r="63873" spans="6:6" x14ac:dyDescent="0.25">
      <c r="F63873" s="186"/>
    </row>
    <row r="63874" spans="6:6" x14ac:dyDescent="0.25">
      <c r="F63874" s="186"/>
    </row>
    <row r="63888" spans="6:6" x14ac:dyDescent="0.25">
      <c r="F63888" s="186"/>
    </row>
    <row r="63889" spans="6:6" x14ac:dyDescent="0.25">
      <c r="F63889" s="186"/>
    </row>
    <row r="63890" spans="6:6" x14ac:dyDescent="0.25">
      <c r="F63890" s="186"/>
    </row>
    <row r="63891" spans="6:6" x14ac:dyDescent="0.25">
      <c r="F63891" s="186"/>
    </row>
    <row r="63903" spans="6:6" x14ac:dyDescent="0.25">
      <c r="F63903" s="186"/>
    </row>
    <row r="63904" spans="6:6" x14ac:dyDescent="0.25">
      <c r="F63904" s="186"/>
    </row>
    <row r="63905" spans="6:6" x14ac:dyDescent="0.25">
      <c r="F63905" s="186"/>
    </row>
    <row r="63906" spans="6:6" x14ac:dyDescent="0.25">
      <c r="F63906" s="186"/>
    </row>
    <row r="63947" spans="6:6" x14ac:dyDescent="0.25">
      <c r="F63947" s="186"/>
    </row>
    <row r="63948" spans="6:6" x14ac:dyDescent="0.25">
      <c r="F63948" s="186"/>
    </row>
    <row r="63949" spans="6:6" x14ac:dyDescent="0.25">
      <c r="F63949" s="186"/>
    </row>
    <row r="63950" spans="6:6" x14ac:dyDescent="0.25">
      <c r="F63950" s="186"/>
    </row>
    <row r="63951" spans="6:6" x14ac:dyDescent="0.25">
      <c r="F63951" s="186"/>
    </row>
    <row r="63962" spans="6:6" x14ac:dyDescent="0.25">
      <c r="F63962" s="186"/>
    </row>
    <row r="63963" spans="6:6" x14ac:dyDescent="0.25">
      <c r="F63963" s="186"/>
    </row>
    <row r="63964" spans="6:6" x14ac:dyDescent="0.25">
      <c r="F63964" s="186"/>
    </row>
    <row r="63965" spans="6:6" x14ac:dyDescent="0.25">
      <c r="F63965" s="186"/>
    </row>
    <row r="63966" spans="6:6" x14ac:dyDescent="0.25">
      <c r="F63966" s="186"/>
    </row>
    <row r="63978" spans="6:6" x14ac:dyDescent="0.25">
      <c r="F63978" s="186"/>
    </row>
    <row r="63979" spans="6:6" x14ac:dyDescent="0.25">
      <c r="F63979" s="186"/>
    </row>
    <row r="63980" spans="6:6" x14ac:dyDescent="0.25">
      <c r="F63980" s="186"/>
    </row>
    <row r="63981" spans="6:6" x14ac:dyDescent="0.25">
      <c r="F63981" s="186"/>
    </row>
    <row r="63992" spans="6:6" x14ac:dyDescent="0.25">
      <c r="F63992" s="186"/>
    </row>
    <row r="63993" spans="6:6" x14ac:dyDescent="0.25">
      <c r="F63993" s="186"/>
    </row>
    <row r="63994" spans="6:6" x14ac:dyDescent="0.25">
      <c r="F63994" s="186"/>
    </row>
    <row r="63995" spans="6:6" x14ac:dyDescent="0.25">
      <c r="F63995" s="186"/>
    </row>
    <row r="63996" spans="6:6" x14ac:dyDescent="0.25">
      <c r="F63996" s="186"/>
    </row>
    <row r="64007" spans="6:6" x14ac:dyDescent="0.25">
      <c r="F64007" s="186"/>
    </row>
    <row r="64008" spans="6:6" x14ac:dyDescent="0.25">
      <c r="F64008" s="186"/>
    </row>
    <row r="64009" spans="6:6" x14ac:dyDescent="0.25">
      <c r="F64009" s="186"/>
    </row>
    <row r="64010" spans="6:6" x14ac:dyDescent="0.25">
      <c r="F64010" s="186"/>
    </row>
    <row r="64011" spans="6:6" x14ac:dyDescent="0.25">
      <c r="F64011" s="186"/>
    </row>
    <row r="64023" spans="6:6" x14ac:dyDescent="0.25">
      <c r="F64023" s="186"/>
    </row>
    <row r="64024" spans="6:6" x14ac:dyDescent="0.25">
      <c r="F64024" s="186"/>
    </row>
    <row r="64052" spans="6:6" x14ac:dyDescent="0.25">
      <c r="F64052" s="186"/>
    </row>
    <row r="64053" spans="6:6" x14ac:dyDescent="0.25">
      <c r="F64053" s="186"/>
    </row>
    <row r="64054" spans="6:6" x14ac:dyDescent="0.25">
      <c r="F64054" s="186"/>
    </row>
    <row r="64055" spans="6:6" x14ac:dyDescent="0.25">
      <c r="F64055" s="186"/>
    </row>
    <row r="64056" spans="6:6" x14ac:dyDescent="0.25">
      <c r="F64056" s="186"/>
    </row>
    <row r="64097" spans="6:6" x14ac:dyDescent="0.25">
      <c r="F64097" s="186"/>
    </row>
    <row r="64100" spans="6:6" x14ac:dyDescent="0.25">
      <c r="F64100" s="186"/>
    </row>
    <row r="64113" spans="6:6" x14ac:dyDescent="0.25">
      <c r="F64113" s="186"/>
    </row>
    <row r="64115" spans="6:6" x14ac:dyDescent="0.25">
      <c r="F64115" s="186"/>
    </row>
    <row r="64116" spans="6:6" x14ac:dyDescent="0.25">
      <c r="F64116" s="186"/>
    </row>
    <row r="64157" spans="6:6" x14ac:dyDescent="0.25">
      <c r="F64157" s="186"/>
    </row>
    <row r="64158" spans="6:6" x14ac:dyDescent="0.25">
      <c r="F64158" s="186"/>
    </row>
    <row r="64159" spans="6:6" x14ac:dyDescent="0.25">
      <c r="F64159" s="186"/>
    </row>
    <row r="64160" spans="6:6" x14ac:dyDescent="0.25">
      <c r="F64160" s="186"/>
    </row>
    <row r="64161" spans="6:6" x14ac:dyDescent="0.25">
      <c r="F64161" s="186"/>
    </row>
    <row r="64172" spans="6:6" x14ac:dyDescent="0.25">
      <c r="F64172" s="186"/>
    </row>
    <row r="64173" spans="6:6" x14ac:dyDescent="0.25">
      <c r="F64173" s="186"/>
    </row>
    <row r="64174" spans="6:6" x14ac:dyDescent="0.25">
      <c r="F64174" s="186"/>
    </row>
    <row r="64175" spans="6:6" x14ac:dyDescent="0.25">
      <c r="F64175" s="186"/>
    </row>
    <row r="64176" spans="6:6" x14ac:dyDescent="0.25">
      <c r="F64176" s="186"/>
    </row>
    <row r="64188" spans="6:6" x14ac:dyDescent="0.25">
      <c r="F64188" s="186"/>
    </row>
    <row r="64189" spans="6:6" x14ac:dyDescent="0.25">
      <c r="F64189" s="186"/>
    </row>
    <row r="64190" spans="6:6" x14ac:dyDescent="0.25">
      <c r="F64190" s="186"/>
    </row>
    <row r="64191" spans="6:6" x14ac:dyDescent="0.25">
      <c r="F64191" s="186"/>
    </row>
    <row r="64202" spans="6:6" x14ac:dyDescent="0.25">
      <c r="F64202" s="186"/>
    </row>
    <row r="64203" spans="6:6" x14ac:dyDescent="0.25">
      <c r="F64203" s="186"/>
    </row>
    <row r="64204" spans="6:6" x14ac:dyDescent="0.25">
      <c r="F64204" s="186"/>
    </row>
    <row r="64205" spans="6:6" x14ac:dyDescent="0.25">
      <c r="F64205" s="186"/>
    </row>
    <row r="64206" spans="6:6" x14ac:dyDescent="0.25">
      <c r="F64206" s="186"/>
    </row>
    <row r="64217" spans="6:6" x14ac:dyDescent="0.25">
      <c r="F64217" s="186"/>
    </row>
    <row r="64218" spans="6:6" x14ac:dyDescent="0.25">
      <c r="F64218" s="186"/>
    </row>
    <row r="64219" spans="6:6" x14ac:dyDescent="0.25">
      <c r="F64219" s="186"/>
    </row>
    <row r="64220" spans="6:6" x14ac:dyDescent="0.25">
      <c r="F64220" s="186"/>
    </row>
    <row r="64221" spans="6:6" x14ac:dyDescent="0.25">
      <c r="F64221" s="186"/>
    </row>
    <row r="64233" spans="6:6" x14ac:dyDescent="0.25">
      <c r="F64233" s="186"/>
    </row>
    <row r="64234" spans="6:6" x14ac:dyDescent="0.25">
      <c r="F64234" s="186"/>
    </row>
    <row r="64235" spans="6:6" x14ac:dyDescent="0.25">
      <c r="F64235" s="186"/>
    </row>
    <row r="64236" spans="6:6" x14ac:dyDescent="0.25">
      <c r="F64236" s="186"/>
    </row>
    <row r="64248" spans="6:6" x14ac:dyDescent="0.25">
      <c r="F64248" s="186"/>
    </row>
    <row r="64249" spans="6:6" x14ac:dyDescent="0.25">
      <c r="F64249" s="186"/>
    </row>
    <row r="64250" spans="6:6" x14ac:dyDescent="0.25">
      <c r="F64250" s="186"/>
    </row>
    <row r="64251" spans="6:6" x14ac:dyDescent="0.25">
      <c r="F64251" s="186"/>
    </row>
    <row r="64262" spans="6:6" x14ac:dyDescent="0.25">
      <c r="F64262" s="186"/>
    </row>
    <row r="64263" spans="6:6" x14ac:dyDescent="0.25">
      <c r="F64263" s="186"/>
    </row>
    <row r="64264" spans="6:6" x14ac:dyDescent="0.25">
      <c r="F64264" s="186"/>
    </row>
    <row r="64265" spans="6:6" x14ac:dyDescent="0.25">
      <c r="F64265" s="186"/>
    </row>
    <row r="64266" spans="6:6" x14ac:dyDescent="0.25">
      <c r="F64266" s="186"/>
    </row>
    <row r="64277" spans="6:6" x14ac:dyDescent="0.25">
      <c r="F64277" s="186"/>
    </row>
    <row r="64278" spans="6:6" x14ac:dyDescent="0.25">
      <c r="F64278" s="186"/>
    </row>
    <row r="64279" spans="6:6" x14ac:dyDescent="0.25">
      <c r="F64279" s="186"/>
    </row>
    <row r="64280" spans="6:6" x14ac:dyDescent="0.25">
      <c r="F64280" s="186"/>
    </row>
    <row r="64281" spans="6:6" x14ac:dyDescent="0.25">
      <c r="F64281" s="186"/>
    </row>
    <row r="64292" spans="6:6" x14ac:dyDescent="0.25">
      <c r="F64292" s="186"/>
    </row>
    <row r="64293" spans="6:6" x14ac:dyDescent="0.25">
      <c r="F64293" s="186"/>
    </row>
    <row r="64294" spans="6:6" x14ac:dyDescent="0.25">
      <c r="F64294" s="186"/>
    </row>
    <row r="64295" spans="6:6" x14ac:dyDescent="0.25">
      <c r="F64295" s="186"/>
    </row>
    <row r="64296" spans="6:6" x14ac:dyDescent="0.25">
      <c r="F64296" s="186"/>
    </row>
    <row r="64307" spans="6:6" x14ac:dyDescent="0.25">
      <c r="F64307" s="186"/>
    </row>
    <row r="64308" spans="6:6" x14ac:dyDescent="0.25">
      <c r="F64308" s="186"/>
    </row>
    <row r="64309" spans="6:6" x14ac:dyDescent="0.25">
      <c r="F64309" s="186"/>
    </row>
    <row r="64310" spans="6:6" x14ac:dyDescent="0.25">
      <c r="F64310" s="186"/>
    </row>
    <row r="64322" spans="6:6" x14ac:dyDescent="0.25">
      <c r="F64322" s="186"/>
    </row>
    <row r="64323" spans="6:6" x14ac:dyDescent="0.25">
      <c r="F64323" s="186"/>
    </row>
    <row r="64324" spans="6:6" x14ac:dyDescent="0.25">
      <c r="F64324" s="186"/>
    </row>
    <row r="64325" spans="6:6" x14ac:dyDescent="0.25">
      <c r="F64325" s="186"/>
    </row>
    <row r="64326" spans="6:6" x14ac:dyDescent="0.25">
      <c r="F64326" s="186"/>
    </row>
    <row r="64338" spans="6:6" x14ac:dyDescent="0.25">
      <c r="F64338" s="186"/>
    </row>
    <row r="64339" spans="6:6" x14ac:dyDescent="0.25">
      <c r="F64339" s="186"/>
    </row>
    <row r="64367" spans="6:6" x14ac:dyDescent="0.25">
      <c r="F64367" s="186"/>
    </row>
    <row r="64368" spans="6:6" x14ac:dyDescent="0.25">
      <c r="F64368" s="186"/>
    </row>
    <row r="64369" spans="6:6" x14ac:dyDescent="0.25">
      <c r="F64369" s="186"/>
    </row>
    <row r="64370" spans="6:6" x14ac:dyDescent="0.25">
      <c r="F64370" s="186"/>
    </row>
    <row r="64371" spans="6:6" x14ac:dyDescent="0.25">
      <c r="F64371" s="186"/>
    </row>
    <row r="64382" spans="6:6" x14ac:dyDescent="0.25">
      <c r="F64382" s="186"/>
    </row>
    <row r="64383" spans="6:6" x14ac:dyDescent="0.25">
      <c r="F64383" s="186"/>
    </row>
    <row r="64384" spans="6:6" x14ac:dyDescent="0.25">
      <c r="F64384" s="186"/>
    </row>
    <row r="64385" spans="6:6" x14ac:dyDescent="0.25">
      <c r="F64385" s="186"/>
    </row>
    <row r="64397" spans="6:6" x14ac:dyDescent="0.25">
      <c r="F64397" s="187"/>
    </row>
    <row r="64398" spans="6:6" x14ac:dyDescent="0.25">
      <c r="F64398" s="186"/>
    </row>
    <row r="64399" spans="6:6" x14ac:dyDescent="0.25">
      <c r="F64399" s="186"/>
    </row>
    <row r="64400" spans="6:6" x14ac:dyDescent="0.25">
      <c r="F64400" s="186"/>
    </row>
    <row r="64401" spans="6:6" x14ac:dyDescent="0.25">
      <c r="F64401" s="186"/>
    </row>
    <row r="64412" spans="6:6" x14ac:dyDescent="0.25">
      <c r="F64412" s="186"/>
    </row>
    <row r="64413" spans="6:6" x14ac:dyDescent="0.25">
      <c r="F64413" s="186"/>
    </row>
    <row r="64414" spans="6:6" x14ac:dyDescent="0.25">
      <c r="F64414" s="186"/>
    </row>
    <row r="64415" spans="6:6" x14ac:dyDescent="0.25">
      <c r="F64415" s="186"/>
    </row>
    <row r="64416" spans="6:6" x14ac:dyDescent="0.25">
      <c r="F64416" s="186"/>
    </row>
    <row r="64427" spans="6:6" x14ac:dyDescent="0.25">
      <c r="F64427" s="186"/>
    </row>
    <row r="64428" spans="6:6" x14ac:dyDescent="0.25">
      <c r="F64428" s="186"/>
    </row>
    <row r="64429" spans="6:6" x14ac:dyDescent="0.25">
      <c r="F64429" s="186"/>
    </row>
    <row r="64430" spans="6:6" x14ac:dyDescent="0.25">
      <c r="F64430" s="186"/>
    </row>
    <row r="64431" spans="6:6" x14ac:dyDescent="0.25">
      <c r="F64431" s="186"/>
    </row>
    <row r="64443" spans="6:6" x14ac:dyDescent="0.25">
      <c r="F64443" s="186"/>
    </row>
    <row r="64444" spans="6:6" x14ac:dyDescent="0.25">
      <c r="F64444" s="186"/>
    </row>
    <row r="64445" spans="6:6" x14ac:dyDescent="0.25">
      <c r="F64445" s="186"/>
    </row>
    <row r="64446" spans="6:6" x14ac:dyDescent="0.25">
      <c r="F64446" s="186"/>
    </row>
    <row r="64472" spans="6:6" x14ac:dyDescent="0.25">
      <c r="F64472" s="186"/>
    </row>
    <row r="64473" spans="6:6" x14ac:dyDescent="0.25">
      <c r="F64473" s="186"/>
    </row>
    <row r="64474" spans="6:6" x14ac:dyDescent="0.25">
      <c r="F64474" s="186"/>
    </row>
    <row r="64475" spans="6:6" x14ac:dyDescent="0.25">
      <c r="F64475" s="186"/>
    </row>
    <row r="64476" spans="6:6" x14ac:dyDescent="0.25">
      <c r="F64476" s="186"/>
    </row>
    <row r="64487" spans="6:6" x14ac:dyDescent="0.25">
      <c r="F64487" s="186"/>
    </row>
    <row r="64488" spans="6:6" x14ac:dyDescent="0.25">
      <c r="F64488" s="186"/>
    </row>
    <row r="64489" spans="6:6" x14ac:dyDescent="0.25">
      <c r="F64489" s="186"/>
    </row>
    <row r="64490" spans="6:6" x14ac:dyDescent="0.25">
      <c r="F64490" s="186"/>
    </row>
    <row r="64491" spans="6:6" x14ac:dyDescent="0.25">
      <c r="F64491" s="186"/>
    </row>
    <row r="64502" spans="6:6" x14ac:dyDescent="0.25">
      <c r="F64502" s="186"/>
    </row>
    <row r="64503" spans="6:6" x14ac:dyDescent="0.25">
      <c r="F64503" s="186"/>
    </row>
    <row r="64504" spans="6:6" x14ac:dyDescent="0.25">
      <c r="F64504" s="186"/>
    </row>
    <row r="64505" spans="6:6" x14ac:dyDescent="0.25">
      <c r="F64505" s="186"/>
    </row>
    <row r="64506" spans="6:6" x14ac:dyDescent="0.25">
      <c r="F64506" s="186"/>
    </row>
    <row r="64517" spans="6:6" x14ac:dyDescent="0.25">
      <c r="F64517" s="186"/>
    </row>
    <row r="64518" spans="6:6" x14ac:dyDescent="0.25">
      <c r="F64518" s="186"/>
    </row>
    <row r="64519" spans="6:6" x14ac:dyDescent="0.25">
      <c r="F64519" s="186"/>
    </row>
    <row r="64520" spans="6:6" x14ac:dyDescent="0.25">
      <c r="F64520" s="186"/>
    </row>
    <row r="64521" spans="6:6" x14ac:dyDescent="0.25">
      <c r="F64521" s="186"/>
    </row>
    <row r="64533" spans="6:6" x14ac:dyDescent="0.25">
      <c r="F64533" s="186"/>
    </row>
    <row r="64534" spans="6:6" x14ac:dyDescent="0.25">
      <c r="F64534" s="186"/>
    </row>
    <row r="64535" spans="6:6" x14ac:dyDescent="0.25">
      <c r="F64535" s="186"/>
    </row>
    <row r="64536" spans="6:6" x14ac:dyDescent="0.25">
      <c r="F64536" s="186"/>
    </row>
    <row r="64548" spans="6:6" x14ac:dyDescent="0.25">
      <c r="F64548" s="186"/>
    </row>
    <row r="64549" spans="6:6" x14ac:dyDescent="0.25">
      <c r="F64549" s="186"/>
    </row>
    <row r="64550" spans="6:6" x14ac:dyDescent="0.25">
      <c r="F64550" s="186"/>
    </row>
    <row r="64551" spans="6:6" x14ac:dyDescent="0.25">
      <c r="F64551" s="186"/>
    </row>
    <row r="64563" spans="6:6" x14ac:dyDescent="0.25">
      <c r="F64563" s="186"/>
    </row>
    <row r="64564" spans="6:6" x14ac:dyDescent="0.25">
      <c r="F64564" s="186"/>
    </row>
    <row r="64577" spans="6:6" x14ac:dyDescent="0.25">
      <c r="F64577" s="186"/>
    </row>
    <row r="64578" spans="6:6" x14ac:dyDescent="0.25">
      <c r="F64578" s="186"/>
    </row>
    <row r="64579" spans="6:6" x14ac:dyDescent="0.25">
      <c r="F64579" s="186"/>
    </row>
    <row r="64580" spans="6:6" x14ac:dyDescent="0.25">
      <c r="F64580" s="186"/>
    </row>
    <row r="64581" spans="6:6" x14ac:dyDescent="0.25">
      <c r="F64581" s="186"/>
    </row>
    <row r="64592" spans="6:6" x14ac:dyDescent="0.25">
      <c r="F64592" s="186"/>
    </row>
    <row r="64593" spans="6:6" x14ac:dyDescent="0.25">
      <c r="F64593" s="186"/>
    </row>
    <row r="64594" spans="6:6" x14ac:dyDescent="0.25">
      <c r="F64594" s="186"/>
    </row>
    <row r="64595" spans="6:6" x14ac:dyDescent="0.25">
      <c r="F64595" s="186"/>
    </row>
    <row r="64596" spans="6:6" x14ac:dyDescent="0.25">
      <c r="F64596" s="186"/>
    </row>
    <row r="64607" spans="6:6" x14ac:dyDescent="0.25">
      <c r="F64607" s="186"/>
    </row>
    <row r="64608" spans="6:6" x14ac:dyDescent="0.25">
      <c r="F64608" s="186"/>
    </row>
    <row r="64609" spans="6:6" x14ac:dyDescent="0.25">
      <c r="F64609" s="186"/>
    </row>
    <row r="64610" spans="6:6" x14ac:dyDescent="0.25">
      <c r="F64610" s="186"/>
    </row>
    <row r="64611" spans="6:6" x14ac:dyDescent="0.25">
      <c r="F64611" s="186"/>
    </row>
    <row r="64622" spans="6:6" x14ac:dyDescent="0.25">
      <c r="F64622" s="186"/>
    </row>
    <row r="64623" spans="6:6" x14ac:dyDescent="0.25">
      <c r="F64623" s="186"/>
    </row>
    <row r="64624" spans="6:6" x14ac:dyDescent="0.25">
      <c r="F64624" s="186"/>
    </row>
    <row r="64625" spans="6:6" x14ac:dyDescent="0.25">
      <c r="F64625" s="186"/>
    </row>
    <row r="64626" spans="6:6" x14ac:dyDescent="0.25">
      <c r="F64626" s="186"/>
    </row>
    <row r="64637" spans="6:6" x14ac:dyDescent="0.25">
      <c r="F64637" s="186"/>
    </row>
    <row r="64638" spans="6:6" x14ac:dyDescent="0.25">
      <c r="F64638" s="186"/>
    </row>
    <row r="64639" spans="6:6" x14ac:dyDescent="0.25">
      <c r="F64639" s="186"/>
    </row>
    <row r="64640" spans="6:6" x14ac:dyDescent="0.25">
      <c r="F64640" s="186"/>
    </row>
    <row r="64641" spans="6:6" x14ac:dyDescent="0.25">
      <c r="F64641" s="186"/>
    </row>
    <row r="64653" spans="6:6" x14ac:dyDescent="0.25">
      <c r="F64653" s="186"/>
    </row>
    <row r="64654" spans="6:6" x14ac:dyDescent="0.25">
      <c r="F64654" s="186"/>
    </row>
    <row r="64682" spans="6:6" x14ac:dyDescent="0.25">
      <c r="F64682" s="186"/>
    </row>
    <row r="64683" spans="6:6" x14ac:dyDescent="0.25">
      <c r="F64683" s="186"/>
    </row>
    <row r="64684" spans="6:6" x14ac:dyDescent="0.25">
      <c r="F64684" s="186"/>
    </row>
    <row r="64685" spans="6:6" x14ac:dyDescent="0.25">
      <c r="F64685" s="186"/>
    </row>
    <row r="64686" spans="6:6" x14ac:dyDescent="0.25">
      <c r="F64686" s="186"/>
    </row>
    <row r="64697" spans="6:6" x14ac:dyDescent="0.25">
      <c r="F64697" s="186"/>
    </row>
    <row r="64698" spans="6:6" x14ac:dyDescent="0.25">
      <c r="F64698" s="186"/>
    </row>
    <row r="64699" spans="6:6" x14ac:dyDescent="0.25">
      <c r="F64699" s="186"/>
    </row>
    <row r="64700" spans="6:6" x14ac:dyDescent="0.25">
      <c r="F64700" s="186"/>
    </row>
    <row r="64701" spans="6:6" x14ac:dyDescent="0.25">
      <c r="F64701" s="186"/>
    </row>
    <row r="64713" spans="6:6" x14ac:dyDescent="0.25">
      <c r="F64713" s="186"/>
    </row>
    <row r="64714" spans="6:6" x14ac:dyDescent="0.25">
      <c r="F64714" s="186"/>
    </row>
    <row r="64727" spans="6:6" x14ac:dyDescent="0.25">
      <c r="F64727" s="186"/>
    </row>
    <row r="64728" spans="6:6" x14ac:dyDescent="0.25">
      <c r="F64728" s="186"/>
    </row>
    <row r="64729" spans="6:6" x14ac:dyDescent="0.25">
      <c r="F64729" s="186"/>
    </row>
    <row r="64730" spans="6:6" x14ac:dyDescent="0.25">
      <c r="F64730" s="186"/>
    </row>
    <row r="64731" spans="6:6" x14ac:dyDescent="0.25">
      <c r="F64731" s="186"/>
    </row>
    <row r="64742" spans="6:6" x14ac:dyDescent="0.25">
      <c r="F64742" s="186"/>
    </row>
    <row r="64743" spans="6:6" x14ac:dyDescent="0.25">
      <c r="F64743" s="186"/>
    </row>
    <row r="64744" spans="6:6" x14ac:dyDescent="0.25">
      <c r="F64744" s="186"/>
    </row>
    <row r="64745" spans="6:6" x14ac:dyDescent="0.25">
      <c r="F64745" s="186"/>
    </row>
    <row r="64746" spans="6:6" x14ac:dyDescent="0.25">
      <c r="F64746" s="186"/>
    </row>
    <row r="64758" spans="6:6" x14ac:dyDescent="0.25">
      <c r="F64758" s="186"/>
    </row>
    <row r="64759" spans="6:6" x14ac:dyDescent="0.25">
      <c r="F64759" s="186"/>
    </row>
    <row r="64787" spans="6:6" x14ac:dyDescent="0.25">
      <c r="F64787" s="186"/>
    </row>
    <row r="64788" spans="6:6" x14ac:dyDescent="0.25">
      <c r="F64788" s="186"/>
    </row>
    <row r="64789" spans="6:6" x14ac:dyDescent="0.25">
      <c r="F64789" s="186"/>
    </row>
    <row r="64790" spans="6:6" x14ac:dyDescent="0.25">
      <c r="F64790" s="186"/>
    </row>
    <row r="64791" spans="6:6" x14ac:dyDescent="0.25">
      <c r="F64791" s="186"/>
    </row>
    <row r="64802" spans="6:6" x14ac:dyDescent="0.25">
      <c r="F64802" s="186"/>
    </row>
    <row r="64803" spans="6:6" x14ac:dyDescent="0.25">
      <c r="F64803" s="186"/>
    </row>
    <row r="64804" spans="6:6" x14ac:dyDescent="0.25">
      <c r="F64804" s="186"/>
    </row>
    <row r="64805" spans="6:6" x14ac:dyDescent="0.25">
      <c r="F64805" s="186"/>
    </row>
    <row r="64806" spans="6:6" x14ac:dyDescent="0.25">
      <c r="F64806" s="186"/>
    </row>
    <row r="64818" spans="6:6" x14ac:dyDescent="0.25">
      <c r="F64818" s="186"/>
    </row>
    <row r="64819" spans="6:6" x14ac:dyDescent="0.25">
      <c r="F64819" s="186"/>
    </row>
    <row r="64820" spans="6:6" x14ac:dyDescent="0.25">
      <c r="F64820" s="186"/>
    </row>
    <row r="64821" spans="6:6" x14ac:dyDescent="0.25">
      <c r="F64821" s="186"/>
    </row>
    <row r="64832" spans="6:6" x14ac:dyDescent="0.25">
      <c r="F64832" s="186"/>
    </row>
    <row r="64833" spans="6:6" x14ac:dyDescent="0.25">
      <c r="F64833" s="186"/>
    </row>
    <row r="64834" spans="6:6" x14ac:dyDescent="0.25">
      <c r="F64834" s="186"/>
    </row>
    <row r="64835" spans="6:6" x14ac:dyDescent="0.25">
      <c r="F64835" s="186"/>
    </row>
    <row r="64836" spans="6:6" x14ac:dyDescent="0.25">
      <c r="F64836" s="186"/>
    </row>
    <row r="64847" spans="6:6" x14ac:dyDescent="0.25">
      <c r="F64847" s="187"/>
    </row>
    <row r="64848" spans="6:6" x14ac:dyDescent="0.25">
      <c r="F64848" s="186"/>
    </row>
    <row r="64849" spans="6:6" x14ac:dyDescent="0.25">
      <c r="F64849" s="186"/>
    </row>
    <row r="64850" spans="6:6" x14ac:dyDescent="0.25">
      <c r="F64850" s="186"/>
    </row>
    <row r="64851" spans="6:6" x14ac:dyDescent="0.25">
      <c r="F64851" s="186"/>
    </row>
    <row r="64863" spans="6:6" x14ac:dyDescent="0.25">
      <c r="F64863" s="186"/>
    </row>
    <row r="64864" spans="6:6" x14ac:dyDescent="0.25">
      <c r="F64864" s="186"/>
    </row>
    <row r="64865" spans="6:6" x14ac:dyDescent="0.25">
      <c r="F64865" s="186"/>
    </row>
    <row r="64866" spans="6:6" x14ac:dyDescent="0.25">
      <c r="F64866" s="186"/>
    </row>
    <row r="64892" spans="6:6" x14ac:dyDescent="0.25">
      <c r="F64892" s="187"/>
    </row>
    <row r="64893" spans="6:6" x14ac:dyDescent="0.25">
      <c r="F64893" s="186"/>
    </row>
    <row r="64894" spans="6:6" x14ac:dyDescent="0.25">
      <c r="F64894" s="186"/>
    </row>
    <row r="64895" spans="6:6" x14ac:dyDescent="0.25">
      <c r="F64895" s="186"/>
    </row>
    <row r="64896" spans="6:6" x14ac:dyDescent="0.25">
      <c r="F64896" s="186"/>
    </row>
    <row r="64907" spans="6:6" x14ac:dyDescent="0.25">
      <c r="F64907" s="187"/>
    </row>
    <row r="64908" spans="6:6" x14ac:dyDescent="0.25">
      <c r="F64908" s="186"/>
    </row>
    <row r="64909" spans="6:6" x14ac:dyDescent="0.25">
      <c r="F64909" s="186"/>
    </row>
    <row r="64910" spans="6:6" x14ac:dyDescent="0.25">
      <c r="F64910" s="186"/>
    </row>
    <row r="64911" spans="6:6" x14ac:dyDescent="0.25">
      <c r="F64911" s="186"/>
    </row>
    <row r="64922" spans="6:6" x14ac:dyDescent="0.25">
      <c r="F64922" s="187"/>
    </row>
    <row r="64923" spans="6:6" x14ac:dyDescent="0.25">
      <c r="F64923" s="186"/>
    </row>
    <row r="64924" spans="6:6" x14ac:dyDescent="0.25">
      <c r="F64924" s="186"/>
    </row>
    <row r="64925" spans="6:6" x14ac:dyDescent="0.25">
      <c r="F64925" s="186"/>
    </row>
    <row r="64926" spans="6:6" x14ac:dyDescent="0.25">
      <c r="F64926" s="186"/>
    </row>
    <row r="64937" spans="6:6" x14ac:dyDescent="0.25">
      <c r="F64937" s="187"/>
    </row>
    <row r="64938" spans="6:6" x14ac:dyDescent="0.25">
      <c r="F64938" s="186"/>
    </row>
    <row r="64939" spans="6:6" x14ac:dyDescent="0.25">
      <c r="F64939" s="186"/>
    </row>
    <row r="64940" spans="6:6" x14ac:dyDescent="0.25">
      <c r="F64940" s="186"/>
    </row>
    <row r="64941" spans="6:6" x14ac:dyDescent="0.25">
      <c r="F64941" s="186"/>
    </row>
    <row r="64952" spans="6:6" x14ac:dyDescent="0.25">
      <c r="F64952" s="187"/>
    </row>
    <row r="64953" spans="6:6" x14ac:dyDescent="0.25">
      <c r="F64953" s="186"/>
    </row>
    <row r="64954" spans="6:6" x14ac:dyDescent="0.25">
      <c r="F64954" s="186"/>
    </row>
    <row r="64955" spans="6:6" x14ac:dyDescent="0.25">
      <c r="F64955" s="186"/>
    </row>
    <row r="64956" spans="6:6" x14ac:dyDescent="0.25">
      <c r="F64956" s="186"/>
    </row>
    <row r="64968" spans="6:6" x14ac:dyDescent="0.25">
      <c r="F64968" s="186"/>
    </row>
    <row r="64969" spans="6:6" x14ac:dyDescent="0.25">
      <c r="F64969" s="186"/>
    </row>
    <row r="64970" spans="6:6" x14ac:dyDescent="0.25">
      <c r="F64970" s="186"/>
    </row>
    <row r="64971" spans="6:6" x14ac:dyDescent="0.25">
      <c r="F64971" s="186"/>
    </row>
    <row r="64997" spans="6:6" x14ac:dyDescent="0.25">
      <c r="F64997" s="186"/>
    </row>
    <row r="64998" spans="6:6" x14ac:dyDescent="0.25">
      <c r="F64998" s="186"/>
    </row>
    <row r="64999" spans="6:6" x14ac:dyDescent="0.25">
      <c r="F64999" s="186"/>
    </row>
    <row r="65000" spans="6:6" x14ac:dyDescent="0.25">
      <c r="F65000" s="186"/>
    </row>
    <row r="65001" spans="6:6" x14ac:dyDescent="0.25">
      <c r="F65001" s="186"/>
    </row>
    <row r="65011" spans="6:6" x14ac:dyDescent="0.25">
      <c r="F65011" s="186"/>
    </row>
    <row r="65012" spans="6:6" x14ac:dyDescent="0.25">
      <c r="F65012" s="186"/>
    </row>
    <row r="65013" spans="6:6" x14ac:dyDescent="0.25">
      <c r="F65013" s="186"/>
    </row>
    <row r="65014" spans="6:6" x14ac:dyDescent="0.25">
      <c r="F65014" s="186"/>
    </row>
    <row r="65015" spans="6:6" x14ac:dyDescent="0.25">
      <c r="F65015" s="186"/>
    </row>
    <row r="65016" spans="6:6" x14ac:dyDescent="0.25">
      <c r="F65016" s="186"/>
    </row>
    <row r="65027" spans="6:6" x14ac:dyDescent="0.25">
      <c r="F65027" s="187"/>
    </row>
    <row r="65028" spans="6:6" x14ac:dyDescent="0.25">
      <c r="F65028" s="186"/>
    </row>
    <row r="65029" spans="6:6" x14ac:dyDescent="0.25">
      <c r="F65029" s="186"/>
    </row>
    <row r="65030" spans="6:6" x14ac:dyDescent="0.25">
      <c r="F65030" s="186"/>
    </row>
    <row r="65031" spans="6:6" x14ac:dyDescent="0.25">
      <c r="F65031" s="186"/>
    </row>
    <row r="65042" spans="6:6" x14ac:dyDescent="0.25">
      <c r="F65042" s="186"/>
    </row>
    <row r="65043" spans="6:6" x14ac:dyDescent="0.25">
      <c r="F65043" s="186"/>
    </row>
    <row r="65044" spans="6:6" x14ac:dyDescent="0.25">
      <c r="F65044" s="186"/>
    </row>
    <row r="65045" spans="6:6" x14ac:dyDescent="0.25">
      <c r="F65045" s="186"/>
    </row>
    <row r="65046" spans="6:6" x14ac:dyDescent="0.25">
      <c r="F65046" s="186"/>
    </row>
    <row r="65058" spans="6:6" x14ac:dyDescent="0.25">
      <c r="F65058" s="186"/>
    </row>
    <row r="65059" spans="6:6" x14ac:dyDescent="0.25">
      <c r="F65059" s="186"/>
    </row>
    <row r="65060" spans="6:6" x14ac:dyDescent="0.25">
      <c r="F65060" s="186"/>
    </row>
    <row r="65061" spans="6:6" x14ac:dyDescent="0.25">
      <c r="F65061" s="186"/>
    </row>
    <row r="65073" spans="6:6" x14ac:dyDescent="0.25">
      <c r="F65073" s="186"/>
    </row>
    <row r="65074" spans="6:6" x14ac:dyDescent="0.25">
      <c r="F65074" s="186"/>
    </row>
    <row r="65075" spans="6:6" x14ac:dyDescent="0.25">
      <c r="F65075" s="186"/>
    </row>
    <row r="65076" spans="6:6" x14ac:dyDescent="0.25">
      <c r="F65076" s="186"/>
    </row>
    <row r="65102" spans="6:6" x14ac:dyDescent="0.25">
      <c r="F65102" s="186"/>
    </row>
    <row r="65103" spans="6:6" x14ac:dyDescent="0.25">
      <c r="F65103" s="186"/>
    </row>
    <row r="65104" spans="6:6" x14ac:dyDescent="0.25">
      <c r="F65104" s="186"/>
    </row>
    <row r="65105" spans="6:6" x14ac:dyDescent="0.25">
      <c r="F65105" s="186"/>
    </row>
    <row r="65106" spans="6:6" x14ac:dyDescent="0.25">
      <c r="F65106" s="186"/>
    </row>
    <row r="65117" spans="6:6" x14ac:dyDescent="0.25">
      <c r="F65117" s="186"/>
    </row>
    <row r="65118" spans="6:6" x14ac:dyDescent="0.25">
      <c r="F65118" s="186"/>
    </row>
    <row r="65119" spans="6:6" x14ac:dyDescent="0.25">
      <c r="F65119" s="186"/>
    </row>
    <row r="65120" spans="6:6" x14ac:dyDescent="0.25">
      <c r="F65120" s="186"/>
    </row>
    <row r="65121" spans="6:6" x14ac:dyDescent="0.25">
      <c r="F65121" s="186"/>
    </row>
    <row r="65133" spans="6:6" x14ac:dyDescent="0.25">
      <c r="F65133" s="186"/>
    </row>
    <row r="65134" spans="6:6" x14ac:dyDescent="0.25">
      <c r="F65134" s="186"/>
    </row>
    <row r="65135" spans="6:6" x14ac:dyDescent="0.25">
      <c r="F65135" s="186"/>
    </row>
    <row r="65136" spans="6:6" x14ac:dyDescent="0.25">
      <c r="F65136" s="186"/>
    </row>
    <row r="65147" spans="6:6" x14ac:dyDescent="0.25">
      <c r="F65147" s="186"/>
    </row>
    <row r="65148" spans="6:6" x14ac:dyDescent="0.25">
      <c r="F65148" s="186"/>
    </row>
    <row r="65149" spans="6:6" x14ac:dyDescent="0.25">
      <c r="F65149" s="186"/>
    </row>
    <row r="65150" spans="6:6" x14ac:dyDescent="0.25">
      <c r="F65150" s="186"/>
    </row>
    <row r="65151" spans="6:6" x14ac:dyDescent="0.25">
      <c r="F65151" s="186"/>
    </row>
    <row r="65162" spans="6:6" x14ac:dyDescent="0.25">
      <c r="F65162" s="186"/>
    </row>
    <row r="65163" spans="6:6" x14ac:dyDescent="0.25">
      <c r="F65163" s="186"/>
    </row>
    <row r="65164" spans="6:6" x14ac:dyDescent="0.25">
      <c r="F65164" s="186"/>
    </row>
    <row r="65165" spans="6:6" x14ac:dyDescent="0.25">
      <c r="F65165" s="186"/>
    </row>
    <row r="65166" spans="6:6" x14ac:dyDescent="0.25">
      <c r="F65166" s="186"/>
    </row>
    <row r="65178" spans="6:6" x14ac:dyDescent="0.25">
      <c r="F65178" s="186"/>
    </row>
    <row r="65179" spans="6:6" x14ac:dyDescent="0.25">
      <c r="F65179" s="186"/>
    </row>
    <row r="65180" spans="6:6" x14ac:dyDescent="0.25">
      <c r="F65180" s="186"/>
    </row>
    <row r="65181" spans="6:6" x14ac:dyDescent="0.25">
      <c r="F65181" s="186"/>
    </row>
    <row r="65207" spans="6:6" x14ac:dyDescent="0.25">
      <c r="F65207" s="186"/>
    </row>
    <row r="65208" spans="6:6" x14ac:dyDescent="0.25">
      <c r="F65208" s="186"/>
    </row>
    <row r="65209" spans="6:6" x14ac:dyDescent="0.25">
      <c r="F65209" s="186"/>
    </row>
    <row r="65210" spans="6:6" x14ac:dyDescent="0.25">
      <c r="F65210" s="186"/>
    </row>
    <row r="65211" spans="6:6" x14ac:dyDescent="0.25">
      <c r="F65211" s="186"/>
    </row>
    <row r="65222" spans="6:6" x14ac:dyDescent="0.25">
      <c r="F65222" s="186"/>
    </row>
    <row r="65225" spans="6:6" x14ac:dyDescent="0.25">
      <c r="F65225" s="186"/>
    </row>
    <row r="65238" spans="6:6" x14ac:dyDescent="0.25">
      <c r="F65238" s="186"/>
    </row>
    <row r="65239" spans="6:6" x14ac:dyDescent="0.25">
      <c r="F65239" s="186"/>
    </row>
    <row r="65252" spans="6:6" x14ac:dyDescent="0.25">
      <c r="F65252" s="186"/>
    </row>
    <row r="65255" spans="6:6" x14ac:dyDescent="0.25">
      <c r="F65255" s="186"/>
    </row>
    <row r="65268" spans="6:6" x14ac:dyDescent="0.25">
      <c r="F65268" s="186"/>
    </row>
    <row r="65270" spans="6:6" x14ac:dyDescent="0.25">
      <c r="F65270" s="186"/>
    </row>
    <row r="65271" spans="6:6" x14ac:dyDescent="0.25">
      <c r="F65271" s="186"/>
    </row>
    <row r="65312" spans="6:6" x14ac:dyDescent="0.25">
      <c r="F65312" s="186"/>
    </row>
    <row r="65313" spans="6:6" x14ac:dyDescent="0.25">
      <c r="F65313" s="187"/>
    </row>
    <row r="65314" spans="6:6" x14ac:dyDescent="0.25">
      <c r="F65314" s="187"/>
    </row>
    <row r="65315" spans="6:6" x14ac:dyDescent="0.25">
      <c r="F65315" s="186"/>
    </row>
    <row r="65316" spans="6:6" x14ac:dyDescent="0.25">
      <c r="F65316" s="187"/>
    </row>
    <row r="65327" spans="6:6" x14ac:dyDescent="0.25">
      <c r="F65327" s="186"/>
    </row>
    <row r="65328" spans="6:6" x14ac:dyDescent="0.25">
      <c r="F65328" s="187"/>
    </row>
    <row r="65329" spans="6:6" x14ac:dyDescent="0.25">
      <c r="F65329" s="187"/>
    </row>
    <row r="65330" spans="6:6" x14ac:dyDescent="0.25">
      <c r="F65330" s="186"/>
    </row>
    <row r="65331" spans="6:6" x14ac:dyDescent="0.25">
      <c r="F65331" s="187"/>
    </row>
    <row r="65342" spans="6:6" x14ac:dyDescent="0.25">
      <c r="F65342" s="187"/>
    </row>
    <row r="65343" spans="6:6" x14ac:dyDescent="0.25">
      <c r="F65343" s="187"/>
    </row>
    <row r="65344" spans="6:6" x14ac:dyDescent="0.25">
      <c r="F65344" s="187"/>
    </row>
    <row r="65345" spans="6:6" x14ac:dyDescent="0.25">
      <c r="F65345" s="187"/>
    </row>
    <row r="65346" spans="6:6" x14ac:dyDescent="0.25">
      <c r="F65346" s="187"/>
    </row>
    <row r="65357" spans="6:6" x14ac:dyDescent="0.25">
      <c r="F65357" s="186"/>
    </row>
    <row r="65358" spans="6:6" x14ac:dyDescent="0.25">
      <c r="F65358" s="187"/>
    </row>
    <row r="65359" spans="6:6" x14ac:dyDescent="0.25">
      <c r="F65359" s="187"/>
    </row>
    <row r="65360" spans="6:6" x14ac:dyDescent="0.25">
      <c r="F65360" s="186"/>
    </row>
    <row r="65361" spans="6:6" x14ac:dyDescent="0.25">
      <c r="F65361" s="187"/>
    </row>
    <row r="65372" spans="6:6" x14ac:dyDescent="0.25">
      <c r="F65372" s="187"/>
    </row>
    <row r="65373" spans="6:6" x14ac:dyDescent="0.25">
      <c r="F65373" s="187"/>
    </row>
    <row r="65374" spans="6:6" x14ac:dyDescent="0.25">
      <c r="F65374" s="187"/>
    </row>
    <row r="65375" spans="6:6" x14ac:dyDescent="0.25">
      <c r="F65375" s="187"/>
    </row>
    <row r="65376" spans="6:6" x14ac:dyDescent="0.25">
      <c r="F65376" s="187"/>
    </row>
    <row r="65388" spans="6:6" x14ac:dyDescent="0.25">
      <c r="F65388" s="187"/>
    </row>
    <row r="65389" spans="6:6" x14ac:dyDescent="0.25">
      <c r="F65389" s="187"/>
    </row>
    <row r="65390" spans="6:6" x14ac:dyDescent="0.25">
      <c r="F65390" s="187"/>
    </row>
    <row r="65391" spans="6:6" x14ac:dyDescent="0.25">
      <c r="F65391" s="187"/>
    </row>
    <row r="65404" spans="6:6" x14ac:dyDescent="0.25">
      <c r="F65404" s="187"/>
    </row>
    <row r="65405" spans="6:6" x14ac:dyDescent="0.25">
      <c r="F65405" s="187"/>
    </row>
    <row r="65406" spans="6:6" x14ac:dyDescent="0.25">
      <c r="F65406" s="187"/>
    </row>
    <row r="65417" spans="6:6" x14ac:dyDescent="0.25">
      <c r="F65417" s="186"/>
    </row>
    <row r="65418" spans="6:6" x14ac:dyDescent="0.25">
      <c r="F65418" s="186"/>
    </row>
    <row r="65419" spans="6:6" x14ac:dyDescent="0.25">
      <c r="F65419" s="186"/>
    </row>
    <row r="65420" spans="6:6" x14ac:dyDescent="0.25">
      <c r="F65420" s="186"/>
    </row>
    <row r="65421" spans="6:6" x14ac:dyDescent="0.25">
      <c r="F65421" s="186"/>
    </row>
    <row r="65432" spans="6:6" x14ac:dyDescent="0.25">
      <c r="F65432" s="186"/>
    </row>
    <row r="65433" spans="6:6" x14ac:dyDescent="0.25">
      <c r="F65433" s="186"/>
    </row>
    <row r="65434" spans="6:6" x14ac:dyDescent="0.25">
      <c r="F65434" s="186"/>
    </row>
    <row r="65435" spans="6:6" x14ac:dyDescent="0.25">
      <c r="F65435" s="186"/>
    </row>
    <row r="65436" spans="6:6" x14ac:dyDescent="0.25">
      <c r="F65436" s="186"/>
    </row>
    <row r="65448" spans="6:6" x14ac:dyDescent="0.25">
      <c r="F65448" s="186"/>
    </row>
    <row r="65449" spans="6:6" x14ac:dyDescent="0.25">
      <c r="F65449" s="186"/>
    </row>
    <row r="65450" spans="6:6" x14ac:dyDescent="0.25">
      <c r="F65450" s="186"/>
    </row>
    <row r="65451" spans="6:6" x14ac:dyDescent="0.25">
      <c r="F65451" s="186"/>
    </row>
    <row r="65462" spans="6:6" x14ac:dyDescent="0.25">
      <c r="F65462" s="186"/>
    </row>
    <row r="65463" spans="6:6" x14ac:dyDescent="0.25">
      <c r="F65463" s="186"/>
    </row>
    <row r="65464" spans="6:6" x14ac:dyDescent="0.25">
      <c r="F65464" s="186"/>
    </row>
    <row r="65465" spans="6:6" x14ac:dyDescent="0.25">
      <c r="F65465" s="186"/>
    </row>
    <row r="65466" spans="6:6" x14ac:dyDescent="0.25">
      <c r="F65466" s="186"/>
    </row>
    <row r="65478" spans="6:6" x14ac:dyDescent="0.25">
      <c r="F65478" s="186"/>
    </row>
    <row r="65479" spans="6:6" x14ac:dyDescent="0.25">
      <c r="F65479" s="186"/>
    </row>
    <row r="65480" spans="6:6" x14ac:dyDescent="0.25">
      <c r="F65480" s="186"/>
    </row>
    <row r="65481" spans="6:6" x14ac:dyDescent="0.25">
      <c r="F65481" s="186"/>
    </row>
    <row r="65493" spans="6:6" x14ac:dyDescent="0.25">
      <c r="F65493" s="186"/>
    </row>
    <row r="65494" spans="6:6" x14ac:dyDescent="0.25">
      <c r="F65494" s="186"/>
    </row>
    <row r="65495" spans="6:6" x14ac:dyDescent="0.25">
      <c r="F65495" s="186"/>
    </row>
    <row r="65496" spans="6:6" x14ac:dyDescent="0.25">
      <c r="F65496" s="186"/>
    </row>
    <row r="65522" spans="6:6" x14ac:dyDescent="0.25">
      <c r="F65522" s="186"/>
    </row>
    <row r="65523" spans="6:6" x14ac:dyDescent="0.25">
      <c r="F65523" s="186"/>
    </row>
    <row r="65524" spans="6:6" x14ac:dyDescent="0.25">
      <c r="F65524" s="186"/>
    </row>
    <row r="65525" spans="6:6" x14ac:dyDescent="0.25">
      <c r="F65525" s="186"/>
    </row>
    <row r="65526" spans="6:6" x14ac:dyDescent="0.25">
      <c r="F65526" s="186"/>
    </row>
    <row r="65537" spans="6:6" x14ac:dyDescent="0.25">
      <c r="F65537" s="186"/>
    </row>
    <row r="65538" spans="6:6" x14ac:dyDescent="0.25">
      <c r="F65538" s="186"/>
    </row>
    <row r="65540" spans="6:6" x14ac:dyDescent="0.25">
      <c r="F65540" s="186"/>
    </row>
    <row r="65552" spans="6:6" x14ac:dyDescent="0.25">
      <c r="F65552" s="186"/>
    </row>
    <row r="65553" spans="6:6" x14ac:dyDescent="0.25">
      <c r="F65553" s="186"/>
    </row>
    <row r="65555" spans="6:6" x14ac:dyDescent="0.25">
      <c r="F65555" s="186"/>
    </row>
    <row r="65556" spans="6:6" x14ac:dyDescent="0.25">
      <c r="F65556" s="186"/>
    </row>
    <row r="65567" spans="6:6" x14ac:dyDescent="0.25">
      <c r="F65567" s="186"/>
    </row>
    <row r="65570" spans="6:6" x14ac:dyDescent="0.25">
      <c r="F65570" s="186"/>
    </row>
    <row r="65582" spans="6:6" x14ac:dyDescent="0.25">
      <c r="F65582" s="187"/>
    </row>
    <row r="65583" spans="6:6" x14ac:dyDescent="0.25">
      <c r="F65583" s="186"/>
    </row>
    <row r="65585" spans="6:6" x14ac:dyDescent="0.25">
      <c r="F65585" s="186"/>
    </row>
    <row r="65586" spans="6:6" x14ac:dyDescent="0.25">
      <c r="F65586" s="186"/>
    </row>
    <row r="65627" spans="6:6" x14ac:dyDescent="0.25">
      <c r="F65627" s="186"/>
    </row>
    <row r="65628" spans="6:6" x14ac:dyDescent="0.25">
      <c r="F65628" s="186"/>
    </row>
    <row r="65629" spans="6:6" x14ac:dyDescent="0.25">
      <c r="F65629" s="186"/>
    </row>
    <row r="65630" spans="6:6" x14ac:dyDescent="0.25">
      <c r="F65630" s="186"/>
    </row>
    <row r="65642" spans="6:6" x14ac:dyDescent="0.25">
      <c r="F65642" s="186"/>
    </row>
    <row r="65643" spans="6:6" x14ac:dyDescent="0.25">
      <c r="F65643" s="186"/>
    </row>
    <row r="65645" spans="6:6" x14ac:dyDescent="0.25">
      <c r="F65645" s="186"/>
    </row>
    <row r="65646" spans="6:6" x14ac:dyDescent="0.25">
      <c r="F65646" s="186"/>
    </row>
    <row r="65657" spans="6:6" x14ac:dyDescent="0.25">
      <c r="F65657" s="186"/>
    </row>
    <row r="65659" spans="6:6" x14ac:dyDescent="0.25">
      <c r="F65659" s="186"/>
    </row>
    <row r="65672" spans="6:6" x14ac:dyDescent="0.25">
      <c r="F65672" s="186"/>
    </row>
    <row r="65674" spans="6:6" x14ac:dyDescent="0.25">
      <c r="F65674" s="186"/>
    </row>
    <row r="65675" spans="6:6" x14ac:dyDescent="0.25">
      <c r="F65675" s="186"/>
    </row>
    <row r="65687" spans="6:6" x14ac:dyDescent="0.25">
      <c r="F65687" s="186"/>
    </row>
    <row r="65690" spans="6:6" x14ac:dyDescent="0.25">
      <c r="F65690" s="186"/>
    </row>
    <row r="65732" spans="6:6" x14ac:dyDescent="0.25">
      <c r="F65732" s="186"/>
    </row>
    <row r="65733" spans="6:6" x14ac:dyDescent="0.25">
      <c r="F65733" s="186"/>
    </row>
    <row r="65734" spans="6:6" x14ac:dyDescent="0.25">
      <c r="F65734" s="186"/>
    </row>
    <row r="65735" spans="6:6" x14ac:dyDescent="0.25">
      <c r="F65735" s="186"/>
    </row>
    <row r="65736" spans="6:6" x14ac:dyDescent="0.25">
      <c r="F65736" s="186"/>
    </row>
    <row r="65747" spans="6:6" x14ac:dyDescent="0.25">
      <c r="F65747" s="186"/>
    </row>
    <row r="65748" spans="6:6" x14ac:dyDescent="0.25">
      <c r="F65748" s="186"/>
    </row>
    <row r="65749" spans="6:6" x14ac:dyDescent="0.25">
      <c r="F65749" s="186"/>
    </row>
    <row r="65750" spans="6:6" x14ac:dyDescent="0.25">
      <c r="F65750" s="186"/>
    </row>
    <row r="65751" spans="6:6" x14ac:dyDescent="0.25">
      <c r="F65751" s="186"/>
    </row>
    <row r="65762" spans="6:6" x14ac:dyDescent="0.25">
      <c r="F65762" s="186"/>
    </row>
    <row r="65763" spans="6:6" x14ac:dyDescent="0.25">
      <c r="F65763" s="186"/>
    </row>
    <row r="65764" spans="6:6" x14ac:dyDescent="0.25">
      <c r="F65764" s="186"/>
    </row>
    <row r="65765" spans="6:6" x14ac:dyDescent="0.25">
      <c r="F65765" s="186"/>
    </row>
    <row r="65766" spans="6:6" x14ac:dyDescent="0.25">
      <c r="F65766" s="186"/>
    </row>
    <row r="65777" spans="6:6" x14ac:dyDescent="0.25">
      <c r="F65777" s="186"/>
    </row>
    <row r="65778" spans="6:6" x14ac:dyDescent="0.25">
      <c r="F65778" s="186"/>
    </row>
    <row r="65779" spans="6:6" x14ac:dyDescent="0.25">
      <c r="F65779" s="186"/>
    </row>
    <row r="65780" spans="6:6" x14ac:dyDescent="0.25">
      <c r="F65780" s="186"/>
    </row>
    <row r="65792" spans="6:6" x14ac:dyDescent="0.25">
      <c r="F65792" s="186"/>
    </row>
    <row r="65793" spans="6:6" x14ac:dyDescent="0.25">
      <c r="F65793" s="186"/>
    </row>
    <row r="65794" spans="6:6" x14ac:dyDescent="0.25">
      <c r="F65794" s="186"/>
    </row>
    <row r="65795" spans="6:6" x14ac:dyDescent="0.25">
      <c r="F65795" s="186"/>
    </row>
    <row r="65796" spans="6:6" x14ac:dyDescent="0.25">
      <c r="F65796" s="186"/>
    </row>
    <row r="65837" spans="6:6" x14ac:dyDescent="0.25">
      <c r="F65837" s="186"/>
    </row>
    <row r="65838" spans="6:6" x14ac:dyDescent="0.25">
      <c r="F65838" s="186"/>
    </row>
    <row r="65839" spans="6:6" x14ac:dyDescent="0.25">
      <c r="F65839" s="186"/>
    </row>
    <row r="65840" spans="6:6" x14ac:dyDescent="0.25">
      <c r="F65840" s="186"/>
    </row>
    <row r="65841" spans="6:6" x14ac:dyDescent="0.25">
      <c r="F65841" s="186"/>
    </row>
    <row r="65852" spans="6:6" x14ac:dyDescent="0.25">
      <c r="F65852" s="186"/>
    </row>
    <row r="65853" spans="6:6" x14ac:dyDescent="0.25">
      <c r="F65853" s="186"/>
    </row>
    <row r="65854" spans="6:6" x14ac:dyDescent="0.25">
      <c r="F65854" s="186"/>
    </row>
    <row r="65855" spans="6:6" x14ac:dyDescent="0.25">
      <c r="F65855" s="186"/>
    </row>
    <row r="65856" spans="6:6" x14ac:dyDescent="0.25">
      <c r="F65856" s="186"/>
    </row>
    <row r="65867" spans="6:6" x14ac:dyDescent="0.25">
      <c r="F65867" s="186"/>
    </row>
    <row r="65868" spans="6:6" x14ac:dyDescent="0.25">
      <c r="F65868" s="186"/>
    </row>
    <row r="65869" spans="6:6" x14ac:dyDescent="0.25">
      <c r="F65869" s="186"/>
    </row>
    <row r="65870" spans="6:6" x14ac:dyDescent="0.25">
      <c r="F65870" s="186"/>
    </row>
    <row r="65871" spans="6:6" x14ac:dyDescent="0.25">
      <c r="F65871" s="186"/>
    </row>
    <row r="65882" spans="6:6" x14ac:dyDescent="0.25">
      <c r="F65882" s="186"/>
    </row>
    <row r="65883" spans="6:6" x14ac:dyDescent="0.25">
      <c r="F65883" s="186"/>
    </row>
    <row r="65884" spans="6:6" x14ac:dyDescent="0.25">
      <c r="F65884" s="186"/>
    </row>
    <row r="65885" spans="6:6" x14ac:dyDescent="0.25">
      <c r="F65885" s="186"/>
    </row>
    <row r="65886" spans="6:6" x14ac:dyDescent="0.25">
      <c r="F65886" s="186"/>
    </row>
    <row r="65897" spans="6:6" x14ac:dyDescent="0.25">
      <c r="F65897" s="186"/>
    </row>
    <row r="65898" spans="6:6" x14ac:dyDescent="0.25">
      <c r="F65898" s="186"/>
    </row>
    <row r="65899" spans="6:6" x14ac:dyDescent="0.25">
      <c r="F65899" s="186"/>
    </row>
    <row r="65900" spans="6:6" x14ac:dyDescent="0.25">
      <c r="F65900" s="186"/>
    </row>
    <row r="65901" spans="6:6" x14ac:dyDescent="0.25">
      <c r="F65901" s="186"/>
    </row>
    <row r="65913" spans="6:6" x14ac:dyDescent="0.25">
      <c r="F65913" s="186"/>
    </row>
    <row r="65914" spans="6:6" x14ac:dyDescent="0.25">
      <c r="F65914" s="186"/>
    </row>
    <row r="65915" spans="6:6" x14ac:dyDescent="0.25">
      <c r="F65915" s="186"/>
    </row>
    <row r="65916" spans="6:6" x14ac:dyDescent="0.25">
      <c r="F65916" s="186"/>
    </row>
    <row r="65942" spans="6:6" x14ac:dyDescent="0.25">
      <c r="F65942" s="186"/>
    </row>
    <row r="65943" spans="6:6" x14ac:dyDescent="0.25">
      <c r="F65943" s="186"/>
    </row>
    <row r="65944" spans="6:6" x14ac:dyDescent="0.25">
      <c r="F65944" s="186"/>
    </row>
    <row r="65945" spans="6:6" x14ac:dyDescent="0.25">
      <c r="F65945" s="186"/>
    </row>
    <row r="65946" spans="6:6" x14ac:dyDescent="0.25">
      <c r="F65946" s="186"/>
    </row>
    <row r="65957" spans="6:6" x14ac:dyDescent="0.25">
      <c r="F65957" s="186"/>
    </row>
    <row r="65958" spans="6:6" x14ac:dyDescent="0.25">
      <c r="F65958" s="186"/>
    </row>
    <row r="65959" spans="6:6" x14ac:dyDescent="0.25">
      <c r="F65959" s="186"/>
    </row>
    <row r="65960" spans="6:6" x14ac:dyDescent="0.25">
      <c r="F65960" s="186"/>
    </row>
    <row r="65961" spans="6:6" x14ac:dyDescent="0.25">
      <c r="F65961" s="186"/>
    </row>
    <row r="65972" spans="6:6" x14ac:dyDescent="0.25">
      <c r="F65972" s="186"/>
    </row>
    <row r="65973" spans="6:6" x14ac:dyDescent="0.25">
      <c r="F65973" s="186"/>
    </row>
    <row r="65974" spans="6:6" x14ac:dyDescent="0.25">
      <c r="F65974" s="186"/>
    </row>
    <row r="65975" spans="6:6" x14ac:dyDescent="0.25">
      <c r="F65975" s="186"/>
    </row>
    <row r="65987" spans="6:6" x14ac:dyDescent="0.25">
      <c r="F65987" s="186"/>
    </row>
    <row r="65988" spans="6:6" x14ac:dyDescent="0.25">
      <c r="F65988" s="186"/>
    </row>
    <row r="65989" spans="6:6" x14ac:dyDescent="0.25">
      <c r="F65989" s="186"/>
    </row>
    <row r="65990" spans="6:6" x14ac:dyDescent="0.25">
      <c r="F65990" s="186"/>
    </row>
    <row r="66002" spans="6:6" x14ac:dyDescent="0.25">
      <c r="F66002" s="187"/>
    </row>
    <row r="66003" spans="6:6" x14ac:dyDescent="0.25">
      <c r="F66003" s="186"/>
    </row>
    <row r="66005" spans="6:6" x14ac:dyDescent="0.25">
      <c r="F66005" s="186"/>
    </row>
    <row r="66006" spans="6:6" x14ac:dyDescent="0.25">
      <c r="F66006" s="186"/>
    </row>
    <row r="66047" spans="6:6" x14ac:dyDescent="0.25">
      <c r="F66047" s="186"/>
    </row>
    <row r="66048" spans="6:6" x14ac:dyDescent="0.25">
      <c r="F66048" s="186"/>
    </row>
    <row r="66049" spans="6:6" x14ac:dyDescent="0.25">
      <c r="F66049" s="186"/>
    </row>
    <row r="66050" spans="6:6" x14ac:dyDescent="0.25">
      <c r="F66050" s="186"/>
    </row>
    <row r="66051" spans="6:6" x14ac:dyDescent="0.25">
      <c r="F66051" s="186"/>
    </row>
    <row r="66062" spans="6:6" x14ac:dyDescent="0.25">
      <c r="F66062" s="186"/>
    </row>
    <row r="66063" spans="6:6" x14ac:dyDescent="0.25">
      <c r="F66063" s="186"/>
    </row>
    <row r="66064" spans="6:6" x14ac:dyDescent="0.25">
      <c r="F66064" s="186"/>
    </row>
    <row r="66065" spans="6:6" x14ac:dyDescent="0.25">
      <c r="F66065" s="186"/>
    </row>
    <row r="66066" spans="6:6" x14ac:dyDescent="0.25">
      <c r="F66066" s="186"/>
    </row>
    <row r="66077" spans="6:6" x14ac:dyDescent="0.25">
      <c r="F66077" s="186"/>
    </row>
    <row r="66078" spans="6:6" x14ac:dyDescent="0.25">
      <c r="F66078" s="186"/>
    </row>
    <row r="66079" spans="6:6" x14ac:dyDescent="0.25">
      <c r="F66079" s="186"/>
    </row>
    <row r="66080" spans="6:6" x14ac:dyDescent="0.25">
      <c r="F66080" s="186"/>
    </row>
    <row r="66081" spans="6:6" x14ac:dyDescent="0.25">
      <c r="F66081" s="186"/>
    </row>
    <row r="66092" spans="6:6" x14ac:dyDescent="0.25">
      <c r="F66092" s="186"/>
    </row>
    <row r="66093" spans="6:6" x14ac:dyDescent="0.25">
      <c r="F66093" s="186"/>
    </row>
    <row r="66094" spans="6:6" x14ac:dyDescent="0.25">
      <c r="F66094" s="186"/>
    </row>
    <row r="66095" spans="6:6" x14ac:dyDescent="0.25">
      <c r="F66095" s="186"/>
    </row>
    <row r="66096" spans="6:6" x14ac:dyDescent="0.25">
      <c r="F66096" s="186"/>
    </row>
    <row r="66107" spans="6:6" x14ac:dyDescent="0.25">
      <c r="F66107" s="186"/>
    </row>
    <row r="66108" spans="6:6" x14ac:dyDescent="0.25">
      <c r="F66108" s="186"/>
    </row>
    <row r="66109" spans="6:6" x14ac:dyDescent="0.25">
      <c r="F66109" s="186"/>
    </row>
    <row r="66110" spans="6:6" x14ac:dyDescent="0.25">
      <c r="F66110" s="186"/>
    </row>
    <row r="66111" spans="6:6" x14ac:dyDescent="0.25">
      <c r="F66111" s="186"/>
    </row>
    <row r="66123" spans="6:6" x14ac:dyDescent="0.25">
      <c r="F66123" s="186"/>
    </row>
    <row r="66124" spans="6:6" x14ac:dyDescent="0.25">
      <c r="F66124" s="186"/>
    </row>
    <row r="66138" spans="6:6" x14ac:dyDescent="0.25">
      <c r="F66138" s="186"/>
    </row>
    <row r="66140" spans="6:6" x14ac:dyDescent="0.25">
      <c r="F66140" s="186"/>
    </row>
    <row r="66141" spans="6:6" x14ac:dyDescent="0.25">
      <c r="F66141" s="186"/>
    </row>
    <row r="66152" spans="6:6" x14ac:dyDescent="0.25">
      <c r="F66152" s="186"/>
    </row>
    <row r="66153" spans="6:6" x14ac:dyDescent="0.25">
      <c r="F66153" s="186"/>
    </row>
    <row r="66154" spans="6:6" x14ac:dyDescent="0.25">
      <c r="F66154" s="186"/>
    </row>
    <row r="66155" spans="6:6" x14ac:dyDescent="0.25">
      <c r="F66155" s="186"/>
    </row>
    <row r="66156" spans="6:6" x14ac:dyDescent="0.25">
      <c r="F66156" s="186"/>
    </row>
    <row r="66167" spans="6:6" x14ac:dyDescent="0.25">
      <c r="F66167" s="186"/>
    </row>
    <row r="66168" spans="6:6" x14ac:dyDescent="0.25">
      <c r="F66168" s="186"/>
    </row>
    <row r="66169" spans="6:6" x14ac:dyDescent="0.25">
      <c r="F66169" s="186"/>
    </row>
    <row r="66170" spans="6:6" x14ac:dyDescent="0.25">
      <c r="F66170" s="186"/>
    </row>
    <row r="66171" spans="6:6" x14ac:dyDescent="0.25">
      <c r="F66171" s="186"/>
    </row>
    <row r="66183" spans="6:6" x14ac:dyDescent="0.25">
      <c r="F66183" s="186"/>
    </row>
    <row r="66184" spans="6:6" x14ac:dyDescent="0.25">
      <c r="F66184" s="186"/>
    </row>
    <row r="66185" spans="6:6" x14ac:dyDescent="0.25">
      <c r="F66185" s="186"/>
    </row>
    <row r="66186" spans="6:6" x14ac:dyDescent="0.25">
      <c r="F66186" s="186"/>
    </row>
    <row r="66197" spans="6:6" x14ac:dyDescent="0.25">
      <c r="F66197" s="186"/>
    </row>
    <row r="66198" spans="6:6" x14ac:dyDescent="0.25">
      <c r="F66198" s="186"/>
    </row>
    <row r="66199" spans="6:6" x14ac:dyDescent="0.25">
      <c r="F66199" s="186"/>
    </row>
    <row r="66200" spans="6:6" x14ac:dyDescent="0.25">
      <c r="F66200" s="186"/>
    </row>
    <row r="66201" spans="6:6" x14ac:dyDescent="0.25">
      <c r="F66201" s="186"/>
    </row>
    <row r="66213" spans="6:6" x14ac:dyDescent="0.25">
      <c r="F66213" s="186"/>
    </row>
    <row r="66214" spans="6:6" x14ac:dyDescent="0.25">
      <c r="F66214" s="186"/>
    </row>
    <row r="66215" spans="6:6" x14ac:dyDescent="0.25">
      <c r="F66215" s="186"/>
    </row>
    <row r="66216" spans="6:6" x14ac:dyDescent="0.25">
      <c r="F66216" s="186"/>
    </row>
    <row r="66228" spans="6:6" x14ac:dyDescent="0.25">
      <c r="F66228" s="186"/>
    </row>
    <row r="66229" spans="6:6" x14ac:dyDescent="0.25">
      <c r="F66229" s="186"/>
    </row>
    <row r="66230" spans="6:6" x14ac:dyDescent="0.25">
      <c r="F66230" s="186"/>
    </row>
    <row r="66231" spans="6:6" x14ac:dyDescent="0.25">
      <c r="F66231" s="186"/>
    </row>
    <row r="66257" spans="6:6" x14ac:dyDescent="0.25">
      <c r="F66257" s="186"/>
    </row>
    <row r="66258" spans="6:6" x14ac:dyDescent="0.25">
      <c r="F66258" s="186"/>
    </row>
    <row r="66259" spans="6:6" x14ac:dyDescent="0.25">
      <c r="F66259" s="186"/>
    </row>
    <row r="66260" spans="6:6" x14ac:dyDescent="0.25">
      <c r="F66260" s="186"/>
    </row>
    <row r="66261" spans="6:6" x14ac:dyDescent="0.25">
      <c r="F66261" s="186"/>
    </row>
    <row r="66272" spans="6:6" x14ac:dyDescent="0.25">
      <c r="F66272" s="186"/>
    </row>
    <row r="66273" spans="6:6" x14ac:dyDescent="0.25">
      <c r="F66273" s="186"/>
    </row>
    <row r="66274" spans="6:6" x14ac:dyDescent="0.25">
      <c r="F66274" s="186"/>
    </row>
    <row r="66275" spans="6:6" x14ac:dyDescent="0.25">
      <c r="F66275" s="186"/>
    </row>
    <row r="66276" spans="6:6" x14ac:dyDescent="0.25">
      <c r="F66276" s="186"/>
    </row>
    <row r="66287" spans="6:6" x14ac:dyDescent="0.25">
      <c r="F66287" s="186"/>
    </row>
    <row r="66288" spans="6:6" x14ac:dyDescent="0.25">
      <c r="F66288" s="186"/>
    </row>
    <row r="66289" spans="6:6" x14ac:dyDescent="0.25">
      <c r="F66289" s="186"/>
    </row>
    <row r="66290" spans="6:6" x14ac:dyDescent="0.25">
      <c r="F66290" s="186"/>
    </row>
    <row r="66302" spans="6:6" x14ac:dyDescent="0.25">
      <c r="F66302" s="186"/>
    </row>
    <row r="66303" spans="6:6" x14ac:dyDescent="0.25">
      <c r="F66303" s="186"/>
    </row>
    <row r="66304" spans="6:6" x14ac:dyDescent="0.25">
      <c r="F66304" s="186"/>
    </row>
    <row r="66305" spans="6:6" x14ac:dyDescent="0.25">
      <c r="F66305" s="186"/>
    </row>
    <row r="66306" spans="6:6" x14ac:dyDescent="0.25">
      <c r="F66306" s="186"/>
    </row>
    <row r="66317" spans="6:6" x14ac:dyDescent="0.25">
      <c r="F66317" s="186"/>
    </row>
    <row r="66318" spans="6:6" x14ac:dyDescent="0.25">
      <c r="F66318" s="186"/>
    </row>
    <row r="66319" spans="6:6" x14ac:dyDescent="0.25">
      <c r="F66319" s="186"/>
    </row>
    <row r="66320" spans="6:6" x14ac:dyDescent="0.25">
      <c r="F66320" s="186"/>
    </row>
    <row r="66321" spans="6:6" x14ac:dyDescent="0.25">
      <c r="F66321" s="186"/>
    </row>
    <row r="66333" spans="6:6" x14ac:dyDescent="0.25">
      <c r="F66333" s="186"/>
    </row>
    <row r="66334" spans="6:6" x14ac:dyDescent="0.25">
      <c r="F66334" s="186"/>
    </row>
    <row r="66335" spans="6:6" x14ac:dyDescent="0.25">
      <c r="F66335" s="186"/>
    </row>
    <row r="66336" spans="6:6" x14ac:dyDescent="0.25">
      <c r="F66336" s="186"/>
    </row>
    <row r="66362" spans="6:6" x14ac:dyDescent="0.25">
      <c r="F66362" s="186"/>
    </row>
    <row r="66363" spans="6:6" x14ac:dyDescent="0.25">
      <c r="F66363" s="186"/>
    </row>
    <row r="66364" spans="6:6" x14ac:dyDescent="0.25">
      <c r="F66364" s="186"/>
    </row>
    <row r="66365" spans="6:6" x14ac:dyDescent="0.25">
      <c r="F66365" s="186"/>
    </row>
    <row r="66366" spans="6:6" x14ac:dyDescent="0.25">
      <c r="F66366" s="186"/>
    </row>
    <row r="66377" spans="6:6" x14ac:dyDescent="0.25">
      <c r="F66377" s="186"/>
    </row>
    <row r="66378" spans="6:6" x14ac:dyDescent="0.25">
      <c r="F66378" s="186"/>
    </row>
    <row r="66379" spans="6:6" x14ac:dyDescent="0.25">
      <c r="F66379" s="186"/>
    </row>
    <row r="66380" spans="6:6" x14ac:dyDescent="0.25">
      <c r="F66380" s="186"/>
    </row>
    <row r="66381" spans="6:6" x14ac:dyDescent="0.25">
      <c r="F66381" s="186"/>
    </row>
    <row r="66393" spans="6:6" x14ac:dyDescent="0.25">
      <c r="F66393" s="186"/>
    </row>
    <row r="66394" spans="6:6" x14ac:dyDescent="0.25">
      <c r="F66394" s="186"/>
    </row>
    <row r="66395" spans="6:6" x14ac:dyDescent="0.25">
      <c r="F66395" s="186"/>
    </row>
    <row r="66396" spans="6:6" x14ac:dyDescent="0.25">
      <c r="F66396" s="186"/>
    </row>
    <row r="66407" spans="6:6" x14ac:dyDescent="0.25">
      <c r="F66407" s="186"/>
    </row>
    <row r="66408" spans="6:6" x14ac:dyDescent="0.25">
      <c r="F66408" s="186"/>
    </row>
    <row r="66409" spans="6:6" x14ac:dyDescent="0.25">
      <c r="F66409" s="186"/>
    </row>
    <row r="66410" spans="6:6" x14ac:dyDescent="0.25">
      <c r="F66410" s="186"/>
    </row>
    <row r="66422" spans="6:6" x14ac:dyDescent="0.25">
      <c r="F66422" s="186"/>
    </row>
    <row r="66423" spans="6:6" x14ac:dyDescent="0.25">
      <c r="F66423" s="186"/>
    </row>
    <row r="66424" spans="6:6" x14ac:dyDescent="0.25">
      <c r="F66424" s="186"/>
    </row>
    <row r="66425" spans="6:6" x14ac:dyDescent="0.25">
      <c r="F66425" s="186"/>
    </row>
    <row r="66426" spans="6:6" x14ac:dyDescent="0.25">
      <c r="F66426" s="186"/>
    </row>
    <row r="66438" spans="6:6" x14ac:dyDescent="0.25">
      <c r="F66438" s="186"/>
    </row>
    <row r="66439" spans="6:6" x14ac:dyDescent="0.25">
      <c r="F66439" s="186"/>
    </row>
    <row r="66467" spans="6:6" x14ac:dyDescent="0.25">
      <c r="F66467" s="186"/>
    </row>
    <row r="66468" spans="6:6" x14ac:dyDescent="0.25">
      <c r="F66468" s="186"/>
    </row>
    <row r="66469" spans="6:6" x14ac:dyDescent="0.25">
      <c r="F66469" s="186"/>
    </row>
    <row r="66470" spans="6:6" x14ac:dyDescent="0.25">
      <c r="F66470" s="186"/>
    </row>
    <row r="66471" spans="6:6" x14ac:dyDescent="0.25">
      <c r="F66471" s="186"/>
    </row>
    <row r="66482" spans="6:6" x14ac:dyDescent="0.25">
      <c r="F66482" s="186"/>
    </row>
    <row r="66483" spans="6:6" x14ac:dyDescent="0.25">
      <c r="F66483" s="186"/>
    </row>
    <row r="66484" spans="6:6" x14ac:dyDescent="0.25">
      <c r="F66484" s="186"/>
    </row>
    <row r="66485" spans="6:6" x14ac:dyDescent="0.25">
      <c r="F66485" s="186"/>
    </row>
    <row r="66486" spans="6:6" x14ac:dyDescent="0.25">
      <c r="F66486" s="186"/>
    </row>
    <row r="66498" spans="6:6" x14ac:dyDescent="0.25">
      <c r="F66498" s="186"/>
    </row>
    <row r="66499" spans="6:6" x14ac:dyDescent="0.25">
      <c r="F66499" s="186"/>
    </row>
    <row r="66512" spans="6:6" x14ac:dyDescent="0.25">
      <c r="F66512" s="186"/>
    </row>
    <row r="66513" spans="6:6" x14ac:dyDescent="0.25">
      <c r="F66513" s="186"/>
    </row>
    <row r="66514" spans="6:6" x14ac:dyDescent="0.25">
      <c r="F66514" s="186"/>
    </row>
    <row r="66515" spans="6:6" x14ac:dyDescent="0.25">
      <c r="F66515" s="186"/>
    </row>
    <row r="66516" spans="6:6" x14ac:dyDescent="0.25">
      <c r="F66516" s="186"/>
    </row>
    <row r="66527" spans="6:6" x14ac:dyDescent="0.25">
      <c r="F66527" s="186"/>
    </row>
    <row r="66528" spans="6:6" x14ac:dyDescent="0.25">
      <c r="F66528" s="186"/>
    </row>
    <row r="66529" spans="6:6" x14ac:dyDescent="0.25">
      <c r="F66529" s="186"/>
    </row>
    <row r="66530" spans="6:6" x14ac:dyDescent="0.25">
      <c r="F66530" s="186"/>
    </row>
    <row r="66531" spans="6:6" x14ac:dyDescent="0.25">
      <c r="F66531" s="186"/>
    </row>
    <row r="66543" spans="6:6" x14ac:dyDescent="0.25">
      <c r="F66543" s="186"/>
    </row>
    <row r="66544" spans="6:6" x14ac:dyDescent="0.25">
      <c r="F66544" s="186"/>
    </row>
    <row r="66559" spans="6:6" x14ac:dyDescent="0.25">
      <c r="F66559" s="186"/>
    </row>
    <row r="66560" spans="6:6" x14ac:dyDescent="0.25">
      <c r="F66560" s="186"/>
    </row>
    <row r="66561" spans="6:6" x14ac:dyDescent="0.25">
      <c r="F66561" s="186"/>
    </row>
    <row r="66572" spans="6:6" x14ac:dyDescent="0.25">
      <c r="F66572" s="186"/>
    </row>
    <row r="66573" spans="6:6" x14ac:dyDescent="0.25">
      <c r="F66573" s="186"/>
    </row>
    <row r="66574" spans="6:6" x14ac:dyDescent="0.25">
      <c r="F66574" s="186"/>
    </row>
    <row r="66575" spans="6:6" x14ac:dyDescent="0.25">
      <c r="F66575" s="186"/>
    </row>
    <row r="66576" spans="6:6" x14ac:dyDescent="0.25">
      <c r="F66576" s="186"/>
    </row>
    <row r="66587" spans="6:6" x14ac:dyDescent="0.25">
      <c r="F66587" s="186"/>
    </row>
    <row r="66588" spans="6:6" x14ac:dyDescent="0.25">
      <c r="F66588" s="186"/>
    </row>
    <row r="66589" spans="6:6" x14ac:dyDescent="0.25">
      <c r="F66589" s="186"/>
    </row>
    <row r="66590" spans="6:6" x14ac:dyDescent="0.25">
      <c r="F66590" s="186"/>
    </row>
    <row r="66591" spans="6:6" x14ac:dyDescent="0.25">
      <c r="F66591" s="186"/>
    </row>
    <row r="66603" spans="6:6" x14ac:dyDescent="0.25">
      <c r="F66603" s="186"/>
    </row>
    <row r="66604" spans="6:6" x14ac:dyDescent="0.25">
      <c r="F66604" s="186"/>
    </row>
    <row r="66605" spans="6:6" x14ac:dyDescent="0.25">
      <c r="F66605" s="186"/>
    </row>
    <row r="66606" spans="6:6" x14ac:dyDescent="0.25">
      <c r="F66606" s="186"/>
    </row>
    <row r="66617" spans="6:6" x14ac:dyDescent="0.25">
      <c r="F66617" s="186"/>
    </row>
    <row r="66618" spans="6:6" x14ac:dyDescent="0.25">
      <c r="F66618" s="186"/>
    </row>
    <row r="66619" spans="6:6" x14ac:dyDescent="0.25">
      <c r="F66619" s="186"/>
    </row>
    <row r="66620" spans="6:6" x14ac:dyDescent="0.25">
      <c r="F66620" s="186"/>
    </row>
    <row r="66621" spans="6:6" x14ac:dyDescent="0.25">
      <c r="F66621" s="186"/>
    </row>
    <row r="66632" spans="6:6" x14ac:dyDescent="0.25">
      <c r="F66632" s="186"/>
    </row>
    <row r="66633" spans="6:6" x14ac:dyDescent="0.25">
      <c r="F66633" s="186"/>
    </row>
    <row r="66634" spans="6:6" x14ac:dyDescent="0.25">
      <c r="F66634" s="186"/>
    </row>
    <row r="66635" spans="6:6" x14ac:dyDescent="0.25">
      <c r="F66635" s="186"/>
    </row>
    <row r="66636" spans="6:6" x14ac:dyDescent="0.25">
      <c r="F66636" s="186"/>
    </row>
    <row r="66648" spans="6:6" x14ac:dyDescent="0.25">
      <c r="F66648" s="186"/>
    </row>
    <row r="66649" spans="6:6" x14ac:dyDescent="0.25">
      <c r="F66649" s="186"/>
    </row>
    <row r="66650" spans="6:6" x14ac:dyDescent="0.25">
      <c r="F66650" s="186"/>
    </row>
    <row r="66651" spans="6:6" x14ac:dyDescent="0.25">
      <c r="F66651" s="186"/>
    </row>
    <row r="66663" spans="6:6" x14ac:dyDescent="0.25">
      <c r="F66663" s="186"/>
    </row>
    <row r="66665" spans="6:6" x14ac:dyDescent="0.25">
      <c r="F66665" s="186"/>
    </row>
    <row r="66666" spans="6:6" x14ac:dyDescent="0.25">
      <c r="F66666" s="186"/>
    </row>
    <row r="66677" spans="6:6" x14ac:dyDescent="0.25">
      <c r="F66677" s="186"/>
    </row>
    <row r="66678" spans="6:6" x14ac:dyDescent="0.25">
      <c r="F66678" s="186"/>
    </row>
    <row r="66679" spans="6:6" x14ac:dyDescent="0.25">
      <c r="F66679" s="186"/>
    </row>
    <row r="66680" spans="6:6" x14ac:dyDescent="0.25">
      <c r="F66680" s="186"/>
    </row>
    <row r="66681" spans="6:6" x14ac:dyDescent="0.25">
      <c r="F66681" s="186"/>
    </row>
    <row r="66692" spans="6:6" x14ac:dyDescent="0.25">
      <c r="F66692" s="186"/>
    </row>
    <row r="66693" spans="6:6" x14ac:dyDescent="0.25">
      <c r="F66693" s="186"/>
    </row>
    <row r="66694" spans="6:6" x14ac:dyDescent="0.25">
      <c r="F66694" s="186"/>
    </row>
    <row r="66695" spans="6:6" x14ac:dyDescent="0.25">
      <c r="F66695" s="186"/>
    </row>
    <row r="66696" spans="6:6" x14ac:dyDescent="0.25">
      <c r="F66696" s="186"/>
    </row>
    <row r="66708" spans="6:6" x14ac:dyDescent="0.25">
      <c r="F66708" s="186"/>
    </row>
    <row r="66709" spans="6:6" x14ac:dyDescent="0.25">
      <c r="F66709" s="186"/>
    </row>
    <row r="66722" spans="6:6" x14ac:dyDescent="0.25">
      <c r="F66722" s="186"/>
    </row>
    <row r="66723" spans="6:6" x14ac:dyDescent="0.25">
      <c r="F66723" s="186"/>
    </row>
    <row r="66724" spans="6:6" x14ac:dyDescent="0.25">
      <c r="F66724" s="186"/>
    </row>
    <row r="66725" spans="6:6" x14ac:dyDescent="0.25">
      <c r="F66725" s="186"/>
    </row>
    <row r="66726" spans="6:6" x14ac:dyDescent="0.25">
      <c r="F66726" s="186"/>
    </row>
    <row r="66737" spans="6:6" x14ac:dyDescent="0.25">
      <c r="F66737" s="186"/>
    </row>
    <row r="66738" spans="6:6" x14ac:dyDescent="0.25">
      <c r="F66738" s="186"/>
    </row>
    <row r="66739" spans="6:6" x14ac:dyDescent="0.25">
      <c r="F66739" s="186"/>
    </row>
    <row r="66740" spans="6:6" x14ac:dyDescent="0.25">
      <c r="F66740" s="186"/>
    </row>
    <row r="66782" spans="6:6" x14ac:dyDescent="0.25">
      <c r="F66782" s="186"/>
    </row>
    <row r="66783" spans="6:6" x14ac:dyDescent="0.25">
      <c r="F66783" s="187"/>
    </row>
    <row r="66784" spans="6:6" x14ac:dyDescent="0.25">
      <c r="F66784" s="186"/>
    </row>
    <row r="66785" spans="6:6" x14ac:dyDescent="0.25">
      <c r="F66785" s="186"/>
    </row>
    <row r="66786" spans="6:6" x14ac:dyDescent="0.25">
      <c r="F66786" s="186"/>
    </row>
    <row r="66797" spans="6:6" x14ac:dyDescent="0.25">
      <c r="F66797" s="186"/>
    </row>
    <row r="66798" spans="6:6" x14ac:dyDescent="0.25">
      <c r="F66798" s="186"/>
    </row>
    <row r="66799" spans="6:6" x14ac:dyDescent="0.25">
      <c r="F66799" s="186"/>
    </row>
    <row r="66800" spans="6:6" x14ac:dyDescent="0.25">
      <c r="F66800" s="186"/>
    </row>
    <row r="66801" spans="6:6" x14ac:dyDescent="0.25">
      <c r="F66801" s="186"/>
    </row>
    <row r="66812" spans="6:6" x14ac:dyDescent="0.25">
      <c r="F66812" s="186"/>
    </row>
    <row r="66813" spans="6:6" x14ac:dyDescent="0.25">
      <c r="F66813" s="186"/>
    </row>
    <row r="66814" spans="6:6" x14ac:dyDescent="0.25">
      <c r="F66814" s="186"/>
    </row>
    <row r="66815" spans="6:6" x14ac:dyDescent="0.25">
      <c r="F66815" s="186"/>
    </row>
    <row r="66816" spans="6:6" x14ac:dyDescent="0.25">
      <c r="F66816" s="186"/>
    </row>
    <row r="66827" spans="6:6" x14ac:dyDescent="0.25">
      <c r="F66827" s="186"/>
    </row>
    <row r="66828" spans="6:6" x14ac:dyDescent="0.25">
      <c r="F66828" s="186"/>
    </row>
    <row r="66829" spans="6:6" x14ac:dyDescent="0.25">
      <c r="F66829" s="186"/>
    </row>
    <row r="66830" spans="6:6" x14ac:dyDescent="0.25">
      <c r="F66830" s="186"/>
    </row>
    <row r="66831" spans="6:6" x14ac:dyDescent="0.25">
      <c r="F66831" s="187"/>
    </row>
    <row r="66842" spans="6:6" x14ac:dyDescent="0.25">
      <c r="F66842" s="186"/>
    </row>
    <row r="66843" spans="6:6" x14ac:dyDescent="0.25">
      <c r="F66843" s="186"/>
    </row>
    <row r="66844" spans="6:6" x14ac:dyDescent="0.25">
      <c r="F66844" s="186"/>
    </row>
    <row r="66845" spans="6:6" x14ac:dyDescent="0.25">
      <c r="F66845" s="186"/>
    </row>
    <row r="66846" spans="6:6" x14ac:dyDescent="0.25">
      <c r="F66846" s="186"/>
    </row>
    <row r="66858" spans="6:6" x14ac:dyDescent="0.25">
      <c r="F66858" s="186"/>
    </row>
    <row r="66859" spans="6:6" x14ac:dyDescent="0.25">
      <c r="F66859" s="186"/>
    </row>
    <row r="66860" spans="6:6" x14ac:dyDescent="0.25">
      <c r="F66860" s="186"/>
    </row>
    <row r="66861" spans="6:6" x14ac:dyDescent="0.25">
      <c r="F66861" s="186"/>
    </row>
    <row r="66887" spans="6:6" x14ac:dyDescent="0.25">
      <c r="F66887" s="186"/>
    </row>
    <row r="66888" spans="6:6" x14ac:dyDescent="0.25">
      <c r="F66888" s="186"/>
    </row>
    <row r="66889" spans="6:6" x14ac:dyDescent="0.25">
      <c r="F66889" s="186"/>
    </row>
    <row r="66890" spans="6:6" x14ac:dyDescent="0.25">
      <c r="F66890" s="186"/>
    </row>
    <row r="66891" spans="6:6" x14ac:dyDescent="0.25">
      <c r="F66891" s="186"/>
    </row>
    <row r="66902" spans="6:6" x14ac:dyDescent="0.25">
      <c r="F66902" s="186"/>
    </row>
    <row r="66903" spans="6:6" x14ac:dyDescent="0.25">
      <c r="F66903" s="186"/>
    </row>
    <row r="66904" spans="6:6" x14ac:dyDescent="0.25">
      <c r="F66904" s="186"/>
    </row>
    <row r="66905" spans="6:6" x14ac:dyDescent="0.25">
      <c r="F66905" s="186"/>
    </row>
    <row r="66906" spans="6:6" x14ac:dyDescent="0.25">
      <c r="F66906" s="186"/>
    </row>
    <row r="66917" spans="6:6" x14ac:dyDescent="0.25">
      <c r="F66917" s="186"/>
    </row>
    <row r="66918" spans="6:6" x14ac:dyDescent="0.25">
      <c r="F66918" s="186"/>
    </row>
    <row r="66919" spans="6:6" x14ac:dyDescent="0.25">
      <c r="F66919" s="186"/>
    </row>
    <row r="66920" spans="6:6" x14ac:dyDescent="0.25">
      <c r="F66920" s="186"/>
    </row>
    <row r="66921" spans="6:6" x14ac:dyDescent="0.25">
      <c r="F66921" s="186"/>
    </row>
    <row r="66932" spans="6:6" x14ac:dyDescent="0.25">
      <c r="F66932" s="186"/>
    </row>
    <row r="66933" spans="6:6" x14ac:dyDescent="0.25">
      <c r="F66933" s="186"/>
    </row>
    <row r="66934" spans="6:6" x14ac:dyDescent="0.25">
      <c r="F66934" s="186"/>
    </row>
    <row r="66935" spans="6:6" x14ac:dyDescent="0.25">
      <c r="F66935" s="186"/>
    </row>
    <row r="66936" spans="6:6" x14ac:dyDescent="0.25">
      <c r="F66936" s="186"/>
    </row>
    <row r="66947" spans="6:6" x14ac:dyDescent="0.25">
      <c r="F66947" s="186"/>
    </row>
    <row r="66948" spans="6:6" x14ac:dyDescent="0.25">
      <c r="F66948" s="186"/>
    </row>
    <row r="66949" spans="6:6" x14ac:dyDescent="0.25">
      <c r="F66949" s="186"/>
    </row>
    <row r="66950" spans="6:6" x14ac:dyDescent="0.25">
      <c r="F66950" s="186"/>
    </row>
    <row r="66951" spans="6:6" x14ac:dyDescent="0.25">
      <c r="F66951" s="186"/>
    </row>
    <row r="66963" spans="6:6" x14ac:dyDescent="0.25">
      <c r="F66963" s="186"/>
    </row>
    <row r="66964" spans="6:6" x14ac:dyDescent="0.25">
      <c r="F66964" s="186"/>
    </row>
    <row r="66992" spans="6:6" x14ac:dyDescent="0.25">
      <c r="F66992" s="186"/>
    </row>
    <row r="66993" spans="6:6" x14ac:dyDescent="0.25">
      <c r="F66993" s="186"/>
    </row>
    <row r="66994" spans="6:6" x14ac:dyDescent="0.25">
      <c r="F66994" s="186"/>
    </row>
    <row r="66995" spans="6:6" x14ac:dyDescent="0.25">
      <c r="F66995" s="186"/>
    </row>
    <row r="66996" spans="6:6" x14ac:dyDescent="0.25">
      <c r="F66996" s="186"/>
    </row>
    <row r="67007" spans="6:6" x14ac:dyDescent="0.25">
      <c r="F67007" s="186"/>
    </row>
    <row r="67008" spans="6:6" x14ac:dyDescent="0.25">
      <c r="F67008" s="186"/>
    </row>
    <row r="67009" spans="6:6" x14ac:dyDescent="0.25">
      <c r="F67009" s="186"/>
    </row>
    <row r="67010" spans="6:6" x14ac:dyDescent="0.25">
      <c r="F67010" s="186"/>
    </row>
    <row r="67011" spans="6:6" x14ac:dyDescent="0.25">
      <c r="F67011" s="186"/>
    </row>
    <row r="67022" spans="6:6" x14ac:dyDescent="0.25">
      <c r="F67022" s="186"/>
    </row>
    <row r="67023" spans="6:6" x14ac:dyDescent="0.25">
      <c r="F67023" s="186"/>
    </row>
    <row r="67024" spans="6:6" x14ac:dyDescent="0.25">
      <c r="F67024" s="186"/>
    </row>
    <row r="67025" spans="6:6" x14ac:dyDescent="0.25">
      <c r="F67025" s="186"/>
    </row>
    <row r="67026" spans="6:6" x14ac:dyDescent="0.25">
      <c r="F67026" s="186"/>
    </row>
    <row r="67037" spans="6:6" x14ac:dyDescent="0.25">
      <c r="F67037" s="186"/>
    </row>
    <row r="67038" spans="6:6" x14ac:dyDescent="0.25">
      <c r="F67038" s="186"/>
    </row>
    <row r="67039" spans="6:6" x14ac:dyDescent="0.25">
      <c r="F67039" s="186"/>
    </row>
    <row r="67040" spans="6:6" x14ac:dyDescent="0.25">
      <c r="F67040" s="186"/>
    </row>
    <row r="67041" spans="6:6" x14ac:dyDescent="0.25">
      <c r="F67041" s="186"/>
    </row>
    <row r="67052" spans="6:6" x14ac:dyDescent="0.25">
      <c r="F67052" s="186"/>
    </row>
    <row r="67053" spans="6:6" x14ac:dyDescent="0.25">
      <c r="F67053" s="186"/>
    </row>
    <row r="67054" spans="6:6" x14ac:dyDescent="0.25">
      <c r="F67054" s="186"/>
    </row>
    <row r="67055" spans="6:6" x14ac:dyDescent="0.25">
      <c r="F67055" s="186"/>
    </row>
    <row r="67056" spans="6:6" x14ac:dyDescent="0.25">
      <c r="F67056" s="186"/>
    </row>
    <row r="67068" spans="6:6" x14ac:dyDescent="0.25">
      <c r="F67068" s="186"/>
    </row>
    <row r="67069" spans="6:6" x14ac:dyDescent="0.25">
      <c r="F67069" s="186"/>
    </row>
    <row r="67070" spans="6:6" x14ac:dyDescent="0.25">
      <c r="F67070" s="186"/>
    </row>
    <row r="67071" spans="6:6" x14ac:dyDescent="0.25">
      <c r="F67071" s="186"/>
    </row>
    <row r="67097" spans="6:6" x14ac:dyDescent="0.25">
      <c r="F67097" s="186"/>
    </row>
    <row r="67098" spans="6:6" x14ac:dyDescent="0.25">
      <c r="F67098" s="186"/>
    </row>
    <row r="67099" spans="6:6" x14ac:dyDescent="0.25">
      <c r="F67099" s="186"/>
    </row>
    <row r="67100" spans="6:6" x14ac:dyDescent="0.25">
      <c r="F67100" s="186"/>
    </row>
    <row r="67101" spans="6:6" x14ac:dyDescent="0.25">
      <c r="F67101" s="186"/>
    </row>
    <row r="67112" spans="6:6" x14ac:dyDescent="0.25">
      <c r="F67112" s="186"/>
    </row>
    <row r="67113" spans="6:6" x14ac:dyDescent="0.25">
      <c r="F67113" s="186"/>
    </row>
    <row r="67114" spans="6:6" x14ac:dyDescent="0.25">
      <c r="F67114" s="186"/>
    </row>
    <row r="67115" spans="6:6" x14ac:dyDescent="0.25">
      <c r="F67115" s="186"/>
    </row>
    <row r="67116" spans="6:6" x14ac:dyDescent="0.25">
      <c r="F67116" s="186"/>
    </row>
    <row r="67128" spans="6:6" x14ac:dyDescent="0.25">
      <c r="F67128" s="186"/>
    </row>
    <row r="67129" spans="6:6" x14ac:dyDescent="0.25">
      <c r="F67129" s="186"/>
    </row>
    <row r="67130" spans="6:6" x14ac:dyDescent="0.25">
      <c r="F67130" s="186"/>
    </row>
    <row r="67131" spans="6:6" x14ac:dyDescent="0.25">
      <c r="F67131" s="186"/>
    </row>
    <row r="67142" spans="6:6" x14ac:dyDescent="0.25">
      <c r="F67142" s="186"/>
    </row>
    <row r="67143" spans="6:6" x14ac:dyDescent="0.25">
      <c r="F67143" s="186"/>
    </row>
    <row r="67144" spans="6:6" x14ac:dyDescent="0.25">
      <c r="F67144" s="186"/>
    </row>
    <row r="67145" spans="6:6" x14ac:dyDescent="0.25">
      <c r="F67145" s="186"/>
    </row>
    <row r="67146" spans="6:6" x14ac:dyDescent="0.25">
      <c r="F67146" s="186"/>
    </row>
    <row r="67158" spans="6:6" x14ac:dyDescent="0.25">
      <c r="F67158" s="186"/>
    </row>
    <row r="67159" spans="6:6" x14ac:dyDescent="0.25">
      <c r="F67159" s="186"/>
    </row>
    <row r="67160" spans="6:6" x14ac:dyDescent="0.25">
      <c r="F67160" s="186"/>
    </row>
    <row r="67161" spans="6:6" x14ac:dyDescent="0.25">
      <c r="F67161" s="186"/>
    </row>
    <row r="67173" spans="6:6" x14ac:dyDescent="0.25">
      <c r="F67173" s="186"/>
    </row>
    <row r="67174" spans="6:6" x14ac:dyDescent="0.25">
      <c r="F67174" s="186"/>
    </row>
    <row r="67175" spans="6:6" x14ac:dyDescent="0.25">
      <c r="F67175" s="186"/>
    </row>
    <row r="67176" spans="6:6" x14ac:dyDescent="0.25">
      <c r="F67176" s="186"/>
    </row>
    <row r="67202" spans="6:6" x14ac:dyDescent="0.25">
      <c r="F67202" s="187"/>
    </row>
    <row r="67203" spans="6:6" x14ac:dyDescent="0.25">
      <c r="F67203" s="186"/>
    </row>
    <row r="67204" spans="6:6" x14ac:dyDescent="0.25">
      <c r="F67204" s="186"/>
    </row>
    <row r="67205" spans="6:6" x14ac:dyDescent="0.25">
      <c r="F67205" s="186"/>
    </row>
    <row r="67206" spans="6:6" x14ac:dyDescent="0.25">
      <c r="F67206" s="186"/>
    </row>
    <row r="67216" spans="6:6" x14ac:dyDescent="0.25">
      <c r="F67216" s="186"/>
    </row>
    <row r="67217" spans="6:6" x14ac:dyDescent="0.25">
      <c r="F67217" s="187"/>
    </row>
    <row r="67218" spans="6:6" x14ac:dyDescent="0.25">
      <c r="F67218" s="186"/>
    </row>
    <row r="67219" spans="6:6" x14ac:dyDescent="0.25">
      <c r="F67219" s="186"/>
    </row>
    <row r="67220" spans="6:6" x14ac:dyDescent="0.25">
      <c r="F67220" s="186"/>
    </row>
    <row r="67221" spans="6:6" x14ac:dyDescent="0.25">
      <c r="F67221" s="186"/>
    </row>
    <row r="67233" spans="6:6" x14ac:dyDescent="0.25">
      <c r="F67233" s="186"/>
    </row>
    <row r="67234" spans="6:6" x14ac:dyDescent="0.25">
      <c r="F67234" s="186"/>
    </row>
    <row r="67247" spans="6:6" x14ac:dyDescent="0.25">
      <c r="F67247" s="187"/>
    </row>
    <row r="67248" spans="6:6" x14ac:dyDescent="0.25">
      <c r="F67248" s="186"/>
    </row>
    <row r="67249" spans="6:6" x14ac:dyDescent="0.25">
      <c r="F67249" s="187"/>
    </row>
    <row r="67250" spans="6:6" x14ac:dyDescent="0.25">
      <c r="F67250" s="186"/>
    </row>
    <row r="67251" spans="6:6" x14ac:dyDescent="0.25">
      <c r="F67251" s="186"/>
    </row>
    <row r="67262" spans="6:6" x14ac:dyDescent="0.25">
      <c r="F67262" s="187"/>
    </row>
    <row r="67263" spans="6:6" x14ac:dyDescent="0.25">
      <c r="F67263" s="186"/>
    </row>
    <row r="67264" spans="6:6" x14ac:dyDescent="0.25">
      <c r="F67264" s="186"/>
    </row>
    <row r="67265" spans="6:6" x14ac:dyDescent="0.25">
      <c r="F67265" s="186"/>
    </row>
    <row r="67266" spans="6:6" x14ac:dyDescent="0.25">
      <c r="F67266" s="186"/>
    </row>
    <row r="67278" spans="6:6" x14ac:dyDescent="0.25">
      <c r="F67278" s="186"/>
    </row>
    <row r="67307" spans="6:6" x14ac:dyDescent="0.25">
      <c r="F67307" s="186"/>
    </row>
    <row r="67308" spans="6:6" x14ac:dyDescent="0.25">
      <c r="F67308" s="186"/>
    </row>
    <row r="67309" spans="6:6" x14ac:dyDescent="0.25">
      <c r="F67309" s="186"/>
    </row>
    <row r="67310" spans="6:6" x14ac:dyDescent="0.25">
      <c r="F67310" s="186"/>
    </row>
    <row r="67311" spans="6:6" x14ac:dyDescent="0.25">
      <c r="F67311" s="186"/>
    </row>
    <row r="67322" spans="6:6" x14ac:dyDescent="0.25">
      <c r="F67322" s="186"/>
    </row>
    <row r="67323" spans="6:6" x14ac:dyDescent="0.25">
      <c r="F67323" s="186"/>
    </row>
    <row r="67324" spans="6:6" x14ac:dyDescent="0.25">
      <c r="F67324" s="186"/>
    </row>
    <row r="67325" spans="6:6" x14ac:dyDescent="0.25">
      <c r="F67325" s="186"/>
    </row>
    <row r="67326" spans="6:6" x14ac:dyDescent="0.25">
      <c r="F67326" s="186"/>
    </row>
    <row r="67338" spans="6:6" x14ac:dyDescent="0.25">
      <c r="F67338" s="186"/>
    </row>
    <row r="67339" spans="6:6" x14ac:dyDescent="0.25">
      <c r="F67339" s="186"/>
    </row>
    <row r="67340" spans="6:6" x14ac:dyDescent="0.25">
      <c r="F67340" s="186"/>
    </row>
    <row r="67341" spans="6:6" x14ac:dyDescent="0.25">
      <c r="F67341" s="186"/>
    </row>
    <row r="67352" spans="6:6" x14ac:dyDescent="0.25">
      <c r="F67352" s="186"/>
    </row>
    <row r="67353" spans="6:6" x14ac:dyDescent="0.25">
      <c r="F67353" s="186"/>
    </row>
    <row r="67354" spans="6:6" x14ac:dyDescent="0.25">
      <c r="F67354" s="186"/>
    </row>
    <row r="67355" spans="6:6" x14ac:dyDescent="0.25">
      <c r="F67355" s="186"/>
    </row>
    <row r="67356" spans="6:6" x14ac:dyDescent="0.25">
      <c r="F67356" s="186"/>
    </row>
    <row r="67367" spans="6:6" x14ac:dyDescent="0.25">
      <c r="F67367" s="187"/>
    </row>
    <row r="67368" spans="6:6" x14ac:dyDescent="0.25">
      <c r="F67368" s="186"/>
    </row>
    <row r="67369" spans="6:6" x14ac:dyDescent="0.25">
      <c r="F67369" s="186"/>
    </row>
    <row r="67370" spans="6:6" x14ac:dyDescent="0.25">
      <c r="F67370" s="186"/>
    </row>
    <row r="67371" spans="6:6" x14ac:dyDescent="0.25">
      <c r="F67371" s="186"/>
    </row>
    <row r="67383" spans="6:6" x14ac:dyDescent="0.25">
      <c r="F67383" s="186"/>
    </row>
    <row r="67384" spans="6:6" x14ac:dyDescent="0.25">
      <c r="F67384" s="186"/>
    </row>
    <row r="67385" spans="6:6" x14ac:dyDescent="0.25">
      <c r="F67385" s="186"/>
    </row>
    <row r="67386" spans="6:6" x14ac:dyDescent="0.25">
      <c r="F67386" s="186"/>
    </row>
    <row r="67412" spans="6:6" x14ac:dyDescent="0.25">
      <c r="F67412" s="186"/>
    </row>
    <row r="67413" spans="6:6" x14ac:dyDescent="0.25">
      <c r="F67413" s="186"/>
    </row>
    <row r="67414" spans="6:6" x14ac:dyDescent="0.25">
      <c r="F67414" s="186"/>
    </row>
    <row r="67415" spans="6:6" x14ac:dyDescent="0.25">
      <c r="F67415" s="186"/>
    </row>
    <row r="67416" spans="6:6" x14ac:dyDescent="0.25">
      <c r="F67416" s="186"/>
    </row>
    <row r="67428" spans="6:6" x14ac:dyDescent="0.25">
      <c r="F67428" s="186"/>
    </row>
    <row r="67430" spans="6:6" x14ac:dyDescent="0.25">
      <c r="F67430" s="186"/>
    </row>
    <row r="67431" spans="6:6" x14ac:dyDescent="0.25">
      <c r="F67431" s="186"/>
    </row>
    <row r="67445" spans="6:6" x14ac:dyDescent="0.25">
      <c r="F67445" s="186"/>
    </row>
    <row r="67457" spans="6:6" x14ac:dyDescent="0.25">
      <c r="F67457" s="186"/>
    </row>
    <row r="67459" spans="6:6" x14ac:dyDescent="0.25">
      <c r="F67459" s="186"/>
    </row>
    <row r="67460" spans="6:6" x14ac:dyDescent="0.25">
      <c r="F67460" s="186"/>
    </row>
    <row r="67461" spans="6:6" x14ac:dyDescent="0.25">
      <c r="F67461" s="186"/>
    </row>
    <row r="67473" spans="6:6" x14ac:dyDescent="0.25">
      <c r="F67473" s="186"/>
    </row>
    <row r="67474" spans="6:6" x14ac:dyDescent="0.25">
      <c r="F67474" s="186"/>
    </row>
    <row r="67475" spans="6:6" x14ac:dyDescent="0.25">
      <c r="F67475" s="186"/>
    </row>
    <row r="67476" spans="6:6" x14ac:dyDescent="0.25">
      <c r="F67476" s="186"/>
    </row>
    <row r="67517" spans="6:6" x14ac:dyDescent="0.25">
      <c r="F67517" s="186"/>
    </row>
    <row r="67518" spans="6:6" x14ac:dyDescent="0.25">
      <c r="F67518" s="186"/>
    </row>
    <row r="67519" spans="6:6" x14ac:dyDescent="0.25">
      <c r="F67519" s="186"/>
    </row>
    <row r="67520" spans="6:6" x14ac:dyDescent="0.25">
      <c r="F67520" s="186"/>
    </row>
    <row r="67521" spans="6:6" x14ac:dyDescent="0.25">
      <c r="F67521" s="186"/>
    </row>
    <row r="67532" spans="6:6" x14ac:dyDescent="0.25">
      <c r="F67532" s="186"/>
    </row>
    <row r="67533" spans="6:6" x14ac:dyDescent="0.25">
      <c r="F67533" s="186"/>
    </row>
    <row r="67534" spans="6:6" x14ac:dyDescent="0.25">
      <c r="F67534" s="186"/>
    </row>
    <row r="67535" spans="6:6" x14ac:dyDescent="0.25">
      <c r="F67535" s="186"/>
    </row>
    <row r="67536" spans="6:6" x14ac:dyDescent="0.25">
      <c r="F67536" s="186"/>
    </row>
    <row r="67548" spans="6:6" x14ac:dyDescent="0.25">
      <c r="F67548" s="186"/>
    </row>
    <row r="67549" spans="6:6" x14ac:dyDescent="0.25">
      <c r="F67549" s="186"/>
    </row>
    <row r="67562" spans="6:6" x14ac:dyDescent="0.25">
      <c r="F67562" s="186"/>
    </row>
    <row r="67563" spans="6:6" x14ac:dyDescent="0.25">
      <c r="F67563" s="186"/>
    </row>
    <row r="67564" spans="6:6" x14ac:dyDescent="0.25">
      <c r="F67564" s="186"/>
    </row>
    <row r="67565" spans="6:6" x14ac:dyDescent="0.25">
      <c r="F67565" s="186"/>
    </row>
    <row r="67578" spans="6:6" x14ac:dyDescent="0.25">
      <c r="F67578" s="186"/>
    </row>
    <row r="67579" spans="6:6" x14ac:dyDescent="0.25">
      <c r="F67579" s="186"/>
    </row>
    <row r="67580" spans="6:6" x14ac:dyDescent="0.25">
      <c r="F67580" s="186"/>
    </row>
    <row r="67581" spans="6:6" x14ac:dyDescent="0.25">
      <c r="F67581" s="186"/>
    </row>
    <row r="67622" spans="6:6" x14ac:dyDescent="0.25">
      <c r="F67622" s="186"/>
    </row>
    <row r="67623" spans="6:6" x14ac:dyDescent="0.25">
      <c r="F67623" s="186"/>
    </row>
    <row r="67624" spans="6:6" x14ac:dyDescent="0.25">
      <c r="F67624" s="186"/>
    </row>
    <row r="67625" spans="6:6" x14ac:dyDescent="0.25">
      <c r="F67625" s="186"/>
    </row>
    <row r="67626" spans="6:6" x14ac:dyDescent="0.25">
      <c r="F67626" s="186"/>
    </row>
    <row r="67637" spans="6:6" x14ac:dyDescent="0.25">
      <c r="F67637" s="186"/>
    </row>
    <row r="67638" spans="6:6" x14ac:dyDescent="0.25">
      <c r="F67638" s="186"/>
    </row>
    <row r="67639" spans="6:6" x14ac:dyDescent="0.25">
      <c r="F67639" s="186"/>
    </row>
    <row r="67640" spans="6:6" x14ac:dyDescent="0.25">
      <c r="F67640" s="186"/>
    </row>
    <row r="67641" spans="6:6" x14ac:dyDescent="0.25">
      <c r="F67641" s="186"/>
    </row>
    <row r="67653" spans="6:6" x14ac:dyDescent="0.25">
      <c r="F67653" s="186"/>
    </row>
    <row r="67654" spans="6:6" x14ac:dyDescent="0.25">
      <c r="F67654" s="186"/>
    </row>
    <row r="67667" spans="6:6" x14ac:dyDescent="0.25">
      <c r="F67667" s="187"/>
    </row>
    <row r="67668" spans="6:6" x14ac:dyDescent="0.25">
      <c r="F67668" s="186"/>
    </row>
    <row r="67669" spans="6:6" x14ac:dyDescent="0.25">
      <c r="F67669" s="186"/>
    </row>
    <row r="67670" spans="6:6" x14ac:dyDescent="0.25">
      <c r="F67670" s="186"/>
    </row>
    <row r="67671" spans="6:6" x14ac:dyDescent="0.25">
      <c r="F67671" s="186"/>
    </row>
    <row r="67683" spans="6:6" x14ac:dyDescent="0.25">
      <c r="F67683" s="186"/>
    </row>
    <row r="67684" spans="6:6" x14ac:dyDescent="0.25">
      <c r="F67684" s="186"/>
    </row>
    <row r="67685" spans="6:6" x14ac:dyDescent="0.25">
      <c r="F67685" s="186"/>
    </row>
    <row r="67686" spans="6:6" x14ac:dyDescent="0.25">
      <c r="F67686" s="186"/>
    </row>
    <row r="67698" spans="6:6" x14ac:dyDescent="0.25">
      <c r="F67698" s="186"/>
    </row>
    <row r="67699" spans="6:6" x14ac:dyDescent="0.25">
      <c r="F67699" s="186"/>
    </row>
    <row r="67700" spans="6:6" x14ac:dyDescent="0.25">
      <c r="F67700" s="186"/>
    </row>
    <row r="67701" spans="6:6" x14ac:dyDescent="0.25">
      <c r="F67701" s="186"/>
    </row>
    <row r="67727" spans="6:6" x14ac:dyDescent="0.25">
      <c r="F67727" s="186"/>
    </row>
    <row r="67728" spans="6:6" x14ac:dyDescent="0.25">
      <c r="F67728" s="186"/>
    </row>
    <row r="67729" spans="6:6" x14ac:dyDescent="0.25">
      <c r="F67729" s="186"/>
    </row>
    <row r="67730" spans="6:6" x14ac:dyDescent="0.25">
      <c r="F67730" s="186"/>
    </row>
    <row r="67731" spans="6:6" x14ac:dyDescent="0.25">
      <c r="F67731" s="186"/>
    </row>
    <row r="67742" spans="6:6" x14ac:dyDescent="0.25">
      <c r="F67742" s="186"/>
    </row>
    <row r="67743" spans="6:6" x14ac:dyDescent="0.25">
      <c r="F67743" s="186"/>
    </row>
    <row r="67744" spans="6:6" x14ac:dyDescent="0.25">
      <c r="F67744" s="186"/>
    </row>
    <row r="67745" spans="6:6" x14ac:dyDescent="0.25">
      <c r="F67745" s="186"/>
    </row>
    <row r="67758" spans="6:6" x14ac:dyDescent="0.25">
      <c r="F67758" s="186"/>
    </row>
    <row r="67759" spans="6:6" x14ac:dyDescent="0.25">
      <c r="F67759" s="186"/>
    </row>
    <row r="67773" spans="6:6" x14ac:dyDescent="0.25">
      <c r="F67773" s="186"/>
    </row>
    <row r="67774" spans="6:6" x14ac:dyDescent="0.25">
      <c r="F67774" s="186"/>
    </row>
    <row r="67775" spans="6:6" x14ac:dyDescent="0.25">
      <c r="F67775" s="186"/>
    </row>
    <row r="67776" spans="6:6" x14ac:dyDescent="0.25">
      <c r="F67776" s="186"/>
    </row>
    <row r="67788" spans="6:6" x14ac:dyDescent="0.25">
      <c r="F67788" s="186"/>
    </row>
    <row r="67789" spans="6:6" x14ac:dyDescent="0.25">
      <c r="F67789" s="186"/>
    </row>
    <row r="67790" spans="6:6" x14ac:dyDescent="0.25">
      <c r="F67790" s="186"/>
    </row>
    <row r="67791" spans="6:6" x14ac:dyDescent="0.25">
      <c r="F67791" s="186"/>
    </row>
    <row r="67803" spans="6:6" x14ac:dyDescent="0.25">
      <c r="F67803" s="186"/>
    </row>
    <row r="67832" spans="6:6" x14ac:dyDescent="0.25">
      <c r="F67832" s="186"/>
    </row>
    <row r="67833" spans="6:6" x14ac:dyDescent="0.25">
      <c r="F67833" s="186"/>
    </row>
    <row r="67834" spans="6:6" x14ac:dyDescent="0.25">
      <c r="F67834" s="186"/>
    </row>
    <row r="67835" spans="6:6" x14ac:dyDescent="0.25">
      <c r="F67835" s="186"/>
    </row>
    <row r="67836" spans="6:6" x14ac:dyDescent="0.25">
      <c r="F67836" s="186"/>
    </row>
    <row r="67847" spans="6:6" x14ac:dyDescent="0.25">
      <c r="F67847" s="186"/>
    </row>
    <row r="67848" spans="6:6" x14ac:dyDescent="0.25">
      <c r="F67848" s="186"/>
    </row>
    <row r="67849" spans="6:6" x14ac:dyDescent="0.25">
      <c r="F67849" s="186"/>
    </row>
    <row r="67850" spans="6:6" x14ac:dyDescent="0.25">
      <c r="F67850" s="186"/>
    </row>
    <row r="67851" spans="6:6" x14ac:dyDescent="0.25">
      <c r="F67851" s="186"/>
    </row>
    <row r="67863" spans="6:6" x14ac:dyDescent="0.25">
      <c r="F67863" s="186"/>
    </row>
    <row r="67864" spans="6:6" x14ac:dyDescent="0.25">
      <c r="F67864" s="186"/>
    </row>
    <row r="67865" spans="6:6" x14ac:dyDescent="0.25">
      <c r="F67865" s="186"/>
    </row>
    <row r="67866" spans="6:6" x14ac:dyDescent="0.25">
      <c r="F67866" s="186"/>
    </row>
    <row r="67877" spans="6:6" x14ac:dyDescent="0.25">
      <c r="F67877" s="186"/>
    </row>
    <row r="67878" spans="6:6" x14ac:dyDescent="0.25">
      <c r="F67878" s="186"/>
    </row>
    <row r="67879" spans="6:6" x14ac:dyDescent="0.25">
      <c r="F67879" s="186"/>
    </row>
    <row r="67880" spans="6:6" x14ac:dyDescent="0.25">
      <c r="F67880" s="186"/>
    </row>
    <row r="67881" spans="6:6" x14ac:dyDescent="0.25">
      <c r="F67881" s="186"/>
    </row>
    <row r="67892" spans="6:6" x14ac:dyDescent="0.25">
      <c r="F67892" s="186"/>
    </row>
    <row r="67893" spans="6:6" x14ac:dyDescent="0.25">
      <c r="F67893" s="186"/>
    </row>
    <row r="67894" spans="6:6" x14ac:dyDescent="0.25">
      <c r="F67894" s="186"/>
    </row>
    <row r="67895" spans="6:6" x14ac:dyDescent="0.25">
      <c r="F67895" s="186"/>
    </row>
    <row r="67896" spans="6:6" x14ac:dyDescent="0.25">
      <c r="F67896" s="186"/>
    </row>
    <row r="67908" spans="6:6" x14ac:dyDescent="0.25">
      <c r="F67908" s="186"/>
    </row>
    <row r="67909" spans="6:6" x14ac:dyDescent="0.25">
      <c r="F67909" s="186"/>
    </row>
    <row r="67937" spans="6:6" x14ac:dyDescent="0.25">
      <c r="F67937" s="186"/>
    </row>
    <row r="67938" spans="6:6" x14ac:dyDescent="0.25">
      <c r="F67938" s="186"/>
    </row>
    <row r="67939" spans="6:6" x14ac:dyDescent="0.25">
      <c r="F67939" s="186"/>
    </row>
    <row r="67940" spans="6:6" x14ac:dyDescent="0.25">
      <c r="F67940" s="186"/>
    </row>
    <row r="67941" spans="6:6" x14ac:dyDescent="0.25">
      <c r="F67941" s="186"/>
    </row>
    <row r="67982" spans="6:6" x14ac:dyDescent="0.25">
      <c r="F67982" s="186"/>
    </row>
    <row r="67985" spans="6:6" x14ac:dyDescent="0.25">
      <c r="F67985" s="186"/>
    </row>
    <row r="67998" spans="6:6" x14ac:dyDescent="0.25">
      <c r="F67998" s="186"/>
    </row>
    <row r="67999" spans="6:6" x14ac:dyDescent="0.25">
      <c r="F67999" s="186"/>
    </row>
    <row r="68000" spans="6:6" x14ac:dyDescent="0.25">
      <c r="F68000" s="186"/>
    </row>
    <row r="68001" spans="6:6" x14ac:dyDescent="0.25">
      <c r="F68001" s="186"/>
    </row>
    <row r="68042" spans="6:6" x14ac:dyDescent="0.25">
      <c r="F68042" s="186"/>
    </row>
    <row r="68043" spans="6:6" x14ac:dyDescent="0.25">
      <c r="F68043" s="186"/>
    </row>
    <row r="68044" spans="6:6" x14ac:dyDescent="0.25">
      <c r="F68044" s="186"/>
    </row>
    <row r="68045" spans="6:6" x14ac:dyDescent="0.25">
      <c r="F68045" s="186"/>
    </row>
    <row r="68046" spans="6:6" x14ac:dyDescent="0.25">
      <c r="F68046" s="186"/>
    </row>
    <row r="68057" spans="6:6" x14ac:dyDescent="0.25">
      <c r="F68057" s="186"/>
    </row>
    <row r="68058" spans="6:6" x14ac:dyDescent="0.25">
      <c r="F68058" s="186"/>
    </row>
    <row r="68059" spans="6:6" x14ac:dyDescent="0.25">
      <c r="F68059" s="186"/>
    </row>
    <row r="68060" spans="6:6" x14ac:dyDescent="0.25">
      <c r="F68060" s="186"/>
    </row>
    <row r="68061" spans="6:6" x14ac:dyDescent="0.25">
      <c r="F68061" s="186"/>
    </row>
    <row r="68073" spans="6:6" x14ac:dyDescent="0.25">
      <c r="F68073" s="186"/>
    </row>
    <row r="68074" spans="6:6" x14ac:dyDescent="0.25">
      <c r="F68074" s="186"/>
    </row>
    <row r="68075" spans="6:6" x14ac:dyDescent="0.25">
      <c r="F68075" s="186"/>
    </row>
    <row r="68076" spans="6:6" x14ac:dyDescent="0.25">
      <c r="F68076" s="186"/>
    </row>
    <row r="68087" spans="6:6" x14ac:dyDescent="0.25">
      <c r="F68087" s="186"/>
    </row>
    <row r="68088" spans="6:6" x14ac:dyDescent="0.25">
      <c r="F68088" s="186"/>
    </row>
    <row r="68089" spans="6:6" x14ac:dyDescent="0.25">
      <c r="F68089" s="186"/>
    </row>
    <row r="68090" spans="6:6" x14ac:dyDescent="0.25">
      <c r="F68090" s="186"/>
    </row>
    <row r="68091" spans="6:6" x14ac:dyDescent="0.25">
      <c r="F68091" s="186"/>
    </row>
    <row r="68102" spans="6:6" x14ac:dyDescent="0.25">
      <c r="F68102" s="186"/>
    </row>
    <row r="68103" spans="6:6" x14ac:dyDescent="0.25">
      <c r="F68103" s="186"/>
    </row>
    <row r="68104" spans="6:6" x14ac:dyDescent="0.25">
      <c r="F68104" s="186"/>
    </row>
    <row r="68105" spans="6:6" x14ac:dyDescent="0.25">
      <c r="F68105" s="186"/>
    </row>
    <row r="68106" spans="6:6" x14ac:dyDescent="0.25">
      <c r="F68106" s="186"/>
    </row>
    <row r="68118" spans="6:6" x14ac:dyDescent="0.25">
      <c r="F68118" s="186"/>
    </row>
    <row r="68119" spans="6:6" x14ac:dyDescent="0.25">
      <c r="F68119" s="186"/>
    </row>
    <row r="68120" spans="6:6" x14ac:dyDescent="0.25">
      <c r="F68120" s="186"/>
    </row>
    <row r="68121" spans="6:6" x14ac:dyDescent="0.25">
      <c r="F68121" s="186"/>
    </row>
    <row r="68133" spans="6:6" x14ac:dyDescent="0.25">
      <c r="F68133" s="186"/>
    </row>
    <row r="68134" spans="6:6" x14ac:dyDescent="0.25">
      <c r="F68134" s="186"/>
    </row>
    <row r="68135" spans="6:6" x14ac:dyDescent="0.25">
      <c r="F68135" s="186"/>
    </row>
    <row r="68136" spans="6:6" x14ac:dyDescent="0.25">
      <c r="F68136" s="186"/>
    </row>
    <row r="68147" spans="6:6" x14ac:dyDescent="0.25">
      <c r="F68147" s="186"/>
    </row>
    <row r="68148" spans="6:6" x14ac:dyDescent="0.25">
      <c r="F68148" s="186"/>
    </row>
    <row r="68149" spans="6:6" x14ac:dyDescent="0.25">
      <c r="F68149" s="186"/>
    </row>
    <row r="68150" spans="6:6" x14ac:dyDescent="0.25">
      <c r="F68150" s="186"/>
    </row>
    <row r="68151" spans="6:6" x14ac:dyDescent="0.25">
      <c r="F68151" s="186"/>
    </row>
    <row r="68162" spans="6:6" x14ac:dyDescent="0.25">
      <c r="F68162" s="186"/>
    </row>
    <row r="68163" spans="6:6" x14ac:dyDescent="0.25">
      <c r="F68163" s="186"/>
    </row>
    <row r="68164" spans="6:6" x14ac:dyDescent="0.25">
      <c r="F68164" s="186"/>
    </row>
    <row r="68165" spans="6:6" x14ac:dyDescent="0.25">
      <c r="F68165" s="186"/>
    </row>
    <row r="68166" spans="6:6" x14ac:dyDescent="0.25">
      <c r="F68166" s="186"/>
    </row>
    <row r="68177" spans="6:6" x14ac:dyDescent="0.25">
      <c r="F68177" s="186"/>
    </row>
    <row r="68178" spans="6:6" x14ac:dyDescent="0.25">
      <c r="F68178" s="186"/>
    </row>
    <row r="68179" spans="6:6" x14ac:dyDescent="0.25">
      <c r="F68179" s="186"/>
    </row>
    <row r="68180" spans="6:6" x14ac:dyDescent="0.25">
      <c r="F68180" s="186"/>
    </row>
    <row r="68181" spans="6:6" x14ac:dyDescent="0.25">
      <c r="F68181" s="186"/>
    </row>
    <row r="68192" spans="6:6" x14ac:dyDescent="0.25">
      <c r="F68192" s="186"/>
    </row>
    <row r="68193" spans="6:6" x14ac:dyDescent="0.25">
      <c r="F68193" s="186"/>
    </row>
    <row r="68194" spans="6:6" x14ac:dyDescent="0.25">
      <c r="F68194" s="186"/>
    </row>
    <row r="68195" spans="6:6" x14ac:dyDescent="0.25">
      <c r="F68195" s="186"/>
    </row>
    <row r="68207" spans="6:6" x14ac:dyDescent="0.25">
      <c r="F68207" s="186"/>
    </row>
    <row r="68208" spans="6:6" x14ac:dyDescent="0.25">
      <c r="F68208" s="186"/>
    </row>
    <row r="68209" spans="6:6" x14ac:dyDescent="0.25">
      <c r="F68209" s="186"/>
    </row>
    <row r="68210" spans="6:6" x14ac:dyDescent="0.25">
      <c r="F68210" s="186"/>
    </row>
    <row r="68211" spans="6:6" x14ac:dyDescent="0.25">
      <c r="F68211" s="186"/>
    </row>
    <row r="68223" spans="6:6" x14ac:dyDescent="0.25">
      <c r="F68223" s="186"/>
    </row>
    <row r="68224" spans="6:6" x14ac:dyDescent="0.25">
      <c r="F68224" s="186"/>
    </row>
    <row r="68225" spans="6:6" x14ac:dyDescent="0.25">
      <c r="F68225" s="186"/>
    </row>
    <row r="68226" spans="6:6" x14ac:dyDescent="0.25">
      <c r="F68226" s="186"/>
    </row>
    <row r="68252" spans="6:6" x14ac:dyDescent="0.25">
      <c r="F68252" s="186"/>
    </row>
    <row r="68253" spans="6:6" x14ac:dyDescent="0.25">
      <c r="F68253" s="186"/>
    </row>
    <row r="68254" spans="6:6" x14ac:dyDescent="0.25">
      <c r="F68254" s="186"/>
    </row>
    <row r="68255" spans="6:6" x14ac:dyDescent="0.25">
      <c r="F68255" s="186"/>
    </row>
    <row r="68256" spans="6:6" x14ac:dyDescent="0.25">
      <c r="F68256" s="186"/>
    </row>
    <row r="68267" spans="6:6" x14ac:dyDescent="0.25">
      <c r="F68267" s="186"/>
    </row>
    <row r="68268" spans="6:6" x14ac:dyDescent="0.25">
      <c r="F68268" s="186"/>
    </row>
    <row r="68269" spans="6:6" x14ac:dyDescent="0.25">
      <c r="F68269" s="186"/>
    </row>
    <row r="68270" spans="6:6" x14ac:dyDescent="0.25">
      <c r="F68270" s="186"/>
    </row>
    <row r="68282" spans="6:6" x14ac:dyDescent="0.25">
      <c r="F68282" s="187"/>
    </row>
    <row r="68283" spans="6:6" x14ac:dyDescent="0.25">
      <c r="F68283" s="186"/>
    </row>
    <row r="68284" spans="6:6" x14ac:dyDescent="0.25">
      <c r="F68284" s="186"/>
    </row>
    <row r="68285" spans="6:6" x14ac:dyDescent="0.25">
      <c r="F68285" s="186"/>
    </row>
    <row r="68286" spans="6:6" x14ac:dyDescent="0.25">
      <c r="F68286" s="186"/>
    </row>
    <row r="68297" spans="6:6" x14ac:dyDescent="0.25">
      <c r="F68297" s="186"/>
    </row>
    <row r="68298" spans="6:6" x14ac:dyDescent="0.25">
      <c r="F68298" s="186"/>
    </row>
    <row r="68299" spans="6:6" x14ac:dyDescent="0.25">
      <c r="F68299" s="186"/>
    </row>
    <row r="68300" spans="6:6" x14ac:dyDescent="0.25">
      <c r="F68300" s="186"/>
    </row>
    <row r="68301" spans="6:6" x14ac:dyDescent="0.25">
      <c r="F68301" s="186"/>
    </row>
    <row r="68312" spans="6:6" x14ac:dyDescent="0.25">
      <c r="F68312" s="186"/>
    </row>
    <row r="68313" spans="6:6" x14ac:dyDescent="0.25">
      <c r="F68313" s="186"/>
    </row>
    <row r="68314" spans="6:6" x14ac:dyDescent="0.25">
      <c r="F68314" s="186"/>
    </row>
    <row r="68315" spans="6:6" x14ac:dyDescent="0.25">
      <c r="F68315" s="186"/>
    </row>
    <row r="68316" spans="6:6" x14ac:dyDescent="0.25">
      <c r="F68316" s="186"/>
    </row>
    <row r="68328" spans="6:6" x14ac:dyDescent="0.25">
      <c r="F68328" s="186"/>
    </row>
    <row r="68329" spans="6:6" x14ac:dyDescent="0.25">
      <c r="F68329" s="186"/>
    </row>
    <row r="68330" spans="6:6" x14ac:dyDescent="0.25">
      <c r="F68330" s="186"/>
    </row>
    <row r="68331" spans="6:6" x14ac:dyDescent="0.25">
      <c r="F68331" s="186"/>
    </row>
    <row r="68357" spans="6:6" x14ac:dyDescent="0.25">
      <c r="F68357" s="186"/>
    </row>
    <row r="68358" spans="6:6" x14ac:dyDescent="0.25">
      <c r="F68358" s="186"/>
    </row>
    <row r="68359" spans="6:6" x14ac:dyDescent="0.25">
      <c r="F68359" s="186"/>
    </row>
    <row r="68360" spans="6:6" x14ac:dyDescent="0.25">
      <c r="F68360" s="186"/>
    </row>
    <row r="68361" spans="6:6" x14ac:dyDescent="0.25">
      <c r="F68361" s="186"/>
    </row>
    <row r="68372" spans="6:6" x14ac:dyDescent="0.25">
      <c r="F68372" s="186"/>
    </row>
    <row r="68373" spans="6:6" x14ac:dyDescent="0.25">
      <c r="F68373" s="186"/>
    </row>
    <row r="68374" spans="6:6" x14ac:dyDescent="0.25">
      <c r="F68374" s="186"/>
    </row>
    <row r="68375" spans="6:6" x14ac:dyDescent="0.25">
      <c r="F68375" s="186"/>
    </row>
    <row r="68376" spans="6:6" x14ac:dyDescent="0.25">
      <c r="F68376" s="186"/>
    </row>
    <row r="68387" spans="6:6" x14ac:dyDescent="0.25">
      <c r="F68387" s="186"/>
    </row>
    <row r="68388" spans="6:6" x14ac:dyDescent="0.25">
      <c r="F68388" s="186"/>
    </row>
    <row r="68389" spans="6:6" x14ac:dyDescent="0.25">
      <c r="F68389" s="186"/>
    </row>
    <row r="68390" spans="6:6" x14ac:dyDescent="0.25">
      <c r="F68390" s="186"/>
    </row>
    <row r="68391" spans="6:6" x14ac:dyDescent="0.25">
      <c r="F68391" s="186"/>
    </row>
    <row r="68402" spans="6:6" x14ac:dyDescent="0.25">
      <c r="F68402" s="186"/>
    </row>
    <row r="68403" spans="6:6" x14ac:dyDescent="0.25">
      <c r="F68403" s="186"/>
    </row>
    <row r="68404" spans="6:6" x14ac:dyDescent="0.25">
      <c r="F68404" s="186"/>
    </row>
    <row r="68405" spans="6:6" x14ac:dyDescent="0.25">
      <c r="F68405" s="186"/>
    </row>
    <row r="68406" spans="6:6" x14ac:dyDescent="0.25">
      <c r="F68406" s="186"/>
    </row>
    <row r="68418" spans="6:6" x14ac:dyDescent="0.25">
      <c r="F68418" s="186"/>
    </row>
    <row r="68419" spans="6:6" x14ac:dyDescent="0.25">
      <c r="F68419" s="186"/>
    </row>
    <row r="68420" spans="6:6" x14ac:dyDescent="0.25">
      <c r="F68420" s="186"/>
    </row>
    <row r="68421" spans="6:6" x14ac:dyDescent="0.25">
      <c r="F68421" s="186"/>
    </row>
    <row r="68433" spans="6:6" x14ac:dyDescent="0.25">
      <c r="F68433" s="186"/>
    </row>
    <row r="68434" spans="6:6" x14ac:dyDescent="0.25">
      <c r="F68434" s="186"/>
    </row>
    <row r="68435" spans="6:6" x14ac:dyDescent="0.25">
      <c r="F68435" s="186"/>
    </row>
    <row r="68436" spans="6:6" x14ac:dyDescent="0.25">
      <c r="F68436" s="186"/>
    </row>
    <row r="68448" spans="6:6" x14ac:dyDescent="0.25">
      <c r="F68448" s="186"/>
    </row>
    <row r="68449" spans="6:6" x14ac:dyDescent="0.25">
      <c r="F68449" s="186"/>
    </row>
    <row r="68462" spans="6:6" x14ac:dyDescent="0.25">
      <c r="F68462" s="186"/>
    </row>
    <row r="68463" spans="6:6" x14ac:dyDescent="0.25">
      <c r="F68463" s="186"/>
    </row>
    <row r="68464" spans="6:6" x14ac:dyDescent="0.25">
      <c r="F68464" s="186"/>
    </row>
    <row r="68465" spans="6:6" x14ac:dyDescent="0.25">
      <c r="F68465" s="186"/>
    </row>
    <row r="68466" spans="6:6" x14ac:dyDescent="0.25">
      <c r="F68466" s="186"/>
    </row>
    <row r="68477" spans="6:6" x14ac:dyDescent="0.25">
      <c r="F68477" s="186"/>
    </row>
    <row r="68478" spans="6:6" x14ac:dyDescent="0.25">
      <c r="F68478" s="186"/>
    </row>
    <row r="68479" spans="6:6" x14ac:dyDescent="0.25">
      <c r="F68479" s="186"/>
    </row>
    <row r="68480" spans="6:6" x14ac:dyDescent="0.25">
      <c r="F68480" s="186"/>
    </row>
    <row r="68481" spans="6:6" x14ac:dyDescent="0.25">
      <c r="F68481" s="186"/>
    </row>
    <row r="68492" spans="6:6" x14ac:dyDescent="0.25">
      <c r="F68492" s="186"/>
    </row>
    <row r="68493" spans="6:6" x14ac:dyDescent="0.25">
      <c r="F68493" s="186"/>
    </row>
    <row r="68494" spans="6:6" x14ac:dyDescent="0.25">
      <c r="F68494" s="186"/>
    </row>
    <row r="68495" spans="6:6" x14ac:dyDescent="0.25">
      <c r="F68495" s="186"/>
    </row>
    <row r="68496" spans="6:6" x14ac:dyDescent="0.25">
      <c r="F68496" s="186"/>
    </row>
    <row r="68507" spans="6:6" x14ac:dyDescent="0.25">
      <c r="F68507" s="186"/>
    </row>
    <row r="68508" spans="6:6" x14ac:dyDescent="0.25">
      <c r="F68508" s="186"/>
    </row>
    <row r="68509" spans="6:6" x14ac:dyDescent="0.25">
      <c r="F68509" s="186"/>
    </row>
    <row r="68510" spans="6:6" x14ac:dyDescent="0.25">
      <c r="F68510" s="186"/>
    </row>
    <row r="68511" spans="6:6" x14ac:dyDescent="0.25">
      <c r="F68511" s="186"/>
    </row>
    <row r="68522" spans="6:6" x14ac:dyDescent="0.25">
      <c r="F68522" s="186"/>
    </row>
    <row r="68523" spans="6:6" x14ac:dyDescent="0.25">
      <c r="F68523" s="186"/>
    </row>
    <row r="68524" spans="6:6" x14ac:dyDescent="0.25">
      <c r="F68524" s="186"/>
    </row>
    <row r="68525" spans="6:6" x14ac:dyDescent="0.25">
      <c r="F68525" s="186"/>
    </row>
    <row r="68526" spans="6:6" x14ac:dyDescent="0.25">
      <c r="F68526" s="186"/>
    </row>
    <row r="68538" spans="6:6" x14ac:dyDescent="0.25">
      <c r="F68538" s="186"/>
    </row>
    <row r="68539" spans="6:6" x14ac:dyDescent="0.25">
      <c r="F68539" s="186"/>
    </row>
    <row r="68567" spans="6:6" x14ac:dyDescent="0.25">
      <c r="F68567" s="186"/>
    </row>
    <row r="68568" spans="6:6" x14ac:dyDescent="0.25">
      <c r="F68568" s="186"/>
    </row>
    <row r="68569" spans="6:6" x14ac:dyDescent="0.25">
      <c r="F68569" s="186"/>
    </row>
    <row r="68570" spans="6:6" x14ac:dyDescent="0.25">
      <c r="F68570" s="186"/>
    </row>
    <row r="68571" spans="6:6" x14ac:dyDescent="0.25">
      <c r="F68571" s="186"/>
    </row>
    <row r="68582" spans="6:6" x14ac:dyDescent="0.25">
      <c r="F68582" s="186"/>
    </row>
    <row r="68583" spans="6:6" x14ac:dyDescent="0.25">
      <c r="F68583" s="186"/>
    </row>
    <row r="68584" spans="6:6" x14ac:dyDescent="0.25">
      <c r="F68584" s="186"/>
    </row>
    <row r="68585" spans="6:6" x14ac:dyDescent="0.25">
      <c r="F68585" s="186"/>
    </row>
    <row r="68586" spans="6:6" x14ac:dyDescent="0.25">
      <c r="F68586" s="186"/>
    </row>
    <row r="68598" spans="6:6" x14ac:dyDescent="0.25">
      <c r="F68598" s="186"/>
    </row>
    <row r="68599" spans="6:6" x14ac:dyDescent="0.25">
      <c r="F68599" s="186"/>
    </row>
    <row r="68612" spans="6:6" x14ac:dyDescent="0.25">
      <c r="F68612" s="186"/>
    </row>
    <row r="68613" spans="6:6" x14ac:dyDescent="0.25">
      <c r="F68613" s="186"/>
    </row>
    <row r="68614" spans="6:6" x14ac:dyDescent="0.25">
      <c r="F68614" s="186"/>
    </row>
    <row r="68615" spans="6:6" x14ac:dyDescent="0.25">
      <c r="F68615" s="186"/>
    </row>
    <row r="68627" spans="6:6" x14ac:dyDescent="0.25">
      <c r="F68627" s="186"/>
    </row>
    <row r="68628" spans="6:6" x14ac:dyDescent="0.25">
      <c r="F68628" s="186"/>
    </row>
    <row r="68629" spans="6:6" x14ac:dyDescent="0.25">
      <c r="F68629" s="186"/>
    </row>
    <row r="68630" spans="6:6" x14ac:dyDescent="0.25">
      <c r="F68630" s="186"/>
    </row>
    <row r="68631" spans="6:6" x14ac:dyDescent="0.25">
      <c r="F68631" s="186"/>
    </row>
    <row r="68643" spans="6:6" x14ac:dyDescent="0.25">
      <c r="F68643" s="186"/>
    </row>
    <row r="68644" spans="6:6" x14ac:dyDescent="0.25">
      <c r="F68644" s="186"/>
    </row>
    <row r="68672" spans="6:6" x14ac:dyDescent="0.25">
      <c r="F68672" s="186"/>
    </row>
    <row r="68673" spans="6:6" x14ac:dyDescent="0.25">
      <c r="F68673" s="186"/>
    </row>
    <row r="68674" spans="6:6" x14ac:dyDescent="0.25">
      <c r="F68674" s="186"/>
    </row>
    <row r="68675" spans="6:6" x14ac:dyDescent="0.25">
      <c r="F68675" s="186"/>
    </row>
    <row r="68676" spans="6:6" x14ac:dyDescent="0.25">
      <c r="F68676" s="186"/>
    </row>
    <row r="68687" spans="6:6" x14ac:dyDescent="0.25">
      <c r="F68687" s="186"/>
    </row>
    <row r="68688" spans="6:6" x14ac:dyDescent="0.25">
      <c r="F68688" s="186"/>
    </row>
    <row r="68689" spans="6:6" x14ac:dyDescent="0.25">
      <c r="F68689" s="186"/>
    </row>
    <row r="68690" spans="6:6" x14ac:dyDescent="0.25">
      <c r="F68690" s="186"/>
    </row>
    <row r="68691" spans="6:6" x14ac:dyDescent="0.25">
      <c r="F68691" s="186"/>
    </row>
    <row r="68703" spans="6:6" x14ac:dyDescent="0.25">
      <c r="F68703" s="186"/>
    </row>
    <row r="68704" spans="6:6" x14ac:dyDescent="0.25">
      <c r="F68704" s="186"/>
    </row>
    <row r="68705" spans="6:6" x14ac:dyDescent="0.25">
      <c r="F68705" s="186"/>
    </row>
    <row r="68706" spans="6:6" x14ac:dyDescent="0.25">
      <c r="F68706" s="186"/>
    </row>
    <row r="68717" spans="6:6" x14ac:dyDescent="0.25">
      <c r="F68717" s="186"/>
    </row>
    <row r="68718" spans="6:6" x14ac:dyDescent="0.25">
      <c r="F68718" s="186"/>
    </row>
    <row r="68719" spans="6:6" x14ac:dyDescent="0.25">
      <c r="F68719" s="186"/>
    </row>
    <row r="68720" spans="6:6" x14ac:dyDescent="0.25">
      <c r="F68720" s="186"/>
    </row>
    <row r="68721" spans="6:6" x14ac:dyDescent="0.25">
      <c r="F68721" s="186"/>
    </row>
    <row r="68732" spans="6:6" x14ac:dyDescent="0.25">
      <c r="F68732" s="187"/>
    </row>
    <row r="68733" spans="6:6" x14ac:dyDescent="0.25">
      <c r="F68733" s="186"/>
    </row>
    <row r="68734" spans="6:6" x14ac:dyDescent="0.25">
      <c r="F68734" s="186"/>
    </row>
    <row r="68735" spans="6:6" x14ac:dyDescent="0.25">
      <c r="F68735" s="186"/>
    </row>
    <row r="68736" spans="6:6" x14ac:dyDescent="0.25">
      <c r="F68736" s="186"/>
    </row>
    <row r="68748" spans="6:6" x14ac:dyDescent="0.25">
      <c r="F68748" s="186"/>
    </row>
    <row r="68749" spans="6:6" x14ac:dyDescent="0.25">
      <c r="F68749" s="186"/>
    </row>
    <row r="68750" spans="6:6" x14ac:dyDescent="0.25">
      <c r="F68750" s="186"/>
    </row>
    <row r="68751" spans="6:6" x14ac:dyDescent="0.25">
      <c r="F68751" s="186"/>
    </row>
    <row r="68777" spans="6:6" x14ac:dyDescent="0.25">
      <c r="F68777" s="186"/>
    </row>
    <row r="68778" spans="6:6" x14ac:dyDescent="0.25">
      <c r="F68778" s="186"/>
    </row>
    <row r="68779" spans="6:6" x14ac:dyDescent="0.25">
      <c r="F68779" s="186"/>
    </row>
    <row r="68780" spans="6:6" x14ac:dyDescent="0.25">
      <c r="F68780" s="186"/>
    </row>
    <row r="68781" spans="6:6" x14ac:dyDescent="0.25">
      <c r="F68781" s="186"/>
    </row>
    <row r="68792" spans="6:6" x14ac:dyDescent="0.25">
      <c r="F68792" s="186"/>
    </row>
    <row r="68793" spans="6:6" x14ac:dyDescent="0.25">
      <c r="F68793" s="186"/>
    </row>
    <row r="68794" spans="6:6" x14ac:dyDescent="0.25">
      <c r="F68794" s="186"/>
    </row>
    <row r="68795" spans="6:6" x14ac:dyDescent="0.25">
      <c r="F68795" s="186"/>
    </row>
    <row r="68796" spans="6:6" x14ac:dyDescent="0.25">
      <c r="F68796" s="186"/>
    </row>
    <row r="68807" spans="6:6" x14ac:dyDescent="0.25">
      <c r="F68807" s="186"/>
    </row>
    <row r="68808" spans="6:6" x14ac:dyDescent="0.25">
      <c r="F68808" s="186"/>
    </row>
    <row r="68809" spans="6:6" x14ac:dyDescent="0.25">
      <c r="F68809" s="186"/>
    </row>
    <row r="68810" spans="6:6" x14ac:dyDescent="0.25">
      <c r="F68810" s="186"/>
    </row>
    <row r="68811" spans="6:6" x14ac:dyDescent="0.25">
      <c r="F68811" s="186"/>
    </row>
    <row r="68822" spans="6:6" x14ac:dyDescent="0.25">
      <c r="F68822" s="186"/>
    </row>
    <row r="68823" spans="6:6" x14ac:dyDescent="0.25">
      <c r="F68823" s="186"/>
    </row>
    <row r="68824" spans="6:6" x14ac:dyDescent="0.25">
      <c r="F68824" s="186"/>
    </row>
    <row r="68825" spans="6:6" x14ac:dyDescent="0.25">
      <c r="F68825" s="186"/>
    </row>
    <row r="68826" spans="6:6" x14ac:dyDescent="0.25">
      <c r="F68826" s="186"/>
    </row>
    <row r="68837" spans="6:6" x14ac:dyDescent="0.25">
      <c r="F68837" s="187"/>
    </row>
    <row r="68838" spans="6:6" x14ac:dyDescent="0.25">
      <c r="F68838" s="186"/>
    </row>
    <row r="68839" spans="6:6" x14ac:dyDescent="0.25">
      <c r="F68839" s="186"/>
    </row>
    <row r="68840" spans="6:6" x14ac:dyDescent="0.25">
      <c r="F68840" s="186"/>
    </row>
    <row r="68841" spans="6:6" x14ac:dyDescent="0.25">
      <c r="F68841" s="186"/>
    </row>
    <row r="68853" spans="6:6" x14ac:dyDescent="0.25">
      <c r="F68853" s="186"/>
    </row>
    <row r="68854" spans="6:6" x14ac:dyDescent="0.25">
      <c r="F68854" s="186"/>
    </row>
    <row r="68855" spans="6:6" x14ac:dyDescent="0.25">
      <c r="F68855" s="186"/>
    </row>
    <row r="68856" spans="6:6" x14ac:dyDescent="0.25">
      <c r="F68856" s="186"/>
    </row>
    <row r="68882" spans="6:6" x14ac:dyDescent="0.25">
      <c r="F68882" s="186"/>
    </row>
    <row r="68883" spans="6:6" x14ac:dyDescent="0.25">
      <c r="F68883" s="186"/>
    </row>
    <row r="68884" spans="6:6" x14ac:dyDescent="0.25">
      <c r="F68884" s="186"/>
    </row>
    <row r="68885" spans="6:6" x14ac:dyDescent="0.25">
      <c r="F68885" s="186"/>
    </row>
    <row r="68886" spans="6:6" x14ac:dyDescent="0.25">
      <c r="F68886" s="186"/>
    </row>
    <row r="68896" spans="6:6" x14ac:dyDescent="0.25">
      <c r="F68896" s="186"/>
    </row>
    <row r="68897" spans="6:6" x14ac:dyDescent="0.25">
      <c r="F68897" s="186"/>
    </row>
    <row r="68898" spans="6:6" x14ac:dyDescent="0.25">
      <c r="F68898" s="186"/>
    </row>
    <row r="68899" spans="6:6" x14ac:dyDescent="0.25">
      <c r="F68899" s="186"/>
    </row>
    <row r="68900" spans="6:6" x14ac:dyDescent="0.25">
      <c r="F68900" s="186"/>
    </row>
    <row r="68901" spans="6:6" x14ac:dyDescent="0.25">
      <c r="F68901" s="186"/>
    </row>
    <row r="68912" spans="6:6" x14ac:dyDescent="0.25">
      <c r="F68912" s="187"/>
    </row>
    <row r="68913" spans="6:6" x14ac:dyDescent="0.25">
      <c r="F68913" s="186"/>
    </row>
    <row r="68914" spans="6:6" x14ac:dyDescent="0.25">
      <c r="F68914" s="186"/>
    </row>
    <row r="68915" spans="6:6" x14ac:dyDescent="0.25">
      <c r="F68915" s="186"/>
    </row>
    <row r="68916" spans="6:6" x14ac:dyDescent="0.25">
      <c r="F68916" s="186"/>
    </row>
    <row r="68927" spans="6:6" x14ac:dyDescent="0.25">
      <c r="F68927" s="186"/>
    </row>
    <row r="68928" spans="6:6" x14ac:dyDescent="0.25">
      <c r="F68928" s="186"/>
    </row>
    <row r="68929" spans="6:6" x14ac:dyDescent="0.25">
      <c r="F68929" s="186"/>
    </row>
    <row r="68930" spans="6:6" x14ac:dyDescent="0.25">
      <c r="F68930" s="186"/>
    </row>
    <row r="68931" spans="6:6" x14ac:dyDescent="0.25">
      <c r="F68931" s="186"/>
    </row>
    <row r="68943" spans="6:6" x14ac:dyDescent="0.25">
      <c r="F68943" s="186"/>
    </row>
    <row r="68944" spans="6:6" x14ac:dyDescent="0.25">
      <c r="F68944" s="186"/>
    </row>
    <row r="68945" spans="6:6" x14ac:dyDescent="0.25">
      <c r="F68945" s="186"/>
    </row>
    <row r="68946" spans="6:6" x14ac:dyDescent="0.25">
      <c r="F68946" s="186"/>
    </row>
    <row r="68958" spans="6:6" x14ac:dyDescent="0.25">
      <c r="F68958" s="186"/>
    </row>
    <row r="68959" spans="6:6" x14ac:dyDescent="0.25">
      <c r="F68959" s="186"/>
    </row>
    <row r="68960" spans="6:6" x14ac:dyDescent="0.25">
      <c r="F68960" s="186"/>
    </row>
    <row r="68961" spans="6:6" x14ac:dyDescent="0.25">
      <c r="F68961" s="186"/>
    </row>
    <row r="68987" spans="6:6" x14ac:dyDescent="0.25">
      <c r="F68987" s="186"/>
    </row>
    <row r="68988" spans="6:6" x14ac:dyDescent="0.25">
      <c r="F68988" s="186"/>
    </row>
    <row r="68989" spans="6:6" x14ac:dyDescent="0.25">
      <c r="F68989" s="186"/>
    </row>
    <row r="68990" spans="6:6" x14ac:dyDescent="0.25">
      <c r="F68990" s="186"/>
    </row>
    <row r="68991" spans="6:6" x14ac:dyDescent="0.25">
      <c r="F68991" s="186"/>
    </row>
    <row r="69002" spans="6:6" x14ac:dyDescent="0.25">
      <c r="F69002" s="186"/>
    </row>
    <row r="69003" spans="6:6" x14ac:dyDescent="0.25">
      <c r="F69003" s="186"/>
    </row>
    <row r="69004" spans="6:6" x14ac:dyDescent="0.25">
      <c r="F69004" s="186"/>
    </row>
    <row r="69005" spans="6:6" x14ac:dyDescent="0.25">
      <c r="F69005" s="186"/>
    </row>
    <row r="69006" spans="6:6" x14ac:dyDescent="0.25">
      <c r="F69006" s="186"/>
    </row>
    <row r="69018" spans="6:6" x14ac:dyDescent="0.25">
      <c r="F69018" s="186"/>
    </row>
    <row r="69019" spans="6:6" x14ac:dyDescent="0.25">
      <c r="F69019" s="186"/>
    </row>
    <row r="69020" spans="6:6" x14ac:dyDescent="0.25">
      <c r="F69020" s="186"/>
    </row>
    <row r="69021" spans="6:6" x14ac:dyDescent="0.25">
      <c r="F69021" s="186"/>
    </row>
    <row r="69032" spans="6:6" x14ac:dyDescent="0.25">
      <c r="F69032" s="186"/>
    </row>
    <row r="69033" spans="6:6" x14ac:dyDescent="0.25">
      <c r="F69033" s="186"/>
    </row>
    <row r="69034" spans="6:6" x14ac:dyDescent="0.25">
      <c r="F69034" s="186"/>
    </row>
    <row r="69035" spans="6:6" x14ac:dyDescent="0.25">
      <c r="F69035" s="186"/>
    </row>
    <row r="69036" spans="6:6" x14ac:dyDescent="0.25">
      <c r="F69036" s="186"/>
    </row>
    <row r="69047" spans="6:6" x14ac:dyDescent="0.25">
      <c r="F69047" s="186"/>
    </row>
    <row r="69048" spans="6:6" x14ac:dyDescent="0.25">
      <c r="F69048" s="186"/>
    </row>
    <row r="69049" spans="6:6" x14ac:dyDescent="0.25">
      <c r="F69049" s="186"/>
    </row>
    <row r="69050" spans="6:6" x14ac:dyDescent="0.25">
      <c r="F69050" s="186"/>
    </row>
    <row r="69051" spans="6:6" x14ac:dyDescent="0.25">
      <c r="F69051" s="186"/>
    </row>
    <row r="69063" spans="6:6" x14ac:dyDescent="0.25">
      <c r="F69063" s="186"/>
    </row>
    <row r="69064" spans="6:6" x14ac:dyDescent="0.25">
      <c r="F69064" s="186"/>
    </row>
    <row r="69065" spans="6:6" x14ac:dyDescent="0.25">
      <c r="F69065" s="186"/>
    </row>
    <row r="69066" spans="6:6" x14ac:dyDescent="0.25">
      <c r="F69066" s="186"/>
    </row>
    <row r="69092" spans="6:6" x14ac:dyDescent="0.25">
      <c r="F69092" s="186"/>
    </row>
    <row r="69093" spans="6:6" x14ac:dyDescent="0.25">
      <c r="F69093" s="186"/>
    </row>
    <row r="69094" spans="6:6" x14ac:dyDescent="0.25">
      <c r="F69094" s="186"/>
    </row>
    <row r="69095" spans="6:6" x14ac:dyDescent="0.25">
      <c r="F69095" s="186"/>
    </row>
    <row r="69096" spans="6:6" x14ac:dyDescent="0.25">
      <c r="F69096" s="186"/>
    </row>
    <row r="69107" spans="6:6" x14ac:dyDescent="0.25">
      <c r="F69107" s="186"/>
    </row>
    <row r="69110" spans="6:6" x14ac:dyDescent="0.25">
      <c r="F69110" s="186"/>
    </row>
    <row r="69123" spans="6:6" x14ac:dyDescent="0.25">
      <c r="F69123" s="186"/>
    </row>
    <row r="69124" spans="6:6" x14ac:dyDescent="0.25">
      <c r="F69124" s="186"/>
    </row>
    <row r="69137" spans="6:6" x14ac:dyDescent="0.25">
      <c r="F69137" s="186"/>
    </row>
    <row r="69140" spans="6:6" x14ac:dyDescent="0.25">
      <c r="F69140" s="186"/>
    </row>
    <row r="69153" spans="6:6" x14ac:dyDescent="0.25">
      <c r="F69153" s="186"/>
    </row>
    <row r="69155" spans="6:6" x14ac:dyDescent="0.25">
      <c r="F69155" s="186"/>
    </row>
    <row r="69156" spans="6:6" x14ac:dyDescent="0.25">
      <c r="F69156" s="186"/>
    </row>
    <row r="69197" spans="6:6" x14ac:dyDescent="0.25">
      <c r="F69197" s="186"/>
    </row>
    <row r="69198" spans="6:6" x14ac:dyDescent="0.25">
      <c r="F69198" s="187"/>
    </row>
    <row r="69199" spans="6:6" x14ac:dyDescent="0.25">
      <c r="F69199" s="187"/>
    </row>
    <row r="69200" spans="6:6" x14ac:dyDescent="0.25">
      <c r="F69200" s="186"/>
    </row>
    <row r="69201" spans="6:6" x14ac:dyDescent="0.25">
      <c r="F69201" s="187"/>
    </row>
    <row r="69212" spans="6:6" x14ac:dyDescent="0.25">
      <c r="F69212" s="186"/>
    </row>
    <row r="69213" spans="6:6" x14ac:dyDescent="0.25">
      <c r="F69213" s="187"/>
    </row>
    <row r="69214" spans="6:6" x14ac:dyDescent="0.25">
      <c r="F69214" s="187"/>
    </row>
    <row r="69215" spans="6:6" x14ac:dyDescent="0.25">
      <c r="F69215" s="186"/>
    </row>
    <row r="69216" spans="6:6" x14ac:dyDescent="0.25">
      <c r="F69216" s="187"/>
    </row>
    <row r="69227" spans="6:6" x14ac:dyDescent="0.25">
      <c r="F69227" s="187"/>
    </row>
    <row r="69228" spans="6:6" x14ac:dyDescent="0.25">
      <c r="F69228" s="187"/>
    </row>
    <row r="69229" spans="6:6" x14ac:dyDescent="0.25">
      <c r="F69229" s="187"/>
    </row>
    <row r="69230" spans="6:6" x14ac:dyDescent="0.25">
      <c r="F69230" s="187"/>
    </row>
    <row r="69231" spans="6:6" x14ac:dyDescent="0.25">
      <c r="F69231" s="187"/>
    </row>
    <row r="69242" spans="6:6" x14ac:dyDescent="0.25">
      <c r="F69242" s="186"/>
    </row>
    <row r="69243" spans="6:6" x14ac:dyDescent="0.25">
      <c r="F69243" s="187"/>
    </row>
    <row r="69244" spans="6:6" x14ac:dyDescent="0.25">
      <c r="F69244" s="187"/>
    </row>
    <row r="69245" spans="6:6" x14ac:dyDescent="0.25">
      <c r="F69245" s="186"/>
    </row>
    <row r="69246" spans="6:6" x14ac:dyDescent="0.25">
      <c r="F69246" s="187"/>
    </row>
    <row r="69257" spans="6:6" x14ac:dyDescent="0.25">
      <c r="F69257" s="187"/>
    </row>
    <row r="69258" spans="6:6" x14ac:dyDescent="0.25">
      <c r="F69258" s="187"/>
    </row>
    <row r="69259" spans="6:6" x14ac:dyDescent="0.25">
      <c r="F69259" s="187"/>
    </row>
    <row r="69260" spans="6:6" x14ac:dyDescent="0.25">
      <c r="F69260" s="187"/>
    </row>
    <row r="69261" spans="6:6" x14ac:dyDescent="0.25">
      <c r="F69261" s="187"/>
    </row>
    <row r="69273" spans="6:6" x14ac:dyDescent="0.25">
      <c r="F69273" s="187"/>
    </row>
    <row r="69274" spans="6:6" x14ac:dyDescent="0.25">
      <c r="F69274" s="187"/>
    </row>
    <row r="69275" spans="6:6" x14ac:dyDescent="0.25">
      <c r="F69275" s="187"/>
    </row>
    <row r="69276" spans="6:6" x14ac:dyDescent="0.25">
      <c r="F69276" s="187"/>
    </row>
    <row r="69289" spans="6:6" x14ac:dyDescent="0.25">
      <c r="F69289" s="187"/>
    </row>
    <row r="69290" spans="6:6" x14ac:dyDescent="0.25">
      <c r="F69290" s="187"/>
    </row>
    <row r="69291" spans="6:6" x14ac:dyDescent="0.25">
      <c r="F69291" s="187"/>
    </row>
    <row r="69302" spans="6:6" x14ac:dyDescent="0.25">
      <c r="F69302" s="186"/>
    </row>
    <row r="69303" spans="6:6" x14ac:dyDescent="0.25">
      <c r="F69303" s="186"/>
    </row>
    <row r="69304" spans="6:6" x14ac:dyDescent="0.25">
      <c r="F69304" s="186"/>
    </row>
    <row r="69305" spans="6:6" x14ac:dyDescent="0.25">
      <c r="F69305" s="186"/>
    </row>
    <row r="69306" spans="6:6" x14ac:dyDescent="0.25">
      <c r="F69306" s="186"/>
    </row>
    <row r="69317" spans="6:6" x14ac:dyDescent="0.25">
      <c r="F69317" s="186"/>
    </row>
    <row r="69318" spans="6:6" x14ac:dyDescent="0.25">
      <c r="F69318" s="186"/>
    </row>
    <row r="69319" spans="6:6" x14ac:dyDescent="0.25">
      <c r="F69319" s="186"/>
    </row>
    <row r="69320" spans="6:6" x14ac:dyDescent="0.25">
      <c r="F69320" s="186"/>
    </row>
    <row r="69321" spans="6:6" x14ac:dyDescent="0.25">
      <c r="F69321" s="186"/>
    </row>
    <row r="69333" spans="6:6" x14ac:dyDescent="0.25">
      <c r="F69333" s="186"/>
    </row>
    <row r="69334" spans="6:6" x14ac:dyDescent="0.25">
      <c r="F69334" s="186"/>
    </row>
    <row r="69335" spans="6:6" x14ac:dyDescent="0.25">
      <c r="F69335" s="186"/>
    </row>
    <row r="69336" spans="6:6" x14ac:dyDescent="0.25">
      <c r="F69336" s="186"/>
    </row>
    <row r="69347" spans="6:6" x14ac:dyDescent="0.25">
      <c r="F69347" s="186"/>
    </row>
    <row r="69348" spans="6:6" x14ac:dyDescent="0.25">
      <c r="F69348" s="186"/>
    </row>
    <row r="69349" spans="6:6" x14ac:dyDescent="0.25">
      <c r="F69349" s="186"/>
    </row>
    <row r="69350" spans="6:6" x14ac:dyDescent="0.25">
      <c r="F69350" s="186"/>
    </row>
    <row r="69351" spans="6:6" x14ac:dyDescent="0.25">
      <c r="F69351" s="186"/>
    </row>
    <row r="69363" spans="6:6" x14ac:dyDescent="0.25">
      <c r="F69363" s="186"/>
    </row>
    <row r="69364" spans="6:6" x14ac:dyDescent="0.25">
      <c r="F69364" s="186"/>
    </row>
    <row r="69365" spans="6:6" x14ac:dyDescent="0.25">
      <c r="F69365" s="186"/>
    </row>
    <row r="69366" spans="6:6" x14ac:dyDescent="0.25">
      <c r="F69366" s="186"/>
    </row>
    <row r="69378" spans="6:6" x14ac:dyDescent="0.25">
      <c r="F69378" s="186"/>
    </row>
    <row r="69379" spans="6:6" x14ac:dyDescent="0.25">
      <c r="F69379" s="186"/>
    </row>
    <row r="69380" spans="6:6" x14ac:dyDescent="0.25">
      <c r="F69380" s="186"/>
    </row>
    <row r="69381" spans="6:6" x14ac:dyDescent="0.25">
      <c r="F69381" s="186"/>
    </row>
    <row r="69407" spans="6:6" x14ac:dyDescent="0.25">
      <c r="F69407" s="186"/>
    </row>
    <row r="69408" spans="6:6" x14ac:dyDescent="0.25">
      <c r="F69408" s="186"/>
    </row>
    <row r="69409" spans="6:6" x14ac:dyDescent="0.25">
      <c r="F69409" s="186"/>
    </row>
    <row r="69410" spans="6:6" x14ac:dyDescent="0.25">
      <c r="F69410" s="186"/>
    </row>
    <row r="69411" spans="6:6" x14ac:dyDescent="0.25">
      <c r="F69411" s="186"/>
    </row>
    <row r="69422" spans="6:6" x14ac:dyDescent="0.25">
      <c r="F69422" s="186"/>
    </row>
    <row r="69423" spans="6:6" x14ac:dyDescent="0.25">
      <c r="F69423" s="186"/>
    </row>
    <row r="69425" spans="6:6" x14ac:dyDescent="0.25">
      <c r="F69425" s="186"/>
    </row>
    <row r="69437" spans="6:6" x14ac:dyDescent="0.25">
      <c r="F69437" s="186"/>
    </row>
    <row r="69438" spans="6:6" x14ac:dyDescent="0.25">
      <c r="F69438" s="186"/>
    </row>
    <row r="69439" spans="6:6" x14ac:dyDescent="0.25">
      <c r="F69439" s="186"/>
    </row>
    <row r="69440" spans="6:6" x14ac:dyDescent="0.25">
      <c r="F69440" s="186"/>
    </row>
    <row r="69452" spans="6:6" x14ac:dyDescent="0.25">
      <c r="F69452" s="186"/>
    </row>
    <row r="69455" spans="6:6" x14ac:dyDescent="0.25">
      <c r="F69455" s="186"/>
    </row>
    <row r="69467" spans="6:6" x14ac:dyDescent="0.25">
      <c r="F69467" s="187"/>
    </row>
    <row r="69468" spans="6:6" x14ac:dyDescent="0.25">
      <c r="F69468" s="186"/>
    </row>
    <row r="69470" spans="6:6" x14ac:dyDescent="0.25">
      <c r="F69470" s="186"/>
    </row>
    <row r="69471" spans="6:6" x14ac:dyDescent="0.25">
      <c r="F69471" s="186"/>
    </row>
    <row r="69512" spans="6:6" x14ac:dyDescent="0.25">
      <c r="F69512" s="186"/>
    </row>
    <row r="69513" spans="6:6" x14ac:dyDescent="0.25">
      <c r="F69513" s="186"/>
    </row>
    <row r="69514" spans="6:6" x14ac:dyDescent="0.25">
      <c r="F69514" s="186"/>
    </row>
    <row r="69515" spans="6:6" x14ac:dyDescent="0.25">
      <c r="F69515" s="186"/>
    </row>
    <row r="69527" spans="6:6" x14ac:dyDescent="0.25">
      <c r="F69527" s="186"/>
    </row>
    <row r="69528" spans="6:6" x14ac:dyDescent="0.25">
      <c r="F69528" s="186"/>
    </row>
    <row r="69530" spans="6:6" x14ac:dyDescent="0.25">
      <c r="F69530" s="186"/>
    </row>
    <row r="69531" spans="6:6" x14ac:dyDescent="0.25">
      <c r="F69531" s="186"/>
    </row>
    <row r="69542" spans="6:6" x14ac:dyDescent="0.25">
      <c r="F69542" s="186"/>
    </row>
    <row r="69544" spans="6:6" x14ac:dyDescent="0.25">
      <c r="F69544" s="186"/>
    </row>
    <row r="69557" spans="6:6" x14ac:dyDescent="0.25">
      <c r="F69557" s="186"/>
    </row>
    <row r="69559" spans="6:6" x14ac:dyDescent="0.25">
      <c r="F69559" s="186"/>
    </row>
    <row r="69560" spans="6:6" x14ac:dyDescent="0.25">
      <c r="F69560" s="186"/>
    </row>
    <row r="69572" spans="6:6" x14ac:dyDescent="0.25">
      <c r="F69572" s="186"/>
    </row>
    <row r="69575" spans="6:6" x14ac:dyDescent="0.25">
      <c r="F69575" s="186"/>
    </row>
    <row r="69617" spans="6:6" x14ac:dyDescent="0.25">
      <c r="F69617" s="186"/>
    </row>
    <row r="69618" spans="6:6" x14ac:dyDescent="0.25">
      <c r="F69618" s="186"/>
    </row>
    <row r="69619" spans="6:6" x14ac:dyDescent="0.25">
      <c r="F69619" s="186"/>
    </row>
    <row r="69620" spans="6:6" x14ac:dyDescent="0.25">
      <c r="F69620" s="186"/>
    </row>
    <row r="69621" spans="6:6" x14ac:dyDescent="0.25">
      <c r="F69621" s="186"/>
    </row>
    <row r="69632" spans="6:6" x14ac:dyDescent="0.25">
      <c r="F69632" s="186"/>
    </row>
    <row r="69633" spans="6:6" x14ac:dyDescent="0.25">
      <c r="F69633" s="186"/>
    </row>
    <row r="69634" spans="6:6" x14ac:dyDescent="0.25">
      <c r="F69634" s="186"/>
    </row>
    <row r="69635" spans="6:6" x14ac:dyDescent="0.25">
      <c r="F69635" s="186"/>
    </row>
    <row r="69636" spans="6:6" x14ac:dyDescent="0.25">
      <c r="F69636" s="186"/>
    </row>
    <row r="69647" spans="6:6" x14ac:dyDescent="0.25">
      <c r="F69647" s="186"/>
    </row>
    <row r="69648" spans="6:6" x14ac:dyDescent="0.25">
      <c r="F69648" s="186"/>
    </row>
    <row r="69649" spans="6:6" x14ac:dyDescent="0.25">
      <c r="F69649" s="186"/>
    </row>
    <row r="69650" spans="6:6" x14ac:dyDescent="0.25">
      <c r="F69650" s="186"/>
    </row>
    <row r="69651" spans="6:6" x14ac:dyDescent="0.25">
      <c r="F69651" s="186"/>
    </row>
    <row r="69662" spans="6:6" x14ac:dyDescent="0.25">
      <c r="F69662" s="186"/>
    </row>
    <row r="69663" spans="6:6" x14ac:dyDescent="0.25">
      <c r="F69663" s="186"/>
    </row>
    <row r="69664" spans="6:6" x14ac:dyDescent="0.25">
      <c r="F69664" s="186"/>
    </row>
    <row r="69665" spans="6:6" x14ac:dyDescent="0.25">
      <c r="F69665" s="186"/>
    </row>
    <row r="69677" spans="6:6" x14ac:dyDescent="0.25">
      <c r="F69677" s="186"/>
    </row>
    <row r="69678" spans="6:6" x14ac:dyDescent="0.25">
      <c r="F69678" s="186"/>
    </row>
    <row r="69679" spans="6:6" x14ac:dyDescent="0.25">
      <c r="F69679" s="186"/>
    </row>
    <row r="69680" spans="6:6" x14ac:dyDescent="0.25">
      <c r="F69680" s="186"/>
    </row>
    <row r="69681" spans="6:6" x14ac:dyDescent="0.25">
      <c r="F69681" s="186"/>
    </row>
    <row r="69693" spans="6:6" x14ac:dyDescent="0.25">
      <c r="F69693" s="186"/>
    </row>
    <row r="69694" spans="6:6" x14ac:dyDescent="0.25">
      <c r="F69694" s="186"/>
    </row>
    <row r="69722" spans="6:6" x14ac:dyDescent="0.25">
      <c r="F69722" s="186"/>
    </row>
    <row r="69723" spans="6:6" x14ac:dyDescent="0.25">
      <c r="F69723" s="186"/>
    </row>
    <row r="69724" spans="6:6" x14ac:dyDescent="0.25">
      <c r="F69724" s="186"/>
    </row>
    <row r="69725" spans="6:6" x14ac:dyDescent="0.25">
      <c r="F69725" s="186"/>
    </row>
    <row r="69726" spans="6:6" x14ac:dyDescent="0.25">
      <c r="F69726" s="186"/>
    </row>
    <row r="69737" spans="6:6" x14ac:dyDescent="0.25">
      <c r="F69737" s="186"/>
    </row>
    <row r="69738" spans="6:6" x14ac:dyDescent="0.25">
      <c r="F69738" s="186"/>
    </row>
    <row r="69739" spans="6:6" x14ac:dyDescent="0.25">
      <c r="F69739" s="186"/>
    </row>
    <row r="69740" spans="6:6" x14ac:dyDescent="0.25">
      <c r="F69740" s="186"/>
    </row>
    <row r="69741" spans="6:6" x14ac:dyDescent="0.25">
      <c r="F69741" s="186"/>
    </row>
    <row r="69752" spans="6:6" x14ac:dyDescent="0.25">
      <c r="F69752" s="186"/>
    </row>
    <row r="69753" spans="6:6" x14ac:dyDescent="0.25">
      <c r="F69753" s="186"/>
    </row>
    <row r="69754" spans="6:6" x14ac:dyDescent="0.25">
      <c r="F69754" s="186"/>
    </row>
    <row r="69755" spans="6:6" x14ac:dyDescent="0.25">
      <c r="F69755" s="186"/>
    </row>
    <row r="69756" spans="6:6" x14ac:dyDescent="0.25">
      <c r="F69756" s="186"/>
    </row>
    <row r="69767" spans="6:6" x14ac:dyDescent="0.25">
      <c r="F69767" s="186"/>
    </row>
    <row r="69768" spans="6:6" x14ac:dyDescent="0.25">
      <c r="F69768" s="186"/>
    </row>
    <row r="69769" spans="6:6" x14ac:dyDescent="0.25">
      <c r="F69769" s="186"/>
    </row>
    <row r="69770" spans="6:6" x14ac:dyDescent="0.25">
      <c r="F69770" s="186"/>
    </row>
    <row r="69771" spans="6:6" x14ac:dyDescent="0.25">
      <c r="F69771" s="186"/>
    </row>
    <row r="69782" spans="6:6" x14ac:dyDescent="0.25">
      <c r="F69782" s="186"/>
    </row>
    <row r="69783" spans="6:6" x14ac:dyDescent="0.25">
      <c r="F69783" s="186"/>
    </row>
    <row r="69784" spans="6:6" x14ac:dyDescent="0.25">
      <c r="F69784" s="186"/>
    </row>
    <row r="69785" spans="6:6" x14ac:dyDescent="0.25">
      <c r="F69785" s="186"/>
    </row>
    <row r="69786" spans="6:6" x14ac:dyDescent="0.25">
      <c r="F69786" s="186"/>
    </row>
    <row r="69798" spans="6:6" x14ac:dyDescent="0.25">
      <c r="F69798" s="186"/>
    </row>
    <row r="69799" spans="6:6" x14ac:dyDescent="0.25">
      <c r="F69799" s="186"/>
    </row>
    <row r="69800" spans="6:6" x14ac:dyDescent="0.25">
      <c r="F69800" s="186"/>
    </row>
    <row r="69801" spans="6:6" x14ac:dyDescent="0.25">
      <c r="F69801" s="186"/>
    </row>
    <row r="69827" spans="6:6" x14ac:dyDescent="0.25">
      <c r="F69827" s="186"/>
    </row>
    <row r="69828" spans="6:6" x14ac:dyDescent="0.25">
      <c r="F69828" s="186"/>
    </row>
    <row r="69829" spans="6:6" x14ac:dyDescent="0.25">
      <c r="F69829" s="186"/>
    </row>
    <row r="69830" spans="6:6" x14ac:dyDescent="0.25">
      <c r="F69830" s="186"/>
    </row>
    <row r="69831" spans="6:6" x14ac:dyDescent="0.25">
      <c r="F69831" s="186"/>
    </row>
    <row r="69842" spans="6:6" x14ac:dyDescent="0.25">
      <c r="F69842" s="186"/>
    </row>
    <row r="69843" spans="6:6" x14ac:dyDescent="0.25">
      <c r="F69843" s="186"/>
    </row>
    <row r="69844" spans="6:6" x14ac:dyDescent="0.25">
      <c r="F69844" s="186"/>
    </row>
    <row r="69845" spans="6:6" x14ac:dyDescent="0.25">
      <c r="F69845" s="186"/>
    </row>
    <row r="69857" spans="6:6" x14ac:dyDescent="0.25">
      <c r="F69857" s="186"/>
    </row>
    <row r="69858" spans="6:6" x14ac:dyDescent="0.25">
      <c r="F69858" s="186"/>
    </row>
    <row r="69859" spans="6:6" x14ac:dyDescent="0.25">
      <c r="F69859" s="186"/>
    </row>
    <row r="69860" spans="6:6" x14ac:dyDescent="0.25">
      <c r="F69860" s="186"/>
    </row>
    <row r="69872" spans="6:6" x14ac:dyDescent="0.25">
      <c r="F69872" s="186"/>
    </row>
    <row r="69874" spans="6:6" x14ac:dyDescent="0.25">
      <c r="F69874" s="186"/>
    </row>
    <row r="69875" spans="6:6" x14ac:dyDescent="0.25">
      <c r="F69875" s="186"/>
    </row>
    <row r="69876" spans="6:6" x14ac:dyDescent="0.25">
      <c r="F69876" s="186"/>
    </row>
    <row r="69887" spans="6:6" x14ac:dyDescent="0.25">
      <c r="F69887" s="186"/>
    </row>
    <row r="69888" spans="6:6" x14ac:dyDescent="0.25">
      <c r="F69888" s="186"/>
    </row>
    <row r="69889" spans="6:6" x14ac:dyDescent="0.25">
      <c r="F69889" s="186"/>
    </row>
    <row r="69890" spans="6:6" x14ac:dyDescent="0.25">
      <c r="F69890" s="186"/>
    </row>
    <row r="69891" spans="6:6" x14ac:dyDescent="0.25">
      <c r="F69891" s="186"/>
    </row>
    <row r="69904" spans="6:6" x14ac:dyDescent="0.25">
      <c r="F69904" s="186"/>
    </row>
    <row r="69932" spans="6:6" x14ac:dyDescent="0.25">
      <c r="F69932" s="186"/>
    </row>
    <row r="69933" spans="6:6" x14ac:dyDescent="0.25">
      <c r="F69933" s="186"/>
    </row>
    <row r="69934" spans="6:6" x14ac:dyDescent="0.25">
      <c r="F69934" s="186"/>
    </row>
    <row r="69935" spans="6:6" x14ac:dyDescent="0.25">
      <c r="F69935" s="186"/>
    </row>
    <row r="69936" spans="6:6" x14ac:dyDescent="0.25">
      <c r="F69936" s="186"/>
    </row>
    <row r="69947" spans="6:6" x14ac:dyDescent="0.25">
      <c r="F69947" s="186"/>
    </row>
    <row r="69948" spans="6:6" x14ac:dyDescent="0.25">
      <c r="F69948" s="186"/>
    </row>
    <row r="69949" spans="6:6" x14ac:dyDescent="0.25">
      <c r="F69949" s="186"/>
    </row>
    <row r="69950" spans="6:6" x14ac:dyDescent="0.25">
      <c r="F69950" s="186"/>
    </row>
    <row r="69951" spans="6:6" x14ac:dyDescent="0.25">
      <c r="F69951" s="186"/>
    </row>
    <row r="69962" spans="6:6" x14ac:dyDescent="0.25">
      <c r="F69962" s="186"/>
    </row>
    <row r="69963" spans="6:6" x14ac:dyDescent="0.25">
      <c r="F69963" s="186"/>
    </row>
    <row r="69964" spans="6:6" x14ac:dyDescent="0.25">
      <c r="F69964" s="186"/>
    </row>
    <row r="69965" spans="6:6" x14ac:dyDescent="0.25">
      <c r="F69965" s="186"/>
    </row>
    <row r="69966" spans="6:6" x14ac:dyDescent="0.25">
      <c r="F69966" s="186"/>
    </row>
    <row r="69977" spans="6:6" x14ac:dyDescent="0.25">
      <c r="F69977" s="186"/>
    </row>
    <row r="69978" spans="6:6" x14ac:dyDescent="0.25">
      <c r="F69978" s="186"/>
    </row>
    <row r="69979" spans="6:6" x14ac:dyDescent="0.25">
      <c r="F69979" s="186"/>
    </row>
    <row r="69980" spans="6:6" x14ac:dyDescent="0.25">
      <c r="F69980" s="186"/>
    </row>
    <row r="69992" spans="6:6" x14ac:dyDescent="0.25">
      <c r="F69992" s="186"/>
    </row>
    <row r="69993" spans="6:6" x14ac:dyDescent="0.25">
      <c r="F69993" s="186"/>
    </row>
    <row r="69994" spans="6:6" x14ac:dyDescent="0.25">
      <c r="F69994" s="186"/>
    </row>
    <row r="69995" spans="6:6" x14ac:dyDescent="0.25">
      <c r="F69995" s="186"/>
    </row>
    <row r="69996" spans="6:6" x14ac:dyDescent="0.25">
      <c r="F69996" s="186"/>
    </row>
    <row r="70008" spans="6:6" x14ac:dyDescent="0.25">
      <c r="F70008" s="186"/>
    </row>
    <row r="70009" spans="6:6" x14ac:dyDescent="0.25">
      <c r="F70009" s="186"/>
    </row>
    <row r="70010" spans="6:6" x14ac:dyDescent="0.25">
      <c r="F70010" s="186"/>
    </row>
    <row r="70011" spans="6:6" x14ac:dyDescent="0.25">
      <c r="F70011" s="186"/>
    </row>
    <row r="70023" spans="6:6" x14ac:dyDescent="0.25">
      <c r="F70023" s="186"/>
    </row>
    <row r="70037" spans="6:6" x14ac:dyDescent="0.25">
      <c r="F70037" s="186"/>
    </row>
    <row r="70038" spans="6:6" x14ac:dyDescent="0.25">
      <c r="F70038" s="186"/>
    </row>
    <row r="70039" spans="6:6" x14ac:dyDescent="0.25">
      <c r="F70039" s="186"/>
    </row>
    <row r="70040" spans="6:6" x14ac:dyDescent="0.25">
      <c r="F70040" s="186"/>
    </row>
    <row r="70041" spans="6:6" x14ac:dyDescent="0.25">
      <c r="F70041" s="186"/>
    </row>
    <row r="70052" spans="6:6" x14ac:dyDescent="0.25">
      <c r="F70052" s="186"/>
    </row>
    <row r="70053" spans="6:6" x14ac:dyDescent="0.25">
      <c r="F70053" s="186"/>
    </row>
    <row r="70054" spans="6:6" x14ac:dyDescent="0.25">
      <c r="F70054" s="186"/>
    </row>
    <row r="70055" spans="6:6" x14ac:dyDescent="0.25">
      <c r="F70055" s="186"/>
    </row>
    <row r="70056" spans="6:6" x14ac:dyDescent="0.25">
      <c r="F70056" s="186"/>
    </row>
    <row r="70068" spans="6:6" x14ac:dyDescent="0.25">
      <c r="F70068" s="186"/>
    </row>
    <row r="70069" spans="6:6" x14ac:dyDescent="0.25">
      <c r="F70069" s="186"/>
    </row>
    <row r="70070" spans="6:6" x14ac:dyDescent="0.25">
      <c r="F70070" s="186"/>
    </row>
    <row r="70071" spans="6:6" x14ac:dyDescent="0.25">
      <c r="F70071" s="186"/>
    </row>
    <row r="70082" spans="6:6" x14ac:dyDescent="0.25">
      <c r="F70082" s="186"/>
    </row>
    <row r="70083" spans="6:6" x14ac:dyDescent="0.25">
      <c r="F70083" s="186"/>
    </row>
    <row r="70084" spans="6:6" x14ac:dyDescent="0.25">
      <c r="F70084" s="186"/>
    </row>
    <row r="70085" spans="6:6" x14ac:dyDescent="0.25">
      <c r="F70085" s="186"/>
    </row>
    <row r="70086" spans="6:6" x14ac:dyDescent="0.25">
      <c r="F70086" s="186"/>
    </row>
    <row r="70098" spans="6:6" x14ac:dyDescent="0.25">
      <c r="F70098" s="186"/>
    </row>
    <row r="70099" spans="6:6" x14ac:dyDescent="0.25">
      <c r="F70099" s="186"/>
    </row>
    <row r="70100" spans="6:6" x14ac:dyDescent="0.25">
      <c r="F70100" s="186"/>
    </row>
    <row r="70101" spans="6:6" x14ac:dyDescent="0.25">
      <c r="F70101" s="186"/>
    </row>
    <row r="70113" spans="6:6" x14ac:dyDescent="0.25">
      <c r="F70113" s="186"/>
    </row>
    <row r="70114" spans="6:6" x14ac:dyDescent="0.25">
      <c r="F70114" s="186"/>
    </row>
    <row r="70115" spans="6:6" x14ac:dyDescent="0.25">
      <c r="F70115" s="186"/>
    </row>
    <row r="70116" spans="6:6" x14ac:dyDescent="0.25">
      <c r="F70116" s="186"/>
    </row>
    <row r="70142" spans="6:6" x14ac:dyDescent="0.25">
      <c r="F70142" s="186"/>
    </row>
    <row r="70143" spans="6:6" x14ac:dyDescent="0.25">
      <c r="F70143" s="186"/>
    </row>
    <row r="70144" spans="6:6" x14ac:dyDescent="0.25">
      <c r="F70144" s="186"/>
    </row>
    <row r="70145" spans="6:6" x14ac:dyDescent="0.25">
      <c r="F70145" s="186"/>
    </row>
    <row r="70146" spans="6:6" x14ac:dyDescent="0.25">
      <c r="F70146" s="186"/>
    </row>
    <row r="70157" spans="6:6" x14ac:dyDescent="0.25">
      <c r="F70157" s="186"/>
    </row>
    <row r="70158" spans="6:6" x14ac:dyDescent="0.25">
      <c r="F70158" s="186"/>
    </row>
    <row r="70159" spans="6:6" x14ac:dyDescent="0.25">
      <c r="F70159" s="186"/>
    </row>
    <row r="70160" spans="6:6" x14ac:dyDescent="0.25">
      <c r="F70160" s="186"/>
    </row>
    <row r="70161" spans="6:6" x14ac:dyDescent="0.25">
      <c r="F70161" s="186"/>
    </row>
    <row r="70172" spans="6:6" x14ac:dyDescent="0.25">
      <c r="F70172" s="186"/>
    </row>
    <row r="70173" spans="6:6" x14ac:dyDescent="0.25">
      <c r="F70173" s="186"/>
    </row>
    <row r="70174" spans="6:6" x14ac:dyDescent="0.25">
      <c r="F70174" s="186"/>
    </row>
    <row r="70175" spans="6:6" x14ac:dyDescent="0.25">
      <c r="F70175" s="186"/>
    </row>
    <row r="70187" spans="6:6" x14ac:dyDescent="0.25">
      <c r="F70187" s="186"/>
    </row>
    <row r="70188" spans="6:6" x14ac:dyDescent="0.25">
      <c r="F70188" s="186"/>
    </row>
    <row r="70189" spans="6:6" x14ac:dyDescent="0.25">
      <c r="F70189" s="186"/>
    </row>
    <row r="70190" spans="6:6" x14ac:dyDescent="0.25">
      <c r="F70190" s="186"/>
    </row>
    <row r="70202" spans="6:6" x14ac:dyDescent="0.25">
      <c r="F70202" s="186"/>
    </row>
    <row r="70203" spans="6:6" x14ac:dyDescent="0.25">
      <c r="F70203" s="186"/>
    </row>
    <row r="70204" spans="6:6" x14ac:dyDescent="0.25">
      <c r="F70204" s="186"/>
    </row>
    <row r="70205" spans="6:6" x14ac:dyDescent="0.25">
      <c r="F70205" s="186"/>
    </row>
    <row r="70206" spans="6:6" x14ac:dyDescent="0.25">
      <c r="F70206" s="186"/>
    </row>
    <row r="70218" spans="6:6" x14ac:dyDescent="0.25">
      <c r="F70218" s="186"/>
    </row>
    <row r="70219" spans="6:6" x14ac:dyDescent="0.25">
      <c r="F70219" s="186"/>
    </row>
    <row r="70220" spans="6:6" x14ac:dyDescent="0.25">
      <c r="F70220" s="186"/>
    </row>
    <row r="70221" spans="6:6" x14ac:dyDescent="0.25">
      <c r="F70221" s="186"/>
    </row>
    <row r="70247" spans="6:6" x14ac:dyDescent="0.25">
      <c r="F70247" s="186"/>
    </row>
    <row r="70248" spans="6:6" x14ac:dyDescent="0.25">
      <c r="F70248" s="186"/>
    </row>
    <row r="70249" spans="6:6" x14ac:dyDescent="0.25">
      <c r="F70249" s="186"/>
    </row>
    <row r="70250" spans="6:6" x14ac:dyDescent="0.25">
      <c r="F70250" s="186"/>
    </row>
    <row r="70251" spans="6:6" x14ac:dyDescent="0.25">
      <c r="F70251" s="186"/>
    </row>
    <row r="70262" spans="6:6" x14ac:dyDescent="0.25">
      <c r="F70262" s="186"/>
    </row>
    <row r="70263" spans="6:6" x14ac:dyDescent="0.25">
      <c r="F70263" s="186"/>
    </row>
    <row r="70264" spans="6:6" x14ac:dyDescent="0.25">
      <c r="F70264" s="186"/>
    </row>
    <row r="70265" spans="6:6" x14ac:dyDescent="0.25">
      <c r="F70265" s="186"/>
    </row>
    <row r="70266" spans="6:6" x14ac:dyDescent="0.25">
      <c r="F70266" s="186"/>
    </row>
    <row r="70278" spans="6:6" x14ac:dyDescent="0.25">
      <c r="F70278" s="186"/>
    </row>
    <row r="70279" spans="6:6" x14ac:dyDescent="0.25">
      <c r="F70279" s="186"/>
    </row>
    <row r="70280" spans="6:6" x14ac:dyDescent="0.25">
      <c r="F70280" s="186"/>
    </row>
    <row r="70281" spans="6:6" x14ac:dyDescent="0.25">
      <c r="F70281" s="186"/>
    </row>
    <row r="70292" spans="6:6" x14ac:dyDescent="0.25">
      <c r="F70292" s="186"/>
    </row>
    <row r="70293" spans="6:6" x14ac:dyDescent="0.25">
      <c r="F70293" s="186"/>
    </row>
    <row r="70294" spans="6:6" x14ac:dyDescent="0.25">
      <c r="F70294" s="186"/>
    </row>
    <row r="70295" spans="6:6" x14ac:dyDescent="0.25">
      <c r="F70295" s="186"/>
    </row>
    <row r="70296" spans="6:6" x14ac:dyDescent="0.25">
      <c r="F70296" s="186"/>
    </row>
    <row r="70307" spans="6:6" x14ac:dyDescent="0.25">
      <c r="F70307" s="186"/>
    </row>
    <row r="70308" spans="6:6" x14ac:dyDescent="0.25">
      <c r="F70308" s="186"/>
    </row>
    <row r="70309" spans="6:6" x14ac:dyDescent="0.25">
      <c r="F70309" s="186"/>
    </row>
    <row r="70310" spans="6:6" x14ac:dyDescent="0.25">
      <c r="F70310" s="186"/>
    </row>
    <row r="70311" spans="6:6" x14ac:dyDescent="0.25">
      <c r="F70311" s="186"/>
    </row>
    <row r="70323" spans="6:6" x14ac:dyDescent="0.25">
      <c r="F70323" s="186"/>
    </row>
    <row r="70324" spans="6:6" x14ac:dyDescent="0.25">
      <c r="F70324" s="186"/>
    </row>
    <row r="70352" spans="6:6" x14ac:dyDescent="0.25">
      <c r="F70352" s="186"/>
    </row>
    <row r="70353" spans="6:6" x14ac:dyDescent="0.25">
      <c r="F70353" s="186"/>
    </row>
    <row r="70354" spans="6:6" x14ac:dyDescent="0.25">
      <c r="F70354" s="186"/>
    </row>
    <row r="70355" spans="6:6" x14ac:dyDescent="0.25">
      <c r="F70355" s="186"/>
    </row>
    <row r="70356" spans="6:6" x14ac:dyDescent="0.25">
      <c r="F70356" s="186"/>
    </row>
    <row r="70367" spans="6:6" x14ac:dyDescent="0.25">
      <c r="F70367" s="186"/>
    </row>
    <row r="70368" spans="6:6" x14ac:dyDescent="0.25">
      <c r="F70368" s="186"/>
    </row>
    <row r="70369" spans="6:6" x14ac:dyDescent="0.25">
      <c r="F70369" s="186"/>
    </row>
    <row r="70370" spans="6:6" x14ac:dyDescent="0.25">
      <c r="F70370" s="186"/>
    </row>
    <row r="70371" spans="6:6" x14ac:dyDescent="0.25">
      <c r="F70371" s="186"/>
    </row>
    <row r="70383" spans="6:6" x14ac:dyDescent="0.25">
      <c r="F70383" s="186"/>
    </row>
    <row r="70384" spans="6:6" x14ac:dyDescent="0.25">
      <c r="F70384" s="186"/>
    </row>
    <row r="70397" spans="6:6" x14ac:dyDescent="0.25">
      <c r="F70397" s="186"/>
    </row>
    <row r="70398" spans="6:6" x14ac:dyDescent="0.25">
      <c r="F70398" s="186"/>
    </row>
    <row r="70399" spans="6:6" x14ac:dyDescent="0.25">
      <c r="F70399" s="186"/>
    </row>
    <row r="70400" spans="6:6" x14ac:dyDescent="0.25">
      <c r="F70400" s="186"/>
    </row>
    <row r="70401" spans="6:6" x14ac:dyDescent="0.25">
      <c r="F70401" s="186"/>
    </row>
    <row r="70412" spans="6:6" x14ac:dyDescent="0.25">
      <c r="F70412" s="186"/>
    </row>
    <row r="70413" spans="6:6" x14ac:dyDescent="0.25">
      <c r="F70413" s="186"/>
    </row>
    <row r="70414" spans="6:6" x14ac:dyDescent="0.25">
      <c r="F70414" s="186"/>
    </row>
    <row r="70415" spans="6:6" x14ac:dyDescent="0.25">
      <c r="F70415" s="186"/>
    </row>
    <row r="70416" spans="6:6" x14ac:dyDescent="0.25">
      <c r="F70416" s="186"/>
    </row>
    <row r="70428" spans="6:6" x14ac:dyDescent="0.25">
      <c r="F70428" s="186"/>
    </row>
    <row r="70429" spans="6:6" x14ac:dyDescent="0.25">
      <c r="F70429" s="186"/>
    </row>
    <row r="70444" spans="6:6" x14ac:dyDescent="0.25">
      <c r="F70444" s="186"/>
    </row>
    <row r="70445" spans="6:6" x14ac:dyDescent="0.25">
      <c r="F70445" s="186"/>
    </row>
    <row r="70446" spans="6:6" x14ac:dyDescent="0.25">
      <c r="F70446" s="186"/>
    </row>
    <row r="70457" spans="6:6" x14ac:dyDescent="0.25">
      <c r="F70457" s="186"/>
    </row>
    <row r="70458" spans="6:6" x14ac:dyDescent="0.25">
      <c r="F70458" s="186"/>
    </row>
    <row r="70459" spans="6:6" x14ac:dyDescent="0.25">
      <c r="F70459" s="186"/>
    </row>
    <row r="70460" spans="6:6" x14ac:dyDescent="0.25">
      <c r="F70460" s="186"/>
    </row>
    <row r="70461" spans="6:6" x14ac:dyDescent="0.25">
      <c r="F70461" s="186"/>
    </row>
    <row r="70472" spans="6:6" x14ac:dyDescent="0.25">
      <c r="F70472" s="186"/>
    </row>
    <row r="70473" spans="6:6" x14ac:dyDescent="0.25">
      <c r="F70473" s="186"/>
    </row>
    <row r="70474" spans="6:6" x14ac:dyDescent="0.25">
      <c r="F70474" s="186"/>
    </row>
    <row r="70475" spans="6:6" x14ac:dyDescent="0.25">
      <c r="F70475" s="186"/>
    </row>
    <row r="70476" spans="6:6" x14ac:dyDescent="0.25">
      <c r="F70476" s="186"/>
    </row>
    <row r="70488" spans="6:6" x14ac:dyDescent="0.25">
      <c r="F70488" s="186"/>
    </row>
    <row r="70489" spans="6:6" x14ac:dyDescent="0.25">
      <c r="F70489" s="186"/>
    </row>
    <row r="70490" spans="6:6" x14ac:dyDescent="0.25">
      <c r="F70490" s="186"/>
    </row>
    <row r="70491" spans="6:6" x14ac:dyDescent="0.25">
      <c r="F70491" s="186"/>
    </row>
    <row r="70502" spans="6:6" x14ac:dyDescent="0.25">
      <c r="F70502" s="186"/>
    </row>
    <row r="70503" spans="6:6" x14ac:dyDescent="0.25">
      <c r="F70503" s="186"/>
    </row>
    <row r="70504" spans="6:6" x14ac:dyDescent="0.25">
      <c r="F70504" s="186"/>
    </row>
    <row r="70505" spans="6:6" x14ac:dyDescent="0.25">
      <c r="F70505" s="186"/>
    </row>
    <row r="70506" spans="6:6" x14ac:dyDescent="0.25">
      <c r="F70506" s="186"/>
    </row>
    <row r="70517" spans="6:6" x14ac:dyDescent="0.25">
      <c r="F70517" s="186"/>
    </row>
    <row r="70518" spans="6:6" x14ac:dyDescent="0.25">
      <c r="F70518" s="186"/>
    </row>
    <row r="70519" spans="6:6" x14ac:dyDescent="0.25">
      <c r="F70519" s="186"/>
    </row>
    <row r="70520" spans="6:6" x14ac:dyDescent="0.25">
      <c r="F70520" s="186"/>
    </row>
    <row r="70521" spans="6:6" x14ac:dyDescent="0.25">
      <c r="F70521" s="186"/>
    </row>
    <row r="70533" spans="6:6" x14ac:dyDescent="0.25">
      <c r="F70533" s="186"/>
    </row>
    <row r="70534" spans="6:6" x14ac:dyDescent="0.25">
      <c r="F70534" s="186"/>
    </row>
    <row r="70535" spans="6:6" x14ac:dyDescent="0.25">
      <c r="F70535" s="186"/>
    </row>
    <row r="70536" spans="6:6" x14ac:dyDescent="0.25">
      <c r="F70536" s="186"/>
    </row>
    <row r="70548" spans="6:6" x14ac:dyDescent="0.25">
      <c r="F70548" s="186"/>
    </row>
    <row r="70550" spans="6:6" x14ac:dyDescent="0.25">
      <c r="F70550" s="186"/>
    </row>
    <row r="70551" spans="6:6" x14ac:dyDescent="0.25">
      <c r="F70551" s="186"/>
    </row>
    <row r="70562" spans="6:6" x14ac:dyDescent="0.25">
      <c r="F70562" s="186"/>
    </row>
    <row r="70563" spans="6:6" x14ac:dyDescent="0.25">
      <c r="F70563" s="186"/>
    </row>
    <row r="70564" spans="6:6" x14ac:dyDescent="0.25">
      <c r="F70564" s="186"/>
    </row>
    <row r="70565" spans="6:6" x14ac:dyDescent="0.25">
      <c r="F70565" s="186"/>
    </row>
    <row r="70566" spans="6:6" x14ac:dyDescent="0.25">
      <c r="F70566" s="186"/>
    </row>
    <row r="70577" spans="6:6" x14ac:dyDescent="0.25">
      <c r="F70577" s="186"/>
    </row>
    <row r="70578" spans="6:6" x14ac:dyDescent="0.25">
      <c r="F70578" s="186"/>
    </row>
    <row r="70579" spans="6:6" x14ac:dyDescent="0.25">
      <c r="F70579" s="186"/>
    </row>
    <row r="70580" spans="6:6" x14ac:dyDescent="0.25">
      <c r="F70580" s="186"/>
    </row>
    <row r="70581" spans="6:6" x14ac:dyDescent="0.25">
      <c r="F70581" s="186"/>
    </row>
    <row r="70593" spans="6:6" x14ac:dyDescent="0.25">
      <c r="F70593" s="186"/>
    </row>
    <row r="70594" spans="6:6" x14ac:dyDescent="0.25">
      <c r="F70594" s="186"/>
    </row>
    <row r="70607" spans="6:6" x14ac:dyDescent="0.25">
      <c r="F70607" s="186"/>
    </row>
    <row r="70608" spans="6:6" x14ac:dyDescent="0.25">
      <c r="F70608" s="186"/>
    </row>
    <row r="70609" spans="6:6" x14ac:dyDescent="0.25">
      <c r="F70609" s="186"/>
    </row>
    <row r="70610" spans="6:6" x14ac:dyDescent="0.25">
      <c r="F70610" s="186"/>
    </row>
    <row r="70611" spans="6:6" x14ac:dyDescent="0.25">
      <c r="F70611" s="186"/>
    </row>
    <row r="70622" spans="6:6" x14ac:dyDescent="0.25">
      <c r="F70622" s="186"/>
    </row>
    <row r="70623" spans="6:6" x14ac:dyDescent="0.25">
      <c r="F70623" s="186"/>
    </row>
    <row r="70624" spans="6:6" x14ac:dyDescent="0.25">
      <c r="F70624" s="186"/>
    </row>
    <row r="70625" spans="6:6" x14ac:dyDescent="0.25">
      <c r="F70625" s="186"/>
    </row>
    <row r="70667" spans="6:6" x14ac:dyDescent="0.25">
      <c r="F70667" s="186"/>
    </row>
    <row r="70668" spans="6:6" x14ac:dyDescent="0.25">
      <c r="F70668" s="186"/>
    </row>
    <row r="70669" spans="6:6" x14ac:dyDescent="0.25">
      <c r="F70669" s="186"/>
    </row>
    <row r="70670" spans="6:6" x14ac:dyDescent="0.25">
      <c r="F70670" s="186"/>
    </row>
    <row r="70671" spans="6:6" x14ac:dyDescent="0.25">
      <c r="F70671" s="186"/>
    </row>
    <row r="70682" spans="6:6" x14ac:dyDescent="0.25">
      <c r="F70682" s="186"/>
    </row>
    <row r="70683" spans="6:6" x14ac:dyDescent="0.25">
      <c r="F70683" s="187"/>
    </row>
    <row r="70684" spans="6:6" x14ac:dyDescent="0.25">
      <c r="F70684" s="186"/>
    </row>
    <row r="70685" spans="6:6" x14ac:dyDescent="0.25">
      <c r="F70685" s="186"/>
    </row>
    <row r="70686" spans="6:6" x14ac:dyDescent="0.25">
      <c r="F70686" s="186"/>
    </row>
    <row r="70697" spans="6:6" x14ac:dyDescent="0.25">
      <c r="F70697" s="186"/>
    </row>
    <row r="70698" spans="6:6" x14ac:dyDescent="0.25">
      <c r="F70698" s="186"/>
    </row>
    <row r="70699" spans="6:6" x14ac:dyDescent="0.25">
      <c r="F70699" s="186"/>
    </row>
    <row r="70700" spans="6:6" x14ac:dyDescent="0.25">
      <c r="F70700" s="186"/>
    </row>
    <row r="70701" spans="6:6" x14ac:dyDescent="0.25">
      <c r="F70701" s="186"/>
    </row>
    <row r="70712" spans="6:6" x14ac:dyDescent="0.25">
      <c r="F70712" s="186"/>
    </row>
    <row r="70713" spans="6:6" x14ac:dyDescent="0.25">
      <c r="F70713" s="186"/>
    </row>
    <row r="70714" spans="6:6" x14ac:dyDescent="0.25">
      <c r="F70714" s="186"/>
    </row>
    <row r="70715" spans="6:6" x14ac:dyDescent="0.25">
      <c r="F70715" s="186"/>
    </row>
    <row r="70716" spans="6:6" x14ac:dyDescent="0.25">
      <c r="F70716" s="187"/>
    </row>
    <row r="70727" spans="6:6" x14ac:dyDescent="0.25">
      <c r="F70727" s="186"/>
    </row>
    <row r="70728" spans="6:6" x14ac:dyDescent="0.25">
      <c r="F70728" s="186"/>
    </row>
    <row r="70729" spans="6:6" x14ac:dyDescent="0.25">
      <c r="F70729" s="186"/>
    </row>
    <row r="70730" spans="6:6" x14ac:dyDescent="0.25">
      <c r="F70730" s="186"/>
    </row>
    <row r="70731" spans="6:6" x14ac:dyDescent="0.25">
      <c r="F70731" s="186"/>
    </row>
    <row r="70743" spans="6:6" x14ac:dyDescent="0.25">
      <c r="F70743" s="186"/>
    </row>
    <row r="70744" spans="6:6" x14ac:dyDescent="0.25">
      <c r="F70744" s="186"/>
    </row>
    <row r="70745" spans="6:6" x14ac:dyDescent="0.25">
      <c r="F70745" s="186"/>
    </row>
    <row r="70746" spans="6:6" x14ac:dyDescent="0.25">
      <c r="F70746" s="186"/>
    </row>
    <row r="70772" spans="6:6" x14ac:dyDescent="0.25">
      <c r="F70772" s="186"/>
    </row>
    <row r="70773" spans="6:6" x14ac:dyDescent="0.25">
      <c r="F70773" s="186"/>
    </row>
    <row r="70774" spans="6:6" x14ac:dyDescent="0.25">
      <c r="F70774" s="186"/>
    </row>
    <row r="70775" spans="6:6" x14ac:dyDescent="0.25">
      <c r="F70775" s="186"/>
    </row>
    <row r="70776" spans="6:6" x14ac:dyDescent="0.25">
      <c r="F70776" s="186"/>
    </row>
    <row r="70787" spans="6:6" x14ac:dyDescent="0.25">
      <c r="F70787" s="186"/>
    </row>
    <row r="70788" spans="6:6" x14ac:dyDescent="0.25">
      <c r="F70788" s="186"/>
    </row>
    <row r="70789" spans="6:6" x14ac:dyDescent="0.25">
      <c r="F70789" s="186"/>
    </row>
    <row r="70790" spans="6:6" x14ac:dyDescent="0.25">
      <c r="F70790" s="186"/>
    </row>
    <row r="70791" spans="6:6" x14ac:dyDescent="0.25">
      <c r="F70791" s="186"/>
    </row>
    <row r="70802" spans="6:6" x14ac:dyDescent="0.25">
      <c r="F70802" s="186"/>
    </row>
    <row r="70803" spans="6:6" x14ac:dyDescent="0.25">
      <c r="F70803" s="186"/>
    </row>
    <row r="70804" spans="6:6" x14ac:dyDescent="0.25">
      <c r="F70804" s="186"/>
    </row>
    <row r="70805" spans="6:6" x14ac:dyDescent="0.25">
      <c r="F70805" s="186"/>
    </row>
    <row r="70806" spans="6:6" x14ac:dyDescent="0.25">
      <c r="F70806" s="186"/>
    </row>
    <row r="70817" spans="6:6" x14ac:dyDescent="0.25">
      <c r="F70817" s="186"/>
    </row>
    <row r="70818" spans="6:6" x14ac:dyDescent="0.25">
      <c r="F70818" s="186"/>
    </row>
    <row r="70819" spans="6:6" x14ac:dyDescent="0.25">
      <c r="F70819" s="186"/>
    </row>
    <row r="70820" spans="6:6" x14ac:dyDescent="0.25">
      <c r="F70820" s="186"/>
    </row>
    <row r="70821" spans="6:6" x14ac:dyDescent="0.25">
      <c r="F70821" s="186"/>
    </row>
    <row r="70832" spans="6:6" x14ac:dyDescent="0.25">
      <c r="F70832" s="186"/>
    </row>
    <row r="70833" spans="6:6" x14ac:dyDescent="0.25">
      <c r="F70833" s="186"/>
    </row>
    <row r="70834" spans="6:6" x14ac:dyDescent="0.25">
      <c r="F70834" s="186"/>
    </row>
    <row r="70835" spans="6:6" x14ac:dyDescent="0.25">
      <c r="F70835" s="186"/>
    </row>
    <row r="70836" spans="6:6" x14ac:dyDescent="0.25">
      <c r="F70836" s="186"/>
    </row>
    <row r="70848" spans="6:6" x14ac:dyDescent="0.25">
      <c r="F70848" s="186"/>
    </row>
    <row r="70849" spans="6:6" x14ac:dyDescent="0.25">
      <c r="F70849" s="186"/>
    </row>
    <row r="70877" spans="6:6" x14ac:dyDescent="0.25">
      <c r="F70877" s="186"/>
    </row>
    <row r="70878" spans="6:6" x14ac:dyDescent="0.25">
      <c r="F70878" s="186"/>
    </row>
    <row r="70879" spans="6:6" x14ac:dyDescent="0.25">
      <c r="F70879" s="186"/>
    </row>
    <row r="70880" spans="6:6" x14ac:dyDescent="0.25">
      <c r="F70880" s="186"/>
    </row>
    <row r="70881" spans="6:6" x14ac:dyDescent="0.25">
      <c r="F70881" s="186"/>
    </row>
    <row r="70892" spans="6:6" x14ac:dyDescent="0.25">
      <c r="F70892" s="186"/>
    </row>
    <row r="70893" spans="6:6" x14ac:dyDescent="0.25">
      <c r="F70893" s="186"/>
    </row>
    <row r="70894" spans="6:6" x14ac:dyDescent="0.25">
      <c r="F70894" s="186"/>
    </row>
    <row r="70895" spans="6:6" x14ac:dyDescent="0.25">
      <c r="F70895" s="186"/>
    </row>
    <row r="70896" spans="6:6" x14ac:dyDescent="0.25">
      <c r="F70896" s="186"/>
    </row>
    <row r="70907" spans="6:6" x14ac:dyDescent="0.25">
      <c r="F70907" s="186"/>
    </row>
    <row r="70908" spans="6:6" x14ac:dyDescent="0.25">
      <c r="F70908" s="186"/>
    </row>
    <row r="70909" spans="6:6" x14ac:dyDescent="0.25">
      <c r="F70909" s="186"/>
    </row>
    <row r="70910" spans="6:6" x14ac:dyDescent="0.25">
      <c r="F70910" s="186"/>
    </row>
    <row r="70911" spans="6:6" x14ac:dyDescent="0.25">
      <c r="F70911" s="186"/>
    </row>
    <row r="70922" spans="6:6" x14ac:dyDescent="0.25">
      <c r="F70922" s="186"/>
    </row>
    <row r="70923" spans="6:6" x14ac:dyDescent="0.25">
      <c r="F70923" s="186"/>
    </row>
    <row r="70924" spans="6:6" x14ac:dyDescent="0.25">
      <c r="F70924" s="186"/>
    </row>
    <row r="70925" spans="6:6" x14ac:dyDescent="0.25">
      <c r="F70925" s="186"/>
    </row>
    <row r="70926" spans="6:6" x14ac:dyDescent="0.25">
      <c r="F70926" s="186"/>
    </row>
    <row r="70937" spans="6:6" x14ac:dyDescent="0.25">
      <c r="F70937" s="186"/>
    </row>
    <row r="70938" spans="6:6" x14ac:dyDescent="0.25">
      <c r="F70938" s="186"/>
    </row>
    <row r="70939" spans="6:6" x14ac:dyDescent="0.25">
      <c r="F70939" s="186"/>
    </row>
    <row r="70940" spans="6:6" x14ac:dyDescent="0.25">
      <c r="F70940" s="186"/>
    </row>
    <row r="70941" spans="6:6" x14ac:dyDescent="0.25">
      <c r="F70941" s="186"/>
    </row>
    <row r="70953" spans="6:6" x14ac:dyDescent="0.25">
      <c r="F70953" s="186"/>
    </row>
    <row r="70954" spans="6:6" x14ac:dyDescent="0.25">
      <c r="F70954" s="186"/>
    </row>
    <row r="70955" spans="6:6" x14ac:dyDescent="0.25">
      <c r="F70955" s="186"/>
    </row>
    <row r="70956" spans="6:6" x14ac:dyDescent="0.25">
      <c r="F70956" s="186"/>
    </row>
    <row r="70982" spans="6:6" x14ac:dyDescent="0.25">
      <c r="F70982" s="186"/>
    </row>
    <row r="70983" spans="6:6" x14ac:dyDescent="0.25">
      <c r="F70983" s="186"/>
    </row>
    <row r="70984" spans="6:6" x14ac:dyDescent="0.25">
      <c r="F70984" s="186"/>
    </row>
    <row r="70985" spans="6:6" x14ac:dyDescent="0.25">
      <c r="F70985" s="186"/>
    </row>
    <row r="70986" spans="6:6" x14ac:dyDescent="0.25">
      <c r="F70986" s="186"/>
    </row>
    <row r="70997" spans="6:6" x14ac:dyDescent="0.25">
      <c r="F70997" s="186"/>
    </row>
    <row r="70998" spans="6:6" x14ac:dyDescent="0.25">
      <c r="F70998" s="186"/>
    </row>
    <row r="70999" spans="6:6" x14ac:dyDescent="0.25">
      <c r="F70999" s="186"/>
    </row>
    <row r="71000" spans="6:6" x14ac:dyDescent="0.25">
      <c r="F71000" s="186"/>
    </row>
    <row r="71001" spans="6:6" x14ac:dyDescent="0.25">
      <c r="F71001" s="186"/>
    </row>
    <row r="71013" spans="6:6" x14ac:dyDescent="0.25">
      <c r="F71013" s="186"/>
    </row>
    <row r="71014" spans="6:6" x14ac:dyDescent="0.25">
      <c r="F71014" s="186"/>
    </row>
    <row r="71015" spans="6:6" x14ac:dyDescent="0.25">
      <c r="F71015" s="186"/>
    </row>
    <row r="71016" spans="6:6" x14ac:dyDescent="0.25">
      <c r="F71016" s="186"/>
    </row>
    <row r="71027" spans="6:6" x14ac:dyDescent="0.25">
      <c r="F71027" s="186"/>
    </row>
    <row r="71028" spans="6:6" x14ac:dyDescent="0.25">
      <c r="F71028" s="186"/>
    </row>
    <row r="71029" spans="6:6" x14ac:dyDescent="0.25">
      <c r="F71029" s="186"/>
    </row>
    <row r="71030" spans="6:6" x14ac:dyDescent="0.25">
      <c r="F71030" s="186"/>
    </row>
    <row r="71031" spans="6:6" x14ac:dyDescent="0.25">
      <c r="F71031" s="186"/>
    </row>
    <row r="71043" spans="6:6" x14ac:dyDescent="0.25">
      <c r="F71043" s="186"/>
    </row>
    <row r="71044" spans="6:6" x14ac:dyDescent="0.25">
      <c r="F71044" s="186"/>
    </row>
    <row r="71045" spans="6:6" x14ac:dyDescent="0.25">
      <c r="F71045" s="186"/>
    </row>
    <row r="71046" spans="6:6" x14ac:dyDescent="0.25">
      <c r="F71046" s="186"/>
    </row>
    <row r="71058" spans="6:6" x14ac:dyDescent="0.25">
      <c r="F71058" s="186"/>
    </row>
    <row r="71059" spans="6:6" x14ac:dyDescent="0.25">
      <c r="F71059" s="186"/>
    </row>
    <row r="71060" spans="6:6" x14ac:dyDescent="0.25">
      <c r="F71060" s="186"/>
    </row>
    <row r="71061" spans="6:6" x14ac:dyDescent="0.25">
      <c r="F71061" s="186"/>
    </row>
    <row r="71087" spans="6:6" x14ac:dyDescent="0.25">
      <c r="F71087" s="187"/>
    </row>
    <row r="71088" spans="6:6" x14ac:dyDescent="0.25">
      <c r="F71088" s="186"/>
    </row>
    <row r="71089" spans="6:6" x14ac:dyDescent="0.25">
      <c r="F71089" s="186"/>
    </row>
    <row r="71090" spans="6:6" x14ac:dyDescent="0.25">
      <c r="F71090" s="186"/>
    </row>
    <row r="71091" spans="6:6" x14ac:dyDescent="0.25">
      <c r="F71091" s="186"/>
    </row>
    <row r="71101" spans="6:6" x14ac:dyDescent="0.25">
      <c r="F71101" s="186"/>
    </row>
    <row r="71102" spans="6:6" x14ac:dyDescent="0.25">
      <c r="F71102" s="187"/>
    </row>
    <row r="71103" spans="6:6" x14ac:dyDescent="0.25">
      <c r="F71103" s="186"/>
    </row>
    <row r="71104" spans="6:6" x14ac:dyDescent="0.25">
      <c r="F71104" s="186"/>
    </row>
    <row r="71105" spans="6:6" x14ac:dyDescent="0.25">
      <c r="F71105" s="186"/>
    </row>
    <row r="71106" spans="6:6" x14ac:dyDescent="0.25">
      <c r="F71106" s="186"/>
    </row>
    <row r="71118" spans="6:6" x14ac:dyDescent="0.25">
      <c r="F71118" s="186"/>
    </row>
    <row r="71119" spans="6:6" x14ac:dyDescent="0.25">
      <c r="F71119" s="186"/>
    </row>
    <row r="71132" spans="6:6" x14ac:dyDescent="0.25">
      <c r="F71132" s="187"/>
    </row>
    <row r="71133" spans="6:6" x14ac:dyDescent="0.25">
      <c r="F71133" s="186"/>
    </row>
    <row r="71134" spans="6:6" x14ac:dyDescent="0.25">
      <c r="F71134" s="186"/>
    </row>
    <row r="71135" spans="6:6" x14ac:dyDescent="0.25">
      <c r="F71135" s="186"/>
    </row>
    <row r="71136" spans="6:6" x14ac:dyDescent="0.25">
      <c r="F71136" s="186"/>
    </row>
    <row r="71147" spans="6:6" x14ac:dyDescent="0.25">
      <c r="F71147" s="187"/>
    </row>
    <row r="71148" spans="6:6" x14ac:dyDescent="0.25">
      <c r="F71148" s="186"/>
    </row>
    <row r="71149" spans="6:6" x14ac:dyDescent="0.25">
      <c r="F71149" s="186"/>
    </row>
    <row r="71150" spans="6:6" x14ac:dyDescent="0.25">
      <c r="F71150" s="186"/>
    </row>
    <row r="71151" spans="6:6" x14ac:dyDescent="0.25">
      <c r="F71151" s="186"/>
    </row>
    <row r="71163" spans="6:6" x14ac:dyDescent="0.25">
      <c r="F71163" s="186"/>
    </row>
    <row r="71192" spans="6:6" x14ac:dyDescent="0.25">
      <c r="F71192" s="186"/>
    </row>
    <row r="71193" spans="6:6" x14ac:dyDescent="0.25">
      <c r="F71193" s="186"/>
    </row>
    <row r="71194" spans="6:6" x14ac:dyDescent="0.25">
      <c r="F71194" s="186"/>
    </row>
    <row r="71195" spans="6:6" x14ac:dyDescent="0.25">
      <c r="F71195" s="186"/>
    </row>
    <row r="71196" spans="6:6" x14ac:dyDescent="0.25">
      <c r="F71196" s="186"/>
    </row>
    <row r="71207" spans="6:6" x14ac:dyDescent="0.25">
      <c r="F71207" s="186"/>
    </row>
    <row r="71208" spans="6:6" x14ac:dyDescent="0.25">
      <c r="F71208" s="186"/>
    </row>
    <row r="71209" spans="6:6" x14ac:dyDescent="0.25">
      <c r="F71209" s="186"/>
    </row>
    <row r="71210" spans="6:6" x14ac:dyDescent="0.25">
      <c r="F71210" s="186"/>
    </row>
    <row r="71211" spans="6:6" x14ac:dyDescent="0.25">
      <c r="F71211" s="186"/>
    </row>
    <row r="71223" spans="6:6" x14ac:dyDescent="0.25">
      <c r="F71223" s="186"/>
    </row>
    <row r="71224" spans="6:6" x14ac:dyDescent="0.25">
      <c r="F71224" s="186"/>
    </row>
    <row r="71225" spans="6:6" x14ac:dyDescent="0.25">
      <c r="F71225" s="186"/>
    </row>
    <row r="71226" spans="6:6" x14ac:dyDescent="0.25">
      <c r="F71226" s="186"/>
    </row>
    <row r="71237" spans="6:6" x14ac:dyDescent="0.25">
      <c r="F71237" s="186"/>
    </row>
    <row r="71238" spans="6:6" x14ac:dyDescent="0.25">
      <c r="F71238" s="186"/>
    </row>
    <row r="71239" spans="6:6" x14ac:dyDescent="0.25">
      <c r="F71239" s="186"/>
    </row>
    <row r="71240" spans="6:6" x14ac:dyDescent="0.25">
      <c r="F71240" s="186"/>
    </row>
    <row r="71241" spans="6:6" x14ac:dyDescent="0.25">
      <c r="F71241" s="186"/>
    </row>
    <row r="71252" spans="6:6" x14ac:dyDescent="0.25">
      <c r="F71252" s="187"/>
    </row>
    <row r="71253" spans="6:6" x14ac:dyDescent="0.25">
      <c r="F71253" s="186"/>
    </row>
    <row r="71254" spans="6:6" x14ac:dyDescent="0.25">
      <c r="F71254" s="186"/>
    </row>
    <row r="71255" spans="6:6" x14ac:dyDescent="0.25">
      <c r="F71255" s="186"/>
    </row>
    <row r="71256" spans="6:6" x14ac:dyDescent="0.25">
      <c r="F71256" s="186"/>
    </row>
    <row r="71268" spans="6:6" x14ac:dyDescent="0.25">
      <c r="F71268" s="186"/>
    </row>
    <row r="71269" spans="6:6" x14ac:dyDescent="0.25">
      <c r="F71269" s="186"/>
    </row>
    <row r="71270" spans="6:6" x14ac:dyDescent="0.25">
      <c r="F71270" s="186"/>
    </row>
    <row r="71271" spans="6:6" x14ac:dyDescent="0.25">
      <c r="F71271" s="186"/>
    </row>
    <row r="71297" spans="6:6" x14ac:dyDescent="0.25">
      <c r="F71297" s="186"/>
    </row>
    <row r="71298" spans="6:6" x14ac:dyDescent="0.25">
      <c r="F71298" s="186"/>
    </row>
    <row r="71299" spans="6:6" x14ac:dyDescent="0.25">
      <c r="F71299" s="186"/>
    </row>
    <row r="71300" spans="6:6" x14ac:dyDescent="0.25">
      <c r="F71300" s="186"/>
    </row>
    <row r="71301" spans="6:6" x14ac:dyDescent="0.25">
      <c r="F71301" s="186"/>
    </row>
    <row r="71313" spans="6:6" x14ac:dyDescent="0.25">
      <c r="F71313" s="186"/>
    </row>
    <row r="71315" spans="6:6" x14ac:dyDescent="0.25">
      <c r="F71315" s="186"/>
    </row>
    <row r="71316" spans="6:6" x14ac:dyDescent="0.25">
      <c r="F71316" s="186"/>
    </row>
    <row r="71342" spans="6:6" x14ac:dyDescent="0.25">
      <c r="F71342" s="187"/>
    </row>
    <row r="71344" spans="6:6" x14ac:dyDescent="0.25">
      <c r="F71344" s="186"/>
    </row>
    <row r="71345" spans="6:6" x14ac:dyDescent="0.25">
      <c r="F71345" s="186"/>
    </row>
    <row r="71346" spans="6:6" x14ac:dyDescent="0.25">
      <c r="F71346" s="186"/>
    </row>
    <row r="71358" spans="6:6" x14ac:dyDescent="0.25">
      <c r="F71358" s="186"/>
    </row>
    <row r="71359" spans="6:6" x14ac:dyDescent="0.25">
      <c r="F71359" s="186"/>
    </row>
    <row r="71360" spans="6:6" x14ac:dyDescent="0.25">
      <c r="F71360" s="186"/>
    </row>
    <row r="71361" spans="6:6" x14ac:dyDescent="0.25">
      <c r="F71361" s="186"/>
    </row>
    <row r="71402" spans="6:6" x14ac:dyDescent="0.25">
      <c r="F71402" s="186"/>
    </row>
    <row r="71403" spans="6:6" x14ac:dyDescent="0.25">
      <c r="F71403" s="186"/>
    </row>
    <row r="71404" spans="6:6" x14ac:dyDescent="0.25">
      <c r="F71404" s="186"/>
    </row>
    <row r="71405" spans="6:6" x14ac:dyDescent="0.25">
      <c r="F71405" s="186"/>
    </row>
    <row r="71406" spans="6:6" x14ac:dyDescent="0.25">
      <c r="F71406" s="186"/>
    </row>
    <row r="71417" spans="6:6" x14ac:dyDescent="0.25">
      <c r="F71417" s="186"/>
    </row>
    <row r="71418" spans="6:6" x14ac:dyDescent="0.25">
      <c r="F71418" s="186"/>
    </row>
    <row r="71419" spans="6:6" x14ac:dyDescent="0.25">
      <c r="F71419" s="186"/>
    </row>
    <row r="71420" spans="6:6" x14ac:dyDescent="0.25">
      <c r="F71420" s="186"/>
    </row>
    <row r="71421" spans="6:6" x14ac:dyDescent="0.25">
      <c r="F71421" s="186"/>
    </row>
    <row r="71433" spans="6:6" x14ac:dyDescent="0.25">
      <c r="F71433" s="186"/>
    </row>
    <row r="71434" spans="6:6" x14ac:dyDescent="0.25">
      <c r="F71434" s="186"/>
    </row>
    <row r="71447" spans="6:6" x14ac:dyDescent="0.25">
      <c r="F71447" s="186"/>
    </row>
    <row r="71448" spans="6:6" x14ac:dyDescent="0.25">
      <c r="F71448" s="186"/>
    </row>
    <row r="71449" spans="6:6" x14ac:dyDescent="0.25">
      <c r="F71449" s="186"/>
    </row>
    <row r="71450" spans="6:6" x14ac:dyDescent="0.25">
      <c r="F71450" s="186"/>
    </row>
    <row r="71462" spans="6:6" x14ac:dyDescent="0.25">
      <c r="F71462" s="186"/>
    </row>
    <row r="71463" spans="6:6" x14ac:dyDescent="0.25">
      <c r="F71463" s="186"/>
    </row>
    <row r="71464" spans="6:6" x14ac:dyDescent="0.25">
      <c r="F71464" s="186"/>
    </row>
    <row r="71465" spans="6:6" x14ac:dyDescent="0.25">
      <c r="F71465" s="186"/>
    </row>
    <row r="71466" spans="6:6" x14ac:dyDescent="0.25">
      <c r="F71466" s="186"/>
    </row>
    <row r="71507" spans="6:6" x14ac:dyDescent="0.25">
      <c r="F71507" s="186"/>
    </row>
    <row r="71508" spans="6:6" x14ac:dyDescent="0.25">
      <c r="F71508" s="186"/>
    </row>
    <row r="71509" spans="6:6" x14ac:dyDescent="0.25">
      <c r="F71509" s="186"/>
    </row>
    <row r="71510" spans="6:6" x14ac:dyDescent="0.25">
      <c r="F71510" s="186"/>
    </row>
    <row r="71511" spans="6:6" x14ac:dyDescent="0.25">
      <c r="F71511" s="186"/>
    </row>
    <row r="71522" spans="6:6" x14ac:dyDescent="0.25">
      <c r="F71522" s="186"/>
    </row>
    <row r="71523" spans="6:6" x14ac:dyDescent="0.25">
      <c r="F71523" s="186"/>
    </row>
    <row r="71524" spans="6:6" x14ac:dyDescent="0.25">
      <c r="F71524" s="186"/>
    </row>
    <row r="71525" spans="6:6" x14ac:dyDescent="0.25">
      <c r="F71525" s="186"/>
    </row>
    <row r="71526" spans="6:6" x14ac:dyDescent="0.25">
      <c r="F71526" s="186"/>
    </row>
    <row r="71538" spans="6:6" x14ac:dyDescent="0.25">
      <c r="F71538" s="186"/>
    </row>
    <row r="71539" spans="6:6" x14ac:dyDescent="0.25">
      <c r="F71539" s="186"/>
    </row>
    <row r="71552" spans="6:6" x14ac:dyDescent="0.25">
      <c r="F71552" s="187"/>
    </row>
    <row r="71553" spans="6:6" x14ac:dyDescent="0.25">
      <c r="F71553" s="186"/>
    </row>
    <row r="71554" spans="6:6" x14ac:dyDescent="0.25">
      <c r="F71554" s="186"/>
    </row>
    <row r="71555" spans="6:6" x14ac:dyDescent="0.25">
      <c r="F71555" s="186"/>
    </row>
    <row r="71556" spans="6:6" x14ac:dyDescent="0.25">
      <c r="F71556" s="186"/>
    </row>
    <row r="71568" spans="6:6" x14ac:dyDescent="0.25">
      <c r="F71568" s="186"/>
    </row>
    <row r="71569" spans="6:6" x14ac:dyDescent="0.25">
      <c r="F71569" s="186"/>
    </row>
    <row r="71570" spans="6:6" x14ac:dyDescent="0.25">
      <c r="F71570" s="186"/>
    </row>
    <row r="71571" spans="6:6" x14ac:dyDescent="0.25">
      <c r="F71571" s="186"/>
    </row>
    <row r="71583" spans="6:6" x14ac:dyDescent="0.25">
      <c r="F71583" s="186"/>
    </row>
    <row r="71584" spans="6:6" x14ac:dyDescent="0.25">
      <c r="F71584" s="186"/>
    </row>
    <row r="71585" spans="6:6" x14ac:dyDescent="0.25">
      <c r="F71585" s="186"/>
    </row>
    <row r="71586" spans="6:6" x14ac:dyDescent="0.25">
      <c r="F71586" s="186"/>
    </row>
    <row r="71612" spans="6:6" x14ac:dyDescent="0.25">
      <c r="F71612" s="186"/>
    </row>
    <row r="71613" spans="6:6" x14ac:dyDescent="0.25">
      <c r="F71613" s="186"/>
    </row>
    <row r="71614" spans="6:6" x14ac:dyDescent="0.25">
      <c r="F71614" s="186"/>
    </row>
    <row r="71615" spans="6:6" x14ac:dyDescent="0.25">
      <c r="F71615" s="186"/>
    </row>
    <row r="71616" spans="6:6" x14ac:dyDescent="0.25">
      <c r="F71616" s="186"/>
    </row>
    <row r="71627" spans="6:6" x14ac:dyDescent="0.25">
      <c r="F71627" s="186"/>
    </row>
    <row r="71628" spans="6:6" x14ac:dyDescent="0.25">
      <c r="F71628" s="186"/>
    </row>
    <row r="71629" spans="6:6" x14ac:dyDescent="0.25">
      <c r="F71629" s="186"/>
    </row>
    <row r="71630" spans="6:6" x14ac:dyDescent="0.25">
      <c r="F71630" s="186"/>
    </row>
    <row r="71643" spans="6:6" x14ac:dyDescent="0.25">
      <c r="F71643" s="186"/>
    </row>
    <row r="71644" spans="6:6" x14ac:dyDescent="0.25">
      <c r="F71644" s="186"/>
    </row>
    <row r="71658" spans="6:6" x14ac:dyDescent="0.25">
      <c r="F71658" s="186"/>
    </row>
    <row r="71659" spans="6:6" x14ac:dyDescent="0.25">
      <c r="F71659" s="186"/>
    </row>
    <row r="71660" spans="6:6" x14ac:dyDescent="0.25">
      <c r="F71660" s="186"/>
    </row>
    <row r="71661" spans="6:6" x14ac:dyDescent="0.25">
      <c r="F71661" s="186"/>
    </row>
    <row r="71673" spans="6:6" x14ac:dyDescent="0.25">
      <c r="F71673" s="186"/>
    </row>
    <row r="71674" spans="6:6" x14ac:dyDescent="0.25">
      <c r="F71674" s="186"/>
    </row>
    <row r="71675" spans="6:6" x14ac:dyDescent="0.25">
      <c r="F71675" s="186"/>
    </row>
    <row r="71676" spans="6:6" x14ac:dyDescent="0.25">
      <c r="F71676" s="186"/>
    </row>
    <row r="71688" spans="6:6" x14ac:dyDescent="0.25">
      <c r="F71688" s="187"/>
    </row>
    <row r="71717" spans="6:6" x14ac:dyDescent="0.25">
      <c r="F71717" s="186"/>
    </row>
    <row r="71718" spans="6:6" x14ac:dyDescent="0.25">
      <c r="F71718" s="186"/>
    </row>
    <row r="71719" spans="6:6" x14ac:dyDescent="0.25">
      <c r="F71719" s="186"/>
    </row>
    <row r="71720" spans="6:6" x14ac:dyDescent="0.25">
      <c r="F71720" s="186"/>
    </row>
    <row r="71721" spans="6:6" x14ac:dyDescent="0.25">
      <c r="F71721" s="186"/>
    </row>
    <row r="71732" spans="6:6" x14ac:dyDescent="0.25">
      <c r="F71732" s="186"/>
    </row>
    <row r="71733" spans="6:6" x14ac:dyDescent="0.25">
      <c r="F71733" s="186"/>
    </row>
    <row r="71734" spans="6:6" x14ac:dyDescent="0.25">
      <c r="F71734" s="186"/>
    </row>
    <row r="71735" spans="6:6" x14ac:dyDescent="0.25">
      <c r="F71735" s="186"/>
    </row>
    <row r="71736" spans="6:6" x14ac:dyDescent="0.25">
      <c r="F71736" s="186"/>
    </row>
    <row r="71748" spans="6:6" x14ac:dyDescent="0.25">
      <c r="F71748" s="186"/>
    </row>
    <row r="71749" spans="6:6" x14ac:dyDescent="0.25">
      <c r="F71749" s="186"/>
    </row>
    <row r="71750" spans="6:6" x14ac:dyDescent="0.25">
      <c r="F71750" s="186"/>
    </row>
    <row r="71751" spans="6:6" x14ac:dyDescent="0.25">
      <c r="F71751" s="186"/>
    </row>
    <row r="71762" spans="6:6" x14ac:dyDescent="0.25">
      <c r="F71762" s="186"/>
    </row>
    <row r="71763" spans="6:6" x14ac:dyDescent="0.25">
      <c r="F71763" s="186"/>
    </row>
    <row r="71764" spans="6:6" x14ac:dyDescent="0.25">
      <c r="F71764" s="186"/>
    </row>
    <row r="71765" spans="6:6" x14ac:dyDescent="0.25">
      <c r="F71765" s="186"/>
    </row>
    <row r="71766" spans="6:6" x14ac:dyDescent="0.25">
      <c r="F71766" s="186"/>
    </row>
    <row r="71777" spans="6:6" x14ac:dyDescent="0.25">
      <c r="F71777" s="186"/>
    </row>
    <row r="71778" spans="6:6" x14ac:dyDescent="0.25">
      <c r="F71778" s="186"/>
    </row>
    <row r="71779" spans="6:6" x14ac:dyDescent="0.25">
      <c r="F71779" s="186"/>
    </row>
    <row r="71780" spans="6:6" x14ac:dyDescent="0.25">
      <c r="F71780" s="186"/>
    </row>
    <row r="71781" spans="6:6" x14ac:dyDescent="0.25">
      <c r="F71781" s="186"/>
    </row>
    <row r="71793" spans="6:6" x14ac:dyDescent="0.25">
      <c r="F71793" s="186"/>
    </row>
    <row r="71794" spans="6:6" x14ac:dyDescent="0.25">
      <c r="F71794" s="186"/>
    </row>
    <row r="71822" spans="6:6" x14ac:dyDescent="0.25">
      <c r="F71822" s="186"/>
    </row>
    <row r="71823" spans="6:6" x14ac:dyDescent="0.25">
      <c r="F71823" s="186"/>
    </row>
    <row r="71824" spans="6:6" x14ac:dyDescent="0.25">
      <c r="F71824" s="186"/>
    </row>
    <row r="71825" spans="6:6" x14ac:dyDescent="0.25">
      <c r="F71825" s="186"/>
    </row>
    <row r="71826" spans="6:6" x14ac:dyDescent="0.25">
      <c r="F71826" s="186"/>
    </row>
    <row r="71867" spans="6:6" x14ac:dyDescent="0.25">
      <c r="F71867" s="186"/>
    </row>
    <row r="71870" spans="6:6" x14ac:dyDescent="0.25">
      <c r="F71870" s="186"/>
    </row>
    <row r="71883" spans="6:6" x14ac:dyDescent="0.25">
      <c r="F71883" s="186"/>
    </row>
    <row r="71885" spans="6:6" x14ac:dyDescent="0.25">
      <c r="F71885" s="186"/>
    </row>
    <row r="71886" spans="6:6" x14ac:dyDescent="0.25">
      <c r="F71886" s="186"/>
    </row>
    <row r="71927" spans="6:6" x14ac:dyDescent="0.25">
      <c r="F71927" s="186"/>
    </row>
    <row r="71928" spans="6:6" x14ac:dyDescent="0.25">
      <c r="F71928" s="186"/>
    </row>
    <row r="71929" spans="6:6" x14ac:dyDescent="0.25">
      <c r="F71929" s="186"/>
    </row>
    <row r="71930" spans="6:6" x14ac:dyDescent="0.25">
      <c r="F71930" s="186"/>
    </row>
    <row r="71931" spans="6:6" x14ac:dyDescent="0.25">
      <c r="F71931" s="186"/>
    </row>
    <row r="71942" spans="6:6" x14ac:dyDescent="0.25">
      <c r="F71942" s="186"/>
    </row>
    <row r="71943" spans="6:6" x14ac:dyDescent="0.25">
      <c r="F71943" s="186"/>
    </row>
    <row r="71944" spans="6:6" x14ac:dyDescent="0.25">
      <c r="F71944" s="186"/>
    </row>
    <row r="71945" spans="6:6" x14ac:dyDescent="0.25">
      <c r="F71945" s="186"/>
    </row>
    <row r="71946" spans="6:6" x14ac:dyDescent="0.25">
      <c r="F71946" s="186"/>
    </row>
    <row r="71958" spans="6:6" x14ac:dyDescent="0.25">
      <c r="F71958" s="186"/>
    </row>
    <row r="71959" spans="6:6" x14ac:dyDescent="0.25">
      <c r="F71959" s="186"/>
    </row>
    <row r="71960" spans="6:6" x14ac:dyDescent="0.25">
      <c r="F71960" s="186"/>
    </row>
    <row r="71961" spans="6:6" x14ac:dyDescent="0.25">
      <c r="F71961" s="186"/>
    </row>
    <row r="71972" spans="6:6" x14ac:dyDescent="0.25">
      <c r="F71972" s="186"/>
    </row>
    <row r="71973" spans="6:6" x14ac:dyDescent="0.25">
      <c r="F71973" s="186"/>
    </row>
    <row r="71974" spans="6:6" x14ac:dyDescent="0.25">
      <c r="F71974" s="186"/>
    </row>
    <row r="71975" spans="6:6" x14ac:dyDescent="0.25">
      <c r="F71975" s="186"/>
    </row>
    <row r="71976" spans="6:6" x14ac:dyDescent="0.25">
      <c r="F71976" s="186"/>
    </row>
    <row r="71987" spans="6:6" x14ac:dyDescent="0.25">
      <c r="F71987" s="186"/>
    </row>
    <row r="71988" spans="6:6" x14ac:dyDescent="0.25">
      <c r="F71988" s="186"/>
    </row>
    <row r="71989" spans="6:6" x14ac:dyDescent="0.25">
      <c r="F71989" s="186"/>
    </row>
    <row r="71990" spans="6:6" x14ac:dyDescent="0.25">
      <c r="F71990" s="186"/>
    </row>
    <row r="71991" spans="6:6" x14ac:dyDescent="0.25">
      <c r="F71991" s="186"/>
    </row>
    <row r="72003" spans="6:6" x14ac:dyDescent="0.25">
      <c r="F72003" s="186"/>
    </row>
    <row r="72004" spans="6:6" x14ac:dyDescent="0.25">
      <c r="F72004" s="186"/>
    </row>
    <row r="72005" spans="6:6" x14ac:dyDescent="0.25">
      <c r="F72005" s="186"/>
    </row>
    <row r="72006" spans="6:6" x14ac:dyDescent="0.25">
      <c r="F72006" s="186"/>
    </row>
    <row r="72018" spans="6:6" x14ac:dyDescent="0.25">
      <c r="F72018" s="186"/>
    </row>
    <row r="72019" spans="6:6" x14ac:dyDescent="0.25">
      <c r="F72019" s="186"/>
    </row>
    <row r="72020" spans="6:6" x14ac:dyDescent="0.25">
      <c r="F72020" s="186"/>
    </row>
    <row r="72021" spans="6:6" x14ac:dyDescent="0.25">
      <c r="F72021" s="186"/>
    </row>
    <row r="72032" spans="6:6" x14ac:dyDescent="0.25">
      <c r="F72032" s="186"/>
    </row>
    <row r="72033" spans="6:6" x14ac:dyDescent="0.25">
      <c r="F72033" s="186"/>
    </row>
    <row r="72034" spans="6:6" x14ac:dyDescent="0.25">
      <c r="F72034" s="186"/>
    </row>
    <row r="72035" spans="6:6" x14ac:dyDescent="0.25">
      <c r="F72035" s="186"/>
    </row>
    <row r="72036" spans="6:6" x14ac:dyDescent="0.25">
      <c r="F72036" s="186"/>
    </row>
    <row r="72047" spans="6:6" x14ac:dyDescent="0.25">
      <c r="F72047" s="186"/>
    </row>
    <row r="72048" spans="6:6" x14ac:dyDescent="0.25">
      <c r="F72048" s="186"/>
    </row>
    <row r="72049" spans="6:6" x14ac:dyDescent="0.25">
      <c r="F72049" s="186"/>
    </row>
    <row r="72050" spans="6:6" x14ac:dyDescent="0.25">
      <c r="F72050" s="186"/>
    </row>
    <row r="72051" spans="6:6" x14ac:dyDescent="0.25">
      <c r="F72051" s="186"/>
    </row>
    <row r="72062" spans="6:6" x14ac:dyDescent="0.25">
      <c r="F72062" s="186"/>
    </row>
    <row r="72063" spans="6:6" x14ac:dyDescent="0.25">
      <c r="F72063" s="186"/>
    </row>
    <row r="72064" spans="6:6" x14ac:dyDescent="0.25">
      <c r="F72064" s="186"/>
    </row>
    <row r="72065" spans="6:6" x14ac:dyDescent="0.25">
      <c r="F72065" s="186"/>
    </row>
    <row r="72066" spans="6:6" x14ac:dyDescent="0.25">
      <c r="F72066" s="186"/>
    </row>
    <row r="72077" spans="6:6" x14ac:dyDescent="0.25">
      <c r="F72077" s="186"/>
    </row>
    <row r="72078" spans="6:6" x14ac:dyDescent="0.25">
      <c r="F72078" s="186"/>
    </row>
    <row r="72079" spans="6:6" x14ac:dyDescent="0.25">
      <c r="F72079" s="186"/>
    </row>
    <row r="72080" spans="6:6" x14ac:dyDescent="0.25">
      <c r="F72080" s="186"/>
    </row>
    <row r="72092" spans="6:6" x14ac:dyDescent="0.25">
      <c r="F72092" s="186"/>
    </row>
    <row r="72093" spans="6:6" x14ac:dyDescent="0.25">
      <c r="F72093" s="186"/>
    </row>
    <row r="72094" spans="6:6" x14ac:dyDescent="0.25">
      <c r="F72094" s="186"/>
    </row>
    <row r="72095" spans="6:6" x14ac:dyDescent="0.25">
      <c r="F72095" s="186"/>
    </row>
    <row r="72096" spans="6:6" x14ac:dyDescent="0.25">
      <c r="F72096" s="186"/>
    </row>
    <row r="72108" spans="6:6" x14ac:dyDescent="0.25">
      <c r="F72108" s="186"/>
    </row>
    <row r="72109" spans="6:6" x14ac:dyDescent="0.25">
      <c r="F72109" s="186"/>
    </row>
    <row r="72110" spans="6:6" x14ac:dyDescent="0.25">
      <c r="F72110" s="186"/>
    </row>
    <row r="72111" spans="6:6" x14ac:dyDescent="0.25">
      <c r="F72111" s="186"/>
    </row>
    <row r="72137" spans="6:6" x14ac:dyDescent="0.25">
      <c r="F72137" s="186"/>
    </row>
    <row r="72138" spans="6:6" x14ac:dyDescent="0.25">
      <c r="F72138" s="186"/>
    </row>
    <row r="72139" spans="6:6" x14ac:dyDescent="0.25">
      <c r="F72139" s="186"/>
    </row>
    <row r="72140" spans="6:6" x14ac:dyDescent="0.25">
      <c r="F72140" s="186"/>
    </row>
    <row r="72141" spans="6:6" x14ac:dyDescent="0.25">
      <c r="F72141" s="186"/>
    </row>
    <row r="72152" spans="6:6" x14ac:dyDescent="0.25">
      <c r="F72152" s="186"/>
    </row>
    <row r="72153" spans="6:6" x14ac:dyDescent="0.25">
      <c r="F72153" s="186"/>
    </row>
    <row r="72154" spans="6:6" x14ac:dyDescent="0.25">
      <c r="F72154" s="186"/>
    </row>
    <row r="72155" spans="6:6" x14ac:dyDescent="0.25">
      <c r="F72155" s="186"/>
    </row>
    <row r="72156" spans="6:6" x14ac:dyDescent="0.25">
      <c r="F72156" s="186"/>
    </row>
    <row r="72167" spans="6:6" x14ac:dyDescent="0.25">
      <c r="F72167" s="187"/>
    </row>
    <row r="72168" spans="6:6" x14ac:dyDescent="0.25">
      <c r="F72168" s="186"/>
    </row>
    <row r="72169" spans="6:6" x14ac:dyDescent="0.25">
      <c r="F72169" s="186"/>
    </row>
    <row r="72170" spans="6:6" x14ac:dyDescent="0.25">
      <c r="F72170" s="186"/>
    </row>
    <row r="72171" spans="6:6" x14ac:dyDescent="0.25">
      <c r="F72171" s="186"/>
    </row>
    <row r="72182" spans="6:6" x14ac:dyDescent="0.25">
      <c r="F72182" s="186"/>
    </row>
    <row r="72183" spans="6:6" x14ac:dyDescent="0.25">
      <c r="F72183" s="186"/>
    </row>
    <row r="72184" spans="6:6" x14ac:dyDescent="0.25">
      <c r="F72184" s="186"/>
    </row>
    <row r="72185" spans="6:6" x14ac:dyDescent="0.25">
      <c r="F72185" s="186"/>
    </row>
    <row r="72186" spans="6:6" x14ac:dyDescent="0.25">
      <c r="F72186" s="186"/>
    </row>
    <row r="72197" spans="6:6" x14ac:dyDescent="0.25">
      <c r="F72197" s="186"/>
    </row>
    <row r="72198" spans="6:6" x14ac:dyDescent="0.25">
      <c r="F72198" s="186"/>
    </row>
    <row r="72199" spans="6:6" x14ac:dyDescent="0.25">
      <c r="F72199" s="186"/>
    </row>
    <row r="72200" spans="6:6" x14ac:dyDescent="0.25">
      <c r="F72200" s="186"/>
    </row>
    <row r="72201" spans="6:6" x14ac:dyDescent="0.25">
      <c r="F72201" s="186"/>
    </row>
    <row r="72213" spans="6:6" x14ac:dyDescent="0.25">
      <c r="F72213" s="186"/>
    </row>
    <row r="72214" spans="6:6" x14ac:dyDescent="0.25">
      <c r="F72214" s="186"/>
    </row>
    <row r="72215" spans="6:6" x14ac:dyDescent="0.25">
      <c r="F72215" s="186"/>
    </row>
    <row r="72216" spans="6:6" x14ac:dyDescent="0.25">
      <c r="F72216" s="186"/>
    </row>
    <row r="72242" spans="6:6" x14ac:dyDescent="0.25">
      <c r="F72242" s="186"/>
    </row>
    <row r="72243" spans="6:6" x14ac:dyDescent="0.25">
      <c r="F72243" s="186"/>
    </row>
    <row r="72244" spans="6:6" x14ac:dyDescent="0.25">
      <c r="F72244" s="186"/>
    </row>
    <row r="72245" spans="6:6" x14ac:dyDescent="0.25">
      <c r="F72245" s="186"/>
    </row>
    <row r="72246" spans="6:6" x14ac:dyDescent="0.25">
      <c r="F72246" s="186"/>
    </row>
    <row r="72257" spans="6:6" x14ac:dyDescent="0.25">
      <c r="F72257" s="186"/>
    </row>
    <row r="72258" spans="6:6" x14ac:dyDescent="0.25">
      <c r="F72258" s="186"/>
    </row>
    <row r="72259" spans="6:6" x14ac:dyDescent="0.25">
      <c r="F72259" s="186"/>
    </row>
    <row r="72260" spans="6:6" x14ac:dyDescent="0.25">
      <c r="F72260" s="186"/>
    </row>
    <row r="72261" spans="6:6" x14ac:dyDescent="0.25">
      <c r="F72261" s="186"/>
    </row>
    <row r="72272" spans="6:6" x14ac:dyDescent="0.25">
      <c r="F72272" s="186"/>
    </row>
    <row r="72273" spans="6:6" x14ac:dyDescent="0.25">
      <c r="F72273" s="186"/>
    </row>
    <row r="72274" spans="6:6" x14ac:dyDescent="0.25">
      <c r="F72274" s="186"/>
    </row>
    <row r="72275" spans="6:6" x14ac:dyDescent="0.25">
      <c r="F72275" s="186"/>
    </row>
    <row r="72276" spans="6:6" x14ac:dyDescent="0.25">
      <c r="F72276" s="186"/>
    </row>
    <row r="72287" spans="6:6" x14ac:dyDescent="0.25">
      <c r="F72287" s="186"/>
    </row>
    <row r="72288" spans="6:6" x14ac:dyDescent="0.25">
      <c r="F72288" s="186"/>
    </row>
    <row r="72289" spans="6:6" x14ac:dyDescent="0.25">
      <c r="F72289" s="186"/>
    </row>
    <row r="72290" spans="6:6" x14ac:dyDescent="0.25">
      <c r="F72290" s="186"/>
    </row>
    <row r="72291" spans="6:6" x14ac:dyDescent="0.25">
      <c r="F72291" s="186"/>
    </row>
    <row r="72303" spans="6:6" x14ac:dyDescent="0.25">
      <c r="F72303" s="186"/>
    </row>
    <row r="72304" spans="6:6" x14ac:dyDescent="0.25">
      <c r="F72304" s="186"/>
    </row>
    <row r="72305" spans="6:6" x14ac:dyDescent="0.25">
      <c r="F72305" s="186"/>
    </row>
    <row r="72306" spans="6:6" x14ac:dyDescent="0.25">
      <c r="F72306" s="186"/>
    </row>
    <row r="72318" spans="6:6" x14ac:dyDescent="0.25">
      <c r="F72318" s="186"/>
    </row>
    <row r="72319" spans="6:6" x14ac:dyDescent="0.25">
      <c r="F72319" s="186"/>
    </row>
    <row r="72320" spans="6:6" x14ac:dyDescent="0.25">
      <c r="F72320" s="186"/>
    </row>
    <row r="72321" spans="6:6" x14ac:dyDescent="0.25">
      <c r="F72321" s="186"/>
    </row>
    <row r="72333" spans="6:6" x14ac:dyDescent="0.25">
      <c r="F72333" s="186"/>
    </row>
    <row r="72334" spans="6:6" x14ac:dyDescent="0.25">
      <c r="F72334" s="186"/>
    </row>
    <row r="72335" spans="6:6" x14ac:dyDescent="0.25">
      <c r="F72335" s="186"/>
    </row>
    <row r="72336" spans="6:6" x14ac:dyDescent="0.25">
      <c r="F72336" s="186"/>
    </row>
    <row r="72347" spans="6:6" x14ac:dyDescent="0.25">
      <c r="F72347" s="186"/>
    </row>
    <row r="72348" spans="6:6" x14ac:dyDescent="0.25">
      <c r="F72348" s="186"/>
    </row>
    <row r="72349" spans="6:6" x14ac:dyDescent="0.25">
      <c r="F72349" s="186"/>
    </row>
    <row r="72350" spans="6:6" x14ac:dyDescent="0.25">
      <c r="F72350" s="186"/>
    </row>
    <row r="72351" spans="6:6" x14ac:dyDescent="0.25">
      <c r="F72351" s="186"/>
    </row>
    <row r="72362" spans="6:6" x14ac:dyDescent="0.25">
      <c r="F72362" s="186"/>
    </row>
    <row r="72363" spans="6:6" x14ac:dyDescent="0.25">
      <c r="F72363" s="186"/>
    </row>
    <row r="72364" spans="6:6" x14ac:dyDescent="0.25">
      <c r="F72364" s="186"/>
    </row>
    <row r="72365" spans="6:6" x14ac:dyDescent="0.25">
      <c r="F72365" s="186"/>
    </row>
    <row r="72366" spans="6:6" x14ac:dyDescent="0.25">
      <c r="F72366" s="186"/>
    </row>
    <row r="72377" spans="6:6" x14ac:dyDescent="0.25">
      <c r="F72377" s="186"/>
    </row>
    <row r="72378" spans="6:6" x14ac:dyDescent="0.25">
      <c r="F72378" s="186"/>
    </row>
    <row r="72379" spans="6:6" x14ac:dyDescent="0.25">
      <c r="F72379" s="186"/>
    </row>
    <row r="72380" spans="6:6" x14ac:dyDescent="0.25">
      <c r="F72380" s="186"/>
    </row>
    <row r="72381" spans="6:6" x14ac:dyDescent="0.25">
      <c r="F72381" s="186"/>
    </row>
    <row r="72392" spans="6:6" x14ac:dyDescent="0.25">
      <c r="F72392" s="186"/>
    </row>
    <row r="72393" spans="6:6" x14ac:dyDescent="0.25">
      <c r="F72393" s="186"/>
    </row>
    <row r="72394" spans="6:6" x14ac:dyDescent="0.25">
      <c r="F72394" s="186"/>
    </row>
    <row r="72395" spans="6:6" x14ac:dyDescent="0.25">
      <c r="F72395" s="186"/>
    </row>
    <row r="72407" spans="6:6" x14ac:dyDescent="0.25">
      <c r="F72407" s="186"/>
    </row>
    <row r="72408" spans="6:6" x14ac:dyDescent="0.25">
      <c r="F72408" s="186"/>
    </row>
    <row r="72409" spans="6:6" x14ac:dyDescent="0.25">
      <c r="F72409" s="186"/>
    </row>
    <row r="72410" spans="6:6" x14ac:dyDescent="0.25">
      <c r="F72410" s="186"/>
    </row>
    <row r="72411" spans="6:6" x14ac:dyDescent="0.25">
      <c r="F72411" s="186"/>
    </row>
    <row r="72423" spans="6:6" x14ac:dyDescent="0.25">
      <c r="F72423" s="186"/>
    </row>
    <row r="72424" spans="6:6" x14ac:dyDescent="0.25">
      <c r="F72424" s="186"/>
    </row>
    <row r="72425" spans="6:6" x14ac:dyDescent="0.25">
      <c r="F72425" s="186"/>
    </row>
    <row r="72426" spans="6:6" x14ac:dyDescent="0.25">
      <c r="F72426" s="186"/>
    </row>
    <row r="72452" spans="6:6" x14ac:dyDescent="0.25">
      <c r="F72452" s="186"/>
    </row>
    <row r="72453" spans="6:6" x14ac:dyDescent="0.25">
      <c r="F72453" s="186"/>
    </row>
    <row r="72454" spans="6:6" x14ac:dyDescent="0.25">
      <c r="F72454" s="186"/>
    </row>
    <row r="72455" spans="6:6" x14ac:dyDescent="0.25">
      <c r="F72455" s="186"/>
    </row>
    <row r="72456" spans="6:6" x14ac:dyDescent="0.25">
      <c r="F72456" s="186"/>
    </row>
    <row r="72467" spans="6:6" x14ac:dyDescent="0.25">
      <c r="F72467" s="186"/>
    </row>
    <row r="72468" spans="6:6" x14ac:dyDescent="0.25">
      <c r="F72468" s="186"/>
    </row>
    <row r="72469" spans="6:6" x14ac:dyDescent="0.25">
      <c r="F72469" s="186"/>
    </row>
    <row r="72470" spans="6:6" x14ac:dyDescent="0.25">
      <c r="F72470" s="186"/>
    </row>
    <row r="72471" spans="6:6" x14ac:dyDescent="0.25">
      <c r="F72471" s="186"/>
    </row>
    <row r="72483" spans="6:6" x14ac:dyDescent="0.25">
      <c r="F72483" s="186"/>
    </row>
    <row r="72484" spans="6:6" x14ac:dyDescent="0.25">
      <c r="F72484" s="186"/>
    </row>
    <row r="72497" spans="6:6" x14ac:dyDescent="0.25">
      <c r="F72497" s="186"/>
    </row>
    <row r="72498" spans="6:6" x14ac:dyDescent="0.25">
      <c r="F72498" s="186"/>
    </row>
    <row r="72499" spans="6:6" x14ac:dyDescent="0.25">
      <c r="F72499" s="186"/>
    </row>
    <row r="72500" spans="6:6" x14ac:dyDescent="0.25">
      <c r="F72500" s="186"/>
    </row>
    <row r="72501" spans="6:6" x14ac:dyDescent="0.25">
      <c r="F72501" s="186"/>
    </row>
    <row r="72512" spans="6:6" x14ac:dyDescent="0.25">
      <c r="F72512" s="186"/>
    </row>
    <row r="72513" spans="6:6" x14ac:dyDescent="0.25">
      <c r="F72513" s="186"/>
    </row>
    <row r="72514" spans="6:6" x14ac:dyDescent="0.25">
      <c r="F72514" s="186"/>
    </row>
    <row r="72515" spans="6:6" x14ac:dyDescent="0.25">
      <c r="F72515" s="186"/>
    </row>
    <row r="72516" spans="6:6" x14ac:dyDescent="0.25">
      <c r="F72516" s="186"/>
    </row>
    <row r="72528" spans="6:6" x14ac:dyDescent="0.25">
      <c r="F72528" s="186"/>
    </row>
    <row r="72529" spans="6:6" x14ac:dyDescent="0.25">
      <c r="F72529" s="186"/>
    </row>
    <row r="72557" spans="6:6" x14ac:dyDescent="0.25">
      <c r="F72557" s="186"/>
    </row>
    <row r="72558" spans="6:6" x14ac:dyDescent="0.25">
      <c r="F72558" s="186"/>
    </row>
    <row r="72559" spans="6:6" x14ac:dyDescent="0.25">
      <c r="F72559" s="186"/>
    </row>
    <row r="72560" spans="6:6" x14ac:dyDescent="0.25">
      <c r="F72560" s="186"/>
    </row>
    <row r="72561" spans="6:6" x14ac:dyDescent="0.25">
      <c r="F72561" s="186"/>
    </row>
    <row r="72572" spans="6:6" x14ac:dyDescent="0.25">
      <c r="F72572" s="186"/>
    </row>
    <row r="72573" spans="6:6" x14ac:dyDescent="0.25">
      <c r="F72573" s="186"/>
    </row>
    <row r="72574" spans="6:6" x14ac:dyDescent="0.25">
      <c r="F72574" s="186"/>
    </row>
    <row r="72575" spans="6:6" x14ac:dyDescent="0.25">
      <c r="F72575" s="186"/>
    </row>
    <row r="72576" spans="6:6" x14ac:dyDescent="0.25">
      <c r="F72576" s="186"/>
    </row>
    <row r="72588" spans="6:6" x14ac:dyDescent="0.25">
      <c r="F72588" s="186"/>
    </row>
    <row r="72589" spans="6:6" x14ac:dyDescent="0.25">
      <c r="F72589" s="186"/>
    </row>
    <row r="72590" spans="6:6" x14ac:dyDescent="0.25">
      <c r="F72590" s="186"/>
    </row>
    <row r="72591" spans="6:6" x14ac:dyDescent="0.25">
      <c r="F72591" s="186"/>
    </row>
    <row r="72602" spans="6:6" x14ac:dyDescent="0.25">
      <c r="F72602" s="186"/>
    </row>
    <row r="72603" spans="6:6" x14ac:dyDescent="0.25">
      <c r="F72603" s="186"/>
    </row>
    <row r="72604" spans="6:6" x14ac:dyDescent="0.25">
      <c r="F72604" s="186"/>
    </row>
    <row r="72605" spans="6:6" x14ac:dyDescent="0.25">
      <c r="F72605" s="186"/>
    </row>
    <row r="72606" spans="6:6" x14ac:dyDescent="0.25">
      <c r="F72606" s="186"/>
    </row>
    <row r="72617" spans="6:6" x14ac:dyDescent="0.25">
      <c r="F72617" s="187"/>
    </row>
    <row r="72618" spans="6:6" x14ac:dyDescent="0.25">
      <c r="F72618" s="186"/>
    </row>
    <row r="72619" spans="6:6" x14ac:dyDescent="0.25">
      <c r="F72619" s="186"/>
    </row>
    <row r="72620" spans="6:6" x14ac:dyDescent="0.25">
      <c r="F72620" s="186"/>
    </row>
    <row r="72621" spans="6:6" x14ac:dyDescent="0.25">
      <c r="F72621" s="186"/>
    </row>
    <row r="72633" spans="6:6" x14ac:dyDescent="0.25">
      <c r="F72633" s="186"/>
    </row>
    <row r="72634" spans="6:6" x14ac:dyDescent="0.25">
      <c r="F72634" s="186"/>
    </row>
    <row r="72635" spans="6:6" x14ac:dyDescent="0.25">
      <c r="F72635" s="186"/>
    </row>
    <row r="72636" spans="6:6" x14ac:dyDescent="0.25">
      <c r="F72636" s="186"/>
    </row>
    <row r="72662" spans="6:6" x14ac:dyDescent="0.25">
      <c r="F72662" s="186"/>
    </row>
    <row r="72663" spans="6:6" x14ac:dyDescent="0.25">
      <c r="F72663" s="186"/>
    </row>
    <row r="72664" spans="6:6" x14ac:dyDescent="0.25">
      <c r="F72664" s="186"/>
    </row>
    <row r="72665" spans="6:6" x14ac:dyDescent="0.25">
      <c r="F72665" s="186"/>
    </row>
    <row r="72666" spans="6:6" x14ac:dyDescent="0.25">
      <c r="F72666" s="186"/>
    </row>
    <row r="72677" spans="6:6" x14ac:dyDescent="0.25">
      <c r="F72677" s="187"/>
    </row>
    <row r="72678" spans="6:6" x14ac:dyDescent="0.25">
      <c r="F72678" s="186"/>
    </row>
    <row r="72679" spans="6:6" x14ac:dyDescent="0.25">
      <c r="F72679" s="186"/>
    </row>
    <row r="72680" spans="6:6" x14ac:dyDescent="0.25">
      <c r="F72680" s="186"/>
    </row>
    <row r="72681" spans="6:6" x14ac:dyDescent="0.25">
      <c r="F72681" s="186"/>
    </row>
    <row r="72692" spans="6:6" x14ac:dyDescent="0.25">
      <c r="F72692" s="186"/>
    </row>
    <row r="72693" spans="6:6" x14ac:dyDescent="0.25">
      <c r="F72693" s="186"/>
    </row>
    <row r="72694" spans="6:6" x14ac:dyDescent="0.25">
      <c r="F72694" s="186"/>
    </row>
    <row r="72695" spans="6:6" x14ac:dyDescent="0.25">
      <c r="F72695" s="186"/>
    </row>
    <row r="72696" spans="6:6" x14ac:dyDescent="0.25">
      <c r="F72696" s="186"/>
    </row>
    <row r="72707" spans="6:6" x14ac:dyDescent="0.25">
      <c r="F72707" s="186"/>
    </row>
    <row r="72708" spans="6:6" x14ac:dyDescent="0.25">
      <c r="F72708" s="186"/>
    </row>
    <row r="72709" spans="6:6" x14ac:dyDescent="0.25">
      <c r="F72709" s="186"/>
    </row>
    <row r="72710" spans="6:6" x14ac:dyDescent="0.25">
      <c r="F72710" s="186"/>
    </row>
    <row r="72711" spans="6:6" x14ac:dyDescent="0.25">
      <c r="F72711" s="186"/>
    </row>
    <row r="72722" spans="6:6" x14ac:dyDescent="0.25">
      <c r="F72722" s="186"/>
    </row>
    <row r="72723" spans="6:6" x14ac:dyDescent="0.25">
      <c r="F72723" s="186"/>
    </row>
    <row r="72724" spans="6:6" x14ac:dyDescent="0.25">
      <c r="F72724" s="186"/>
    </row>
    <row r="72725" spans="6:6" x14ac:dyDescent="0.25">
      <c r="F72725" s="186"/>
    </row>
    <row r="72726" spans="6:6" x14ac:dyDescent="0.25">
      <c r="F72726" s="186"/>
    </row>
    <row r="72738" spans="6:6" x14ac:dyDescent="0.25">
      <c r="F72738" s="186"/>
    </row>
    <row r="72739" spans="6:6" x14ac:dyDescent="0.25">
      <c r="F72739" s="186"/>
    </row>
    <row r="72767" spans="6:6" x14ac:dyDescent="0.25">
      <c r="F72767" s="186"/>
    </row>
    <row r="72768" spans="6:6" x14ac:dyDescent="0.25">
      <c r="F72768" s="186"/>
    </row>
    <row r="72769" spans="6:6" x14ac:dyDescent="0.25">
      <c r="F72769" s="186"/>
    </row>
    <row r="72770" spans="6:6" x14ac:dyDescent="0.25">
      <c r="F72770" s="186"/>
    </row>
    <row r="72782" spans="6:6" x14ac:dyDescent="0.25">
      <c r="F72782" s="186"/>
    </row>
    <row r="72783" spans="6:6" x14ac:dyDescent="0.25">
      <c r="F72783" s="186"/>
    </row>
    <row r="72784" spans="6:6" x14ac:dyDescent="0.25">
      <c r="F72784" s="186"/>
    </row>
    <row r="72785" spans="6:6" x14ac:dyDescent="0.25">
      <c r="F72785" s="186"/>
    </row>
    <row r="72786" spans="6:6" x14ac:dyDescent="0.25">
      <c r="F72786" s="186"/>
    </row>
    <row r="72797" spans="6:6" x14ac:dyDescent="0.25">
      <c r="F72797" s="187"/>
    </row>
    <row r="72798" spans="6:6" x14ac:dyDescent="0.25">
      <c r="F72798" s="186"/>
    </row>
    <row r="72799" spans="6:6" x14ac:dyDescent="0.25">
      <c r="F72799" s="186"/>
    </row>
    <row r="72800" spans="6:6" x14ac:dyDescent="0.25">
      <c r="F72800" s="186"/>
    </row>
    <row r="72801" spans="6:6" x14ac:dyDescent="0.25">
      <c r="F72801" s="186"/>
    </row>
    <row r="72812" spans="6:6" x14ac:dyDescent="0.25">
      <c r="F72812" s="186"/>
    </row>
    <row r="72813" spans="6:6" x14ac:dyDescent="0.25">
      <c r="F72813" s="186"/>
    </row>
    <row r="72814" spans="6:6" x14ac:dyDescent="0.25">
      <c r="F72814" s="186"/>
    </row>
    <row r="72815" spans="6:6" x14ac:dyDescent="0.25">
      <c r="F72815" s="186"/>
    </row>
    <row r="72816" spans="6:6" x14ac:dyDescent="0.25">
      <c r="F72816" s="186"/>
    </row>
    <row r="72827" spans="6:6" x14ac:dyDescent="0.25">
      <c r="F72827" s="186"/>
    </row>
    <row r="72828" spans="6:6" x14ac:dyDescent="0.25">
      <c r="F72828" s="186"/>
    </row>
    <row r="72829" spans="6:6" x14ac:dyDescent="0.25">
      <c r="F72829" s="186"/>
    </row>
    <row r="72830" spans="6:6" x14ac:dyDescent="0.25">
      <c r="F72830" s="186"/>
    </row>
    <row r="72831" spans="6:6" x14ac:dyDescent="0.25">
      <c r="F72831" s="186"/>
    </row>
    <row r="72843" spans="6:6" x14ac:dyDescent="0.25">
      <c r="F72843" s="186"/>
    </row>
    <row r="72844" spans="6:6" x14ac:dyDescent="0.25">
      <c r="F72844" s="186"/>
    </row>
    <row r="72845" spans="6:6" x14ac:dyDescent="0.25">
      <c r="F72845" s="186"/>
    </row>
    <row r="72846" spans="6:6" x14ac:dyDescent="0.25">
      <c r="F72846" s="186"/>
    </row>
    <row r="72872" spans="6:6" x14ac:dyDescent="0.25">
      <c r="F72872" s="186"/>
    </row>
    <row r="72873" spans="6:6" x14ac:dyDescent="0.25">
      <c r="F72873" s="186"/>
    </row>
    <row r="72874" spans="6:6" x14ac:dyDescent="0.25">
      <c r="F72874" s="186"/>
    </row>
    <row r="72875" spans="6:6" x14ac:dyDescent="0.25">
      <c r="F72875" s="186"/>
    </row>
    <row r="72876" spans="6:6" x14ac:dyDescent="0.25">
      <c r="F72876" s="186"/>
    </row>
    <row r="72887" spans="6:6" x14ac:dyDescent="0.25">
      <c r="F72887" s="186"/>
    </row>
    <row r="72888" spans="6:6" x14ac:dyDescent="0.25">
      <c r="F72888" s="186"/>
    </row>
    <row r="72889" spans="6:6" x14ac:dyDescent="0.25">
      <c r="F72889" s="186"/>
    </row>
    <row r="72890" spans="6:6" x14ac:dyDescent="0.25">
      <c r="F72890" s="186"/>
    </row>
    <row r="72891" spans="6:6" x14ac:dyDescent="0.25">
      <c r="F72891" s="186"/>
    </row>
    <row r="72903" spans="6:6" x14ac:dyDescent="0.25">
      <c r="F72903" s="186"/>
    </row>
    <row r="72904" spans="6:6" x14ac:dyDescent="0.25">
      <c r="F72904" s="186"/>
    </row>
    <row r="72905" spans="6:6" x14ac:dyDescent="0.25">
      <c r="F72905" s="186"/>
    </row>
    <row r="72906" spans="6:6" x14ac:dyDescent="0.25">
      <c r="F72906" s="186"/>
    </row>
    <row r="72917" spans="6:6" x14ac:dyDescent="0.25">
      <c r="F72917" s="187"/>
    </row>
    <row r="72918" spans="6:6" x14ac:dyDescent="0.25">
      <c r="F72918" s="186"/>
    </row>
    <row r="72919" spans="6:6" x14ac:dyDescent="0.25">
      <c r="F72919" s="186"/>
    </row>
    <row r="72920" spans="6:6" x14ac:dyDescent="0.25">
      <c r="F72920" s="186"/>
    </row>
    <row r="72921" spans="6:6" x14ac:dyDescent="0.25">
      <c r="F72921" s="186"/>
    </row>
    <row r="72932" spans="6:6" x14ac:dyDescent="0.25">
      <c r="F72932" s="186"/>
    </row>
    <row r="72933" spans="6:6" x14ac:dyDescent="0.25">
      <c r="F72933" s="186"/>
    </row>
    <row r="72934" spans="6:6" x14ac:dyDescent="0.25">
      <c r="F72934" s="186"/>
    </row>
    <row r="72935" spans="6:6" x14ac:dyDescent="0.25">
      <c r="F72935" s="186"/>
    </row>
    <row r="72936" spans="6:6" x14ac:dyDescent="0.25">
      <c r="F72936" s="186"/>
    </row>
    <row r="72948" spans="6:6" x14ac:dyDescent="0.25">
      <c r="F72948" s="186"/>
    </row>
    <row r="72949" spans="6:6" x14ac:dyDescent="0.25">
      <c r="F72949" s="186"/>
    </row>
    <row r="72950" spans="6:6" x14ac:dyDescent="0.25">
      <c r="F72950" s="186"/>
    </row>
    <row r="72951" spans="6:6" x14ac:dyDescent="0.25">
      <c r="F72951" s="186"/>
    </row>
    <row r="72978" spans="6:6" x14ac:dyDescent="0.25">
      <c r="F72978" s="186"/>
    </row>
    <row r="72979" spans="6:6" x14ac:dyDescent="0.25">
      <c r="F72979" s="186"/>
    </row>
    <row r="72981" spans="6:6" x14ac:dyDescent="0.25">
      <c r="F72981" s="186"/>
    </row>
    <row r="72992" spans="6:6" x14ac:dyDescent="0.25">
      <c r="F72992" s="186"/>
    </row>
    <row r="72995" spans="6:6" x14ac:dyDescent="0.25">
      <c r="F72995" s="186"/>
    </row>
    <row r="73008" spans="6:6" x14ac:dyDescent="0.25">
      <c r="F73008" s="186"/>
    </row>
    <row r="73009" spans="6:6" x14ac:dyDescent="0.25">
      <c r="F73009" s="186"/>
    </row>
    <row r="73038" spans="6:6" x14ac:dyDescent="0.25">
      <c r="F73038" s="186"/>
    </row>
    <row r="73040" spans="6:6" x14ac:dyDescent="0.25">
      <c r="F73040" s="186"/>
    </row>
    <row r="73041" spans="6:6" x14ac:dyDescent="0.25">
      <c r="F73041" s="186"/>
    </row>
    <row r="73082" spans="6:6" x14ac:dyDescent="0.25">
      <c r="F73082" s="186"/>
    </row>
    <row r="73083" spans="6:6" x14ac:dyDescent="0.25">
      <c r="F73083" s="187"/>
    </row>
    <row r="73084" spans="6:6" x14ac:dyDescent="0.25">
      <c r="F73084" s="187"/>
    </row>
    <row r="73085" spans="6:6" x14ac:dyDescent="0.25">
      <c r="F73085" s="186"/>
    </row>
    <row r="73086" spans="6:6" x14ac:dyDescent="0.25">
      <c r="F73086" s="187"/>
    </row>
    <row r="73097" spans="6:6" x14ac:dyDescent="0.25">
      <c r="F73097" s="186"/>
    </row>
    <row r="73098" spans="6:6" x14ac:dyDescent="0.25">
      <c r="F73098" s="187"/>
    </row>
    <row r="73099" spans="6:6" x14ac:dyDescent="0.25">
      <c r="F73099" s="187"/>
    </row>
    <row r="73100" spans="6:6" x14ac:dyDescent="0.25">
      <c r="F73100" s="186"/>
    </row>
    <row r="73101" spans="6:6" x14ac:dyDescent="0.25">
      <c r="F73101" s="187"/>
    </row>
    <row r="73112" spans="6:6" x14ac:dyDescent="0.25">
      <c r="F73112" s="187"/>
    </row>
    <row r="73113" spans="6:6" x14ac:dyDescent="0.25">
      <c r="F73113" s="187"/>
    </row>
    <row r="73114" spans="6:6" x14ac:dyDescent="0.25">
      <c r="F73114" s="187"/>
    </row>
    <row r="73115" spans="6:6" x14ac:dyDescent="0.25">
      <c r="F73115" s="187"/>
    </row>
    <row r="73116" spans="6:6" x14ac:dyDescent="0.25">
      <c r="F73116" s="187"/>
    </row>
    <row r="73127" spans="6:6" x14ac:dyDescent="0.25">
      <c r="F73127" s="186"/>
    </row>
    <row r="73128" spans="6:6" x14ac:dyDescent="0.25">
      <c r="F73128" s="187"/>
    </row>
    <row r="73129" spans="6:6" x14ac:dyDescent="0.25">
      <c r="F73129" s="187"/>
    </row>
    <row r="73130" spans="6:6" x14ac:dyDescent="0.25">
      <c r="F73130" s="186"/>
    </row>
    <row r="73131" spans="6:6" x14ac:dyDescent="0.25">
      <c r="F73131" s="187"/>
    </row>
    <row r="73142" spans="6:6" x14ac:dyDescent="0.25">
      <c r="F73142" s="186"/>
    </row>
    <row r="73143" spans="6:6" x14ac:dyDescent="0.25">
      <c r="F73143" s="187"/>
    </row>
    <row r="73144" spans="6:6" x14ac:dyDescent="0.25">
      <c r="F73144" s="187"/>
    </row>
    <row r="73145" spans="6:6" x14ac:dyDescent="0.25">
      <c r="F73145" s="186"/>
    </row>
    <row r="73146" spans="6:6" x14ac:dyDescent="0.25">
      <c r="F73146" s="187"/>
    </row>
    <row r="73158" spans="6:6" x14ac:dyDescent="0.25">
      <c r="F73158" s="187"/>
    </row>
    <row r="73159" spans="6:6" x14ac:dyDescent="0.25">
      <c r="F73159" s="187"/>
    </row>
    <row r="73160" spans="6:6" x14ac:dyDescent="0.25">
      <c r="F73160" s="187"/>
    </row>
    <row r="73161" spans="6:6" x14ac:dyDescent="0.25">
      <c r="F73161" s="187"/>
    </row>
    <row r="73174" spans="6:6" x14ac:dyDescent="0.25">
      <c r="F73174" s="187"/>
    </row>
    <row r="73187" spans="6:6" x14ac:dyDescent="0.25">
      <c r="F73187" s="186"/>
    </row>
    <row r="73188" spans="6:6" x14ac:dyDescent="0.25">
      <c r="F73188" s="186"/>
    </row>
    <row r="73189" spans="6:6" x14ac:dyDescent="0.25">
      <c r="F73189" s="186"/>
    </row>
    <row r="73190" spans="6:6" x14ac:dyDescent="0.25">
      <c r="F73190" s="186"/>
    </row>
    <row r="73191" spans="6:6" x14ac:dyDescent="0.25">
      <c r="F73191" s="186"/>
    </row>
    <row r="73202" spans="6:6" x14ac:dyDescent="0.25">
      <c r="F73202" s="186"/>
    </row>
    <row r="73203" spans="6:6" x14ac:dyDescent="0.25">
      <c r="F73203" s="186"/>
    </row>
    <row r="73204" spans="6:6" x14ac:dyDescent="0.25">
      <c r="F73204" s="186"/>
    </row>
    <row r="73205" spans="6:6" x14ac:dyDescent="0.25">
      <c r="F73205" s="186"/>
    </row>
    <row r="73206" spans="6:6" x14ac:dyDescent="0.25">
      <c r="F73206" s="186"/>
    </row>
    <row r="73218" spans="6:6" x14ac:dyDescent="0.25">
      <c r="F73218" s="186"/>
    </row>
    <row r="73219" spans="6:6" x14ac:dyDescent="0.25">
      <c r="F73219" s="186"/>
    </row>
    <row r="73220" spans="6:6" x14ac:dyDescent="0.25">
      <c r="F73220" s="186"/>
    </row>
    <row r="73221" spans="6:6" x14ac:dyDescent="0.25">
      <c r="F73221" s="186"/>
    </row>
    <row r="73232" spans="6:6" x14ac:dyDescent="0.25">
      <c r="F73232" s="186"/>
    </row>
    <row r="73233" spans="6:6" x14ac:dyDescent="0.25">
      <c r="F73233" s="186"/>
    </row>
    <row r="73234" spans="6:6" x14ac:dyDescent="0.25">
      <c r="F73234" s="186"/>
    </row>
    <row r="73235" spans="6:6" x14ac:dyDescent="0.25">
      <c r="F73235" s="186"/>
    </row>
    <row r="73236" spans="6:6" x14ac:dyDescent="0.25">
      <c r="F73236" s="186"/>
    </row>
    <row r="73248" spans="6:6" x14ac:dyDescent="0.25">
      <c r="F73248" s="186"/>
    </row>
    <row r="73249" spans="6:6" x14ac:dyDescent="0.25">
      <c r="F73249" s="186"/>
    </row>
    <row r="73250" spans="6:6" x14ac:dyDescent="0.25">
      <c r="F73250" s="186"/>
    </row>
    <row r="73251" spans="6:6" x14ac:dyDescent="0.25">
      <c r="F73251" s="186"/>
    </row>
    <row r="73263" spans="6:6" x14ac:dyDescent="0.25">
      <c r="F73263" s="186"/>
    </row>
    <row r="73264" spans="6:6" x14ac:dyDescent="0.25">
      <c r="F73264" s="186"/>
    </row>
    <row r="73265" spans="6:6" x14ac:dyDescent="0.25">
      <c r="F73265" s="186"/>
    </row>
    <row r="73266" spans="6:6" x14ac:dyDescent="0.25">
      <c r="F73266" s="186"/>
    </row>
    <row r="73292" spans="6:6" x14ac:dyDescent="0.25">
      <c r="F73292" s="186"/>
    </row>
    <row r="73293" spans="6:6" x14ac:dyDescent="0.25">
      <c r="F73293" s="186"/>
    </row>
    <row r="73294" spans="6:6" x14ac:dyDescent="0.25">
      <c r="F73294" s="186"/>
    </row>
    <row r="73295" spans="6:6" x14ac:dyDescent="0.25">
      <c r="F73295" s="186"/>
    </row>
    <row r="73296" spans="6:6" x14ac:dyDescent="0.25">
      <c r="F73296" s="186"/>
    </row>
    <row r="73307" spans="6:6" x14ac:dyDescent="0.25">
      <c r="F73307" s="186"/>
    </row>
    <row r="73308" spans="6:6" x14ac:dyDescent="0.25">
      <c r="F73308" s="186"/>
    </row>
    <row r="73310" spans="6:6" x14ac:dyDescent="0.25">
      <c r="F73310" s="186"/>
    </row>
    <row r="73322" spans="6:6" x14ac:dyDescent="0.25">
      <c r="F73322" s="186"/>
    </row>
    <row r="73323" spans="6:6" x14ac:dyDescent="0.25">
      <c r="F73323" s="186"/>
    </row>
    <row r="73324" spans="6:6" x14ac:dyDescent="0.25">
      <c r="F73324" s="186"/>
    </row>
    <row r="73325" spans="6:6" x14ac:dyDescent="0.25">
      <c r="F73325" s="186"/>
    </row>
    <row r="73326" spans="6:6" x14ac:dyDescent="0.25">
      <c r="F73326" s="186"/>
    </row>
    <row r="73337" spans="6:6" x14ac:dyDescent="0.25">
      <c r="F73337" s="186"/>
    </row>
    <row r="73339" spans="6:6" x14ac:dyDescent="0.25">
      <c r="F73339" s="186"/>
    </row>
    <row r="73340" spans="6:6" x14ac:dyDescent="0.25">
      <c r="F73340" s="186"/>
    </row>
    <row r="73352" spans="6:6" x14ac:dyDescent="0.25">
      <c r="F73352" s="186"/>
    </row>
    <row r="73353" spans="6:6" x14ac:dyDescent="0.25">
      <c r="F73353" s="186"/>
    </row>
    <row r="73355" spans="6:6" x14ac:dyDescent="0.25">
      <c r="F73355" s="186"/>
    </row>
    <row r="73356" spans="6:6" x14ac:dyDescent="0.25">
      <c r="F73356" s="186"/>
    </row>
    <row r="73502" spans="6:6" x14ac:dyDescent="0.25">
      <c r="F73502" s="186"/>
    </row>
    <row r="73503" spans="6:6" x14ac:dyDescent="0.25">
      <c r="F73503" s="186"/>
    </row>
    <row r="73504" spans="6:6" x14ac:dyDescent="0.25">
      <c r="F73504" s="186"/>
    </row>
    <row r="73505" spans="6:6" x14ac:dyDescent="0.25">
      <c r="F73505" s="186"/>
    </row>
    <row r="73506" spans="6:6" x14ac:dyDescent="0.25">
      <c r="F73506" s="186"/>
    </row>
    <row r="73517" spans="6:6" x14ac:dyDescent="0.25">
      <c r="F73517" s="186"/>
    </row>
    <row r="73518" spans="6:6" x14ac:dyDescent="0.25">
      <c r="F73518" s="186"/>
    </row>
    <row r="73519" spans="6:6" x14ac:dyDescent="0.25">
      <c r="F73519" s="186"/>
    </row>
    <row r="73520" spans="6:6" x14ac:dyDescent="0.25">
      <c r="F73520" s="186"/>
    </row>
    <row r="73521" spans="6:6" x14ac:dyDescent="0.25">
      <c r="F73521" s="186"/>
    </row>
    <row r="73532" spans="6:6" x14ac:dyDescent="0.25">
      <c r="F73532" s="186"/>
    </row>
    <row r="73533" spans="6:6" x14ac:dyDescent="0.25">
      <c r="F73533" s="186"/>
    </row>
    <row r="73534" spans="6:6" x14ac:dyDescent="0.25">
      <c r="F73534" s="186"/>
    </row>
    <row r="73535" spans="6:6" x14ac:dyDescent="0.25">
      <c r="F73535" s="186"/>
    </row>
    <row r="73536" spans="6:6" x14ac:dyDescent="0.25">
      <c r="F73536" s="186"/>
    </row>
    <row r="73547" spans="6:6" x14ac:dyDescent="0.25">
      <c r="F73547" s="186"/>
    </row>
    <row r="73548" spans="6:6" x14ac:dyDescent="0.25">
      <c r="F73548" s="186"/>
    </row>
    <row r="73549" spans="6:6" x14ac:dyDescent="0.25">
      <c r="F73549" s="186"/>
    </row>
    <row r="73550" spans="6:6" x14ac:dyDescent="0.25">
      <c r="F73550" s="186"/>
    </row>
    <row r="73562" spans="6:6" x14ac:dyDescent="0.25">
      <c r="F73562" s="186"/>
    </row>
    <row r="73563" spans="6:6" x14ac:dyDescent="0.25">
      <c r="F73563" s="186"/>
    </row>
    <row r="73564" spans="6:6" x14ac:dyDescent="0.25">
      <c r="F73564" s="186"/>
    </row>
    <row r="73565" spans="6:6" x14ac:dyDescent="0.25">
      <c r="F73565" s="186"/>
    </row>
    <row r="73566" spans="6:6" x14ac:dyDescent="0.25">
      <c r="F73566" s="186"/>
    </row>
    <row r="73578" spans="6:6" x14ac:dyDescent="0.25">
      <c r="F73578" s="186"/>
    </row>
    <row r="73579" spans="6:6" x14ac:dyDescent="0.25">
      <c r="F73579" s="186"/>
    </row>
    <row r="73817" spans="6:6" x14ac:dyDescent="0.25">
      <c r="F73817" s="186"/>
    </row>
    <row r="73818" spans="6:6" x14ac:dyDescent="0.25">
      <c r="F73818" s="186"/>
    </row>
    <row r="73819" spans="6:6" x14ac:dyDescent="0.25">
      <c r="F73819" s="186"/>
    </row>
    <row r="73820" spans="6:6" x14ac:dyDescent="0.25">
      <c r="F73820" s="186"/>
    </row>
    <row r="73821" spans="6:6" x14ac:dyDescent="0.25">
      <c r="F73821" s="186"/>
    </row>
    <row r="73832" spans="6:6" x14ac:dyDescent="0.25">
      <c r="F73832" s="186"/>
    </row>
    <row r="73833" spans="6:6" x14ac:dyDescent="0.25">
      <c r="F73833" s="186"/>
    </row>
    <row r="73834" spans="6:6" x14ac:dyDescent="0.25">
      <c r="F73834" s="186"/>
    </row>
    <row r="73835" spans="6:6" x14ac:dyDescent="0.25">
      <c r="F73835" s="186"/>
    </row>
    <row r="73836" spans="6:6" x14ac:dyDescent="0.25">
      <c r="F73836" s="186"/>
    </row>
    <row r="73847" spans="6:6" x14ac:dyDescent="0.25">
      <c r="F73847" s="186"/>
    </row>
    <row r="73848" spans="6:6" x14ac:dyDescent="0.25">
      <c r="F73848" s="186"/>
    </row>
    <row r="73849" spans="6:6" x14ac:dyDescent="0.25">
      <c r="F73849" s="186"/>
    </row>
    <row r="73850" spans="6:6" x14ac:dyDescent="0.25">
      <c r="F73850" s="186"/>
    </row>
    <row r="73851" spans="6:6" x14ac:dyDescent="0.25">
      <c r="F73851" s="186"/>
    </row>
    <row r="73862" spans="6:6" x14ac:dyDescent="0.25">
      <c r="F73862" s="186"/>
    </row>
    <row r="73863" spans="6:6" x14ac:dyDescent="0.25">
      <c r="F73863" s="186"/>
    </row>
    <row r="73864" spans="6:6" x14ac:dyDescent="0.25">
      <c r="F73864" s="186"/>
    </row>
    <row r="73865" spans="6:6" x14ac:dyDescent="0.25">
      <c r="F73865" s="186"/>
    </row>
    <row r="73866" spans="6:6" x14ac:dyDescent="0.25">
      <c r="F73866" s="186"/>
    </row>
    <row r="73877" spans="6:6" x14ac:dyDescent="0.25">
      <c r="F73877" s="186"/>
    </row>
    <row r="73878" spans="6:6" x14ac:dyDescent="0.25">
      <c r="F73878" s="186"/>
    </row>
    <row r="73879" spans="6:6" x14ac:dyDescent="0.25">
      <c r="F73879" s="186"/>
    </row>
    <row r="73880" spans="6:6" x14ac:dyDescent="0.25">
      <c r="F73880" s="186"/>
    </row>
    <row r="73881" spans="6:6" x14ac:dyDescent="0.25">
      <c r="F73881" s="186"/>
    </row>
    <row r="73893" spans="6:6" x14ac:dyDescent="0.25">
      <c r="F73893" s="186"/>
    </row>
    <row r="73894" spans="6:6" x14ac:dyDescent="0.25">
      <c r="F73894" s="186"/>
    </row>
    <row r="73895" spans="6:6" x14ac:dyDescent="0.25">
      <c r="F73895" s="186"/>
    </row>
    <row r="73896" spans="6:6" x14ac:dyDescent="0.25">
      <c r="F73896" s="186"/>
    </row>
    <row r="73908" spans="6:6" x14ac:dyDescent="0.25">
      <c r="F73908" s="186"/>
    </row>
    <row r="73922" spans="6:6" x14ac:dyDescent="0.25">
      <c r="F73922" s="186"/>
    </row>
    <row r="73923" spans="6:6" x14ac:dyDescent="0.25">
      <c r="F73923" s="186"/>
    </row>
    <row r="73924" spans="6:6" x14ac:dyDescent="0.25">
      <c r="F73924" s="186"/>
    </row>
    <row r="73925" spans="6:6" x14ac:dyDescent="0.25">
      <c r="F73925" s="186"/>
    </row>
    <row r="73926" spans="6:6" x14ac:dyDescent="0.25">
      <c r="F73926" s="186"/>
    </row>
    <row r="73937" spans="6:6" x14ac:dyDescent="0.25">
      <c r="F73937" s="186"/>
    </row>
    <row r="73938" spans="6:6" x14ac:dyDescent="0.25">
      <c r="F73938" s="186"/>
    </row>
    <row r="73939" spans="6:6" x14ac:dyDescent="0.25">
      <c r="F73939" s="186"/>
    </row>
    <row r="73940" spans="6:6" x14ac:dyDescent="0.25">
      <c r="F73940" s="186"/>
    </row>
    <row r="73941" spans="6:6" x14ac:dyDescent="0.25">
      <c r="F73941" s="186"/>
    </row>
    <row r="73953" spans="6:6" x14ac:dyDescent="0.25">
      <c r="F73953" s="186"/>
    </row>
    <row r="73954" spans="6:6" x14ac:dyDescent="0.25">
      <c r="F73954" s="186"/>
    </row>
    <row r="73955" spans="6:6" x14ac:dyDescent="0.25">
      <c r="F73955" s="186"/>
    </row>
    <row r="73956" spans="6:6" x14ac:dyDescent="0.25">
      <c r="F73956" s="186"/>
    </row>
    <row r="73967" spans="6:6" x14ac:dyDescent="0.25">
      <c r="F73967" s="186"/>
    </row>
    <row r="73968" spans="6:6" x14ac:dyDescent="0.25">
      <c r="F73968" s="186"/>
    </row>
    <row r="73969" spans="6:6" x14ac:dyDescent="0.25">
      <c r="F73969" s="186"/>
    </row>
    <row r="73970" spans="6:6" x14ac:dyDescent="0.25">
      <c r="F73970" s="186"/>
    </row>
    <row r="73971" spans="6:6" x14ac:dyDescent="0.25">
      <c r="F73971" s="186"/>
    </row>
    <row r="73983" spans="6:6" x14ac:dyDescent="0.25">
      <c r="F73983" s="186"/>
    </row>
    <row r="73984" spans="6:6" x14ac:dyDescent="0.25">
      <c r="F73984" s="186"/>
    </row>
    <row r="73985" spans="6:6" x14ac:dyDescent="0.25">
      <c r="F73985" s="186"/>
    </row>
    <row r="73986" spans="6:6" x14ac:dyDescent="0.25">
      <c r="F73986" s="186"/>
    </row>
    <row r="73998" spans="6:6" x14ac:dyDescent="0.25">
      <c r="F73998" s="186"/>
    </row>
    <row r="73999" spans="6:6" x14ac:dyDescent="0.25">
      <c r="F73999" s="187"/>
    </row>
    <row r="74027" spans="6:6" x14ac:dyDescent="0.25">
      <c r="F74027" s="186"/>
    </row>
    <row r="74028" spans="6:6" x14ac:dyDescent="0.25">
      <c r="F74028" s="186"/>
    </row>
    <row r="74029" spans="6:6" x14ac:dyDescent="0.25">
      <c r="F74029" s="186"/>
    </row>
    <row r="74030" spans="6:6" x14ac:dyDescent="0.25">
      <c r="F74030" s="186"/>
    </row>
    <row r="74031" spans="6:6" x14ac:dyDescent="0.25">
      <c r="F74031" s="186"/>
    </row>
    <row r="74042" spans="6:6" x14ac:dyDescent="0.25">
      <c r="F74042" s="186"/>
    </row>
    <row r="74043" spans="6:6" x14ac:dyDescent="0.25">
      <c r="F74043" s="186"/>
    </row>
    <row r="74044" spans="6:6" x14ac:dyDescent="0.25">
      <c r="F74044" s="186"/>
    </row>
    <row r="74045" spans="6:6" x14ac:dyDescent="0.25">
      <c r="F74045" s="186"/>
    </row>
    <row r="74046" spans="6:6" x14ac:dyDescent="0.25">
      <c r="F74046" s="186"/>
    </row>
    <row r="74057" spans="6:6" x14ac:dyDescent="0.25">
      <c r="F74057" s="186"/>
    </row>
    <row r="74058" spans="6:6" x14ac:dyDescent="0.25">
      <c r="F74058" s="186"/>
    </row>
    <row r="74059" spans="6:6" x14ac:dyDescent="0.25">
      <c r="F74059" s="186"/>
    </row>
    <row r="74060" spans="6:6" x14ac:dyDescent="0.25">
      <c r="F74060" s="186"/>
    </row>
    <row r="74061" spans="6:6" x14ac:dyDescent="0.25">
      <c r="F74061" s="186"/>
    </row>
    <row r="74072" spans="6:6" x14ac:dyDescent="0.25">
      <c r="F74072" s="186"/>
    </row>
    <row r="74073" spans="6:6" x14ac:dyDescent="0.25">
      <c r="F74073" s="186"/>
    </row>
    <row r="74074" spans="6:6" x14ac:dyDescent="0.25">
      <c r="F74074" s="186"/>
    </row>
    <row r="74075" spans="6:6" x14ac:dyDescent="0.25">
      <c r="F74075" s="186"/>
    </row>
    <row r="74087" spans="6:6" x14ac:dyDescent="0.25">
      <c r="F74087" s="186"/>
    </row>
    <row r="74088" spans="6:6" x14ac:dyDescent="0.25">
      <c r="F74088" s="186"/>
    </row>
    <row r="74089" spans="6:6" x14ac:dyDescent="0.25">
      <c r="F74089" s="186"/>
    </row>
    <row r="74090" spans="6:6" x14ac:dyDescent="0.25">
      <c r="F74090" s="186"/>
    </row>
    <row r="74091" spans="6:6" x14ac:dyDescent="0.25">
      <c r="F74091" s="186"/>
    </row>
    <row r="74103" spans="6:6" x14ac:dyDescent="0.25">
      <c r="F74103" s="186"/>
    </row>
    <row r="74104" spans="6:6" x14ac:dyDescent="0.25">
      <c r="F74104" s="186"/>
    </row>
    <row r="74105" spans="6:6" x14ac:dyDescent="0.25">
      <c r="F74105" s="186"/>
    </row>
    <row r="74106" spans="6:6" x14ac:dyDescent="0.25">
      <c r="F74106" s="186"/>
    </row>
    <row r="74132" spans="6:6" x14ac:dyDescent="0.25">
      <c r="F74132" s="186"/>
    </row>
    <row r="74133" spans="6:6" x14ac:dyDescent="0.25">
      <c r="F74133" s="186"/>
    </row>
    <row r="74134" spans="6:6" x14ac:dyDescent="0.25">
      <c r="F74134" s="186"/>
    </row>
    <row r="74135" spans="6:6" x14ac:dyDescent="0.25">
      <c r="F74135" s="186"/>
    </row>
    <row r="74136" spans="6:6" x14ac:dyDescent="0.25">
      <c r="F74136" s="186"/>
    </row>
    <row r="74147" spans="6:6" x14ac:dyDescent="0.25">
      <c r="F74147" s="186"/>
    </row>
    <row r="74148" spans="6:6" x14ac:dyDescent="0.25">
      <c r="F74148" s="186"/>
    </row>
    <row r="74149" spans="6:6" x14ac:dyDescent="0.25">
      <c r="F74149" s="186"/>
    </row>
    <row r="74150" spans="6:6" x14ac:dyDescent="0.25">
      <c r="F74150" s="186"/>
    </row>
    <row r="74151" spans="6:6" x14ac:dyDescent="0.25">
      <c r="F74151" s="186"/>
    </row>
    <row r="74163" spans="6:6" x14ac:dyDescent="0.25">
      <c r="F74163" s="186"/>
    </row>
    <row r="74164" spans="6:6" x14ac:dyDescent="0.25">
      <c r="F74164" s="186"/>
    </row>
    <row r="74165" spans="6:6" x14ac:dyDescent="0.25">
      <c r="F74165" s="186"/>
    </row>
    <row r="74166" spans="6:6" x14ac:dyDescent="0.25">
      <c r="F74166" s="186"/>
    </row>
    <row r="74177" spans="6:6" x14ac:dyDescent="0.25">
      <c r="F74177" s="186"/>
    </row>
    <row r="74178" spans="6:6" x14ac:dyDescent="0.25">
      <c r="F74178" s="186"/>
    </row>
    <row r="74179" spans="6:6" x14ac:dyDescent="0.25">
      <c r="F74179" s="186"/>
    </row>
    <row r="74180" spans="6:6" x14ac:dyDescent="0.25">
      <c r="F74180" s="186"/>
    </row>
    <row r="74192" spans="6:6" x14ac:dyDescent="0.25">
      <c r="F74192" s="186"/>
    </row>
    <row r="74193" spans="6:6" x14ac:dyDescent="0.25">
      <c r="F74193" s="186"/>
    </row>
    <row r="74194" spans="6:6" x14ac:dyDescent="0.25">
      <c r="F74194" s="186"/>
    </row>
    <row r="74195" spans="6:6" x14ac:dyDescent="0.25">
      <c r="F74195" s="186"/>
    </row>
    <row r="74196" spans="6:6" x14ac:dyDescent="0.25">
      <c r="F74196" s="186"/>
    </row>
    <row r="74208" spans="6:6" x14ac:dyDescent="0.25">
      <c r="F74208" s="186"/>
    </row>
    <row r="74209" spans="6:6" x14ac:dyDescent="0.25">
      <c r="F74209" s="186"/>
    </row>
    <row r="74210" spans="6:6" x14ac:dyDescent="0.25">
      <c r="F74210" s="186"/>
    </row>
    <row r="74211" spans="6:6" x14ac:dyDescent="0.25">
      <c r="F74211" s="186"/>
    </row>
    <row r="74237" spans="6:6" x14ac:dyDescent="0.25">
      <c r="F74237" s="186"/>
    </row>
    <row r="74238" spans="6:6" x14ac:dyDescent="0.25">
      <c r="F74238" s="186"/>
    </row>
    <row r="74239" spans="6:6" x14ac:dyDescent="0.25">
      <c r="F74239" s="186"/>
    </row>
    <row r="74240" spans="6:6" x14ac:dyDescent="0.25">
      <c r="F74240" s="186"/>
    </row>
    <row r="74241" spans="6:6" x14ac:dyDescent="0.25">
      <c r="F74241" s="186"/>
    </row>
    <row r="74252" spans="6:6" x14ac:dyDescent="0.25">
      <c r="F74252" s="186"/>
    </row>
    <row r="74253" spans="6:6" x14ac:dyDescent="0.25">
      <c r="F74253" s="186"/>
    </row>
    <row r="74254" spans="6:6" x14ac:dyDescent="0.25">
      <c r="F74254" s="186"/>
    </row>
    <row r="74255" spans="6:6" x14ac:dyDescent="0.25">
      <c r="F74255" s="186"/>
    </row>
    <row r="74256" spans="6:6" x14ac:dyDescent="0.25">
      <c r="F74256" s="186"/>
    </row>
    <row r="74268" spans="6:6" x14ac:dyDescent="0.25">
      <c r="F74268" s="186"/>
    </row>
    <row r="74269" spans="6:6" x14ac:dyDescent="0.25">
      <c r="F74269" s="186"/>
    </row>
    <row r="74282" spans="6:6" x14ac:dyDescent="0.25">
      <c r="F74282" s="186"/>
    </row>
    <row r="74283" spans="6:6" x14ac:dyDescent="0.25">
      <c r="F74283" s="186"/>
    </row>
    <row r="74284" spans="6:6" x14ac:dyDescent="0.25">
      <c r="F74284" s="186"/>
    </row>
    <row r="74285" spans="6:6" x14ac:dyDescent="0.25">
      <c r="F74285" s="186"/>
    </row>
    <row r="74286" spans="6:6" x14ac:dyDescent="0.25">
      <c r="F74286" s="186"/>
    </row>
    <row r="74297" spans="6:6" x14ac:dyDescent="0.25">
      <c r="F74297" s="186"/>
    </row>
    <row r="74298" spans="6:6" x14ac:dyDescent="0.25">
      <c r="F74298" s="186"/>
    </row>
    <row r="74299" spans="6:6" x14ac:dyDescent="0.25">
      <c r="F74299" s="186"/>
    </row>
    <row r="74300" spans="6:6" x14ac:dyDescent="0.25">
      <c r="F74300" s="186"/>
    </row>
    <row r="74301" spans="6:6" x14ac:dyDescent="0.25">
      <c r="F74301" s="186"/>
    </row>
    <row r="74313" spans="6:6" x14ac:dyDescent="0.25">
      <c r="F74313" s="187"/>
    </row>
    <row r="74314" spans="6:6" x14ac:dyDescent="0.25">
      <c r="F74314" s="186"/>
    </row>
    <row r="74329" spans="6:6" x14ac:dyDescent="0.25">
      <c r="F74329" s="186"/>
    </row>
    <row r="74330" spans="6:6" x14ac:dyDescent="0.25">
      <c r="F74330" s="186"/>
    </row>
    <row r="74331" spans="6:6" x14ac:dyDescent="0.25">
      <c r="F74331" s="186"/>
    </row>
    <row r="74342" spans="6:6" x14ac:dyDescent="0.25">
      <c r="F74342" s="186"/>
    </row>
    <row r="74343" spans="6:6" x14ac:dyDescent="0.25">
      <c r="F74343" s="186"/>
    </row>
    <row r="74344" spans="6:6" x14ac:dyDescent="0.25">
      <c r="F74344" s="186"/>
    </row>
    <row r="74345" spans="6:6" x14ac:dyDescent="0.25">
      <c r="F74345" s="186"/>
    </row>
    <row r="74346" spans="6:6" x14ac:dyDescent="0.25">
      <c r="F74346" s="186"/>
    </row>
    <row r="74357" spans="6:6" x14ac:dyDescent="0.25">
      <c r="F74357" s="186"/>
    </row>
    <row r="74358" spans="6:6" x14ac:dyDescent="0.25">
      <c r="F74358" s="186"/>
    </row>
    <row r="74359" spans="6:6" x14ac:dyDescent="0.25">
      <c r="F74359" s="186"/>
    </row>
    <row r="74360" spans="6:6" x14ac:dyDescent="0.25">
      <c r="F74360" s="186"/>
    </row>
    <row r="74361" spans="6:6" x14ac:dyDescent="0.25">
      <c r="F74361" s="186"/>
    </row>
    <row r="74373" spans="6:6" x14ac:dyDescent="0.25">
      <c r="F74373" s="186"/>
    </row>
    <row r="74374" spans="6:6" x14ac:dyDescent="0.25">
      <c r="F74374" s="186"/>
    </row>
    <row r="74375" spans="6:6" x14ac:dyDescent="0.25">
      <c r="F74375" s="186"/>
    </row>
    <row r="74376" spans="6:6" x14ac:dyDescent="0.25">
      <c r="F74376" s="186"/>
    </row>
    <row r="74387" spans="6:6" x14ac:dyDescent="0.25">
      <c r="F74387" s="186"/>
    </row>
    <row r="74388" spans="6:6" x14ac:dyDescent="0.25">
      <c r="F74388" s="186"/>
    </row>
    <row r="74389" spans="6:6" x14ac:dyDescent="0.25">
      <c r="F74389" s="186"/>
    </row>
    <row r="74390" spans="6:6" x14ac:dyDescent="0.25">
      <c r="F74390" s="186"/>
    </row>
    <row r="74391" spans="6:6" x14ac:dyDescent="0.25">
      <c r="F74391" s="186"/>
    </row>
    <row r="74402" spans="6:6" x14ac:dyDescent="0.25">
      <c r="F74402" s="186"/>
    </row>
    <row r="74403" spans="6:6" x14ac:dyDescent="0.25">
      <c r="F74403" s="186"/>
    </row>
    <row r="74404" spans="6:6" x14ac:dyDescent="0.25">
      <c r="F74404" s="186"/>
    </row>
    <row r="74405" spans="6:6" x14ac:dyDescent="0.25">
      <c r="F74405" s="186"/>
    </row>
    <row r="74406" spans="6:6" x14ac:dyDescent="0.25">
      <c r="F74406" s="186"/>
    </row>
    <row r="74418" spans="6:6" x14ac:dyDescent="0.25">
      <c r="F74418" s="186"/>
    </row>
    <row r="74419" spans="6:6" x14ac:dyDescent="0.25">
      <c r="F74419" s="186"/>
    </row>
    <row r="74420" spans="6:6" x14ac:dyDescent="0.25">
      <c r="F74420" s="186"/>
    </row>
    <row r="74421" spans="6:6" x14ac:dyDescent="0.25">
      <c r="F74421" s="186"/>
    </row>
    <row r="74433" spans="6:6" x14ac:dyDescent="0.25">
      <c r="F74433" s="186"/>
    </row>
    <row r="74435" spans="6:6" x14ac:dyDescent="0.25">
      <c r="F74435" s="186"/>
    </row>
    <row r="74436" spans="6:6" x14ac:dyDescent="0.25">
      <c r="F74436" s="186"/>
    </row>
    <row r="74447" spans="6:6" x14ac:dyDescent="0.25">
      <c r="F74447" s="186"/>
    </row>
    <row r="74448" spans="6:6" x14ac:dyDescent="0.25">
      <c r="F74448" s="186"/>
    </row>
    <row r="74449" spans="6:6" x14ac:dyDescent="0.25">
      <c r="F74449" s="186"/>
    </row>
    <row r="74450" spans="6:6" x14ac:dyDescent="0.25">
      <c r="F74450" s="186"/>
    </row>
    <row r="74451" spans="6:6" x14ac:dyDescent="0.25">
      <c r="F74451" s="186"/>
    </row>
    <row r="74462" spans="6:6" x14ac:dyDescent="0.25">
      <c r="F74462" s="186"/>
    </row>
    <row r="74463" spans="6:6" x14ac:dyDescent="0.25">
      <c r="F74463" s="186"/>
    </row>
    <row r="74464" spans="6:6" x14ac:dyDescent="0.25">
      <c r="F74464" s="186"/>
    </row>
    <row r="74465" spans="6:6" x14ac:dyDescent="0.25">
      <c r="F74465" s="186"/>
    </row>
    <row r="74466" spans="6:6" x14ac:dyDescent="0.25">
      <c r="F74466" s="186"/>
    </row>
    <row r="74478" spans="6:6" x14ac:dyDescent="0.25">
      <c r="F74478" s="186"/>
    </row>
    <row r="74479" spans="6:6" x14ac:dyDescent="0.25">
      <c r="F74479" s="186"/>
    </row>
    <row r="74492" spans="6:6" x14ac:dyDescent="0.25">
      <c r="F74492" s="186"/>
    </row>
    <row r="74493" spans="6:6" x14ac:dyDescent="0.25">
      <c r="F74493" s="186"/>
    </row>
    <row r="74494" spans="6:6" x14ac:dyDescent="0.25">
      <c r="F74494" s="186"/>
    </row>
    <row r="74495" spans="6:6" x14ac:dyDescent="0.25">
      <c r="F74495" s="186"/>
    </row>
    <row r="74496" spans="6:6" x14ac:dyDescent="0.25">
      <c r="F74496" s="186"/>
    </row>
    <row r="74507" spans="6:6" x14ac:dyDescent="0.25">
      <c r="F74507" s="186"/>
    </row>
    <row r="74508" spans="6:6" x14ac:dyDescent="0.25">
      <c r="F74508" s="186"/>
    </row>
    <row r="74509" spans="6:6" x14ac:dyDescent="0.25">
      <c r="F74509" s="186"/>
    </row>
    <row r="74510" spans="6:6" x14ac:dyDescent="0.25">
      <c r="F74510" s="186"/>
    </row>
    <row r="74552" spans="6:6" x14ac:dyDescent="0.25">
      <c r="F74552" s="186"/>
    </row>
    <row r="74553" spans="6:6" x14ac:dyDescent="0.25">
      <c r="F74553" s="186"/>
    </row>
    <row r="74554" spans="6:6" x14ac:dyDescent="0.25">
      <c r="F74554" s="186"/>
    </row>
    <row r="74555" spans="6:6" x14ac:dyDescent="0.25">
      <c r="F74555" s="186"/>
    </row>
    <row r="74556" spans="6:6" x14ac:dyDescent="0.25">
      <c r="F74556" s="186"/>
    </row>
    <row r="74567" spans="6:6" x14ac:dyDescent="0.25">
      <c r="F74567" s="186"/>
    </row>
    <row r="74568" spans="6:6" x14ac:dyDescent="0.25">
      <c r="F74568" s="186"/>
    </row>
    <row r="74569" spans="6:6" x14ac:dyDescent="0.25">
      <c r="F74569" s="186"/>
    </row>
    <row r="74570" spans="6:6" x14ac:dyDescent="0.25">
      <c r="F74570" s="186"/>
    </row>
    <row r="74571" spans="6:6" x14ac:dyDescent="0.25">
      <c r="F74571" s="186"/>
    </row>
    <row r="74582" spans="6:6" x14ac:dyDescent="0.25">
      <c r="F74582" s="186"/>
    </row>
    <row r="74583" spans="6:6" x14ac:dyDescent="0.25">
      <c r="F74583" s="186"/>
    </row>
    <row r="74584" spans="6:6" x14ac:dyDescent="0.25">
      <c r="F74584" s="186"/>
    </row>
    <row r="74585" spans="6:6" x14ac:dyDescent="0.25">
      <c r="F74585" s="186"/>
    </row>
    <row r="74586" spans="6:6" x14ac:dyDescent="0.25">
      <c r="F74586" s="186"/>
    </row>
    <row r="74597" spans="6:6" x14ac:dyDescent="0.25">
      <c r="F74597" s="186"/>
    </row>
    <row r="74598" spans="6:6" x14ac:dyDescent="0.25">
      <c r="F74598" s="186"/>
    </row>
    <row r="74599" spans="6:6" x14ac:dyDescent="0.25">
      <c r="F74599" s="186"/>
    </row>
    <row r="74600" spans="6:6" x14ac:dyDescent="0.25">
      <c r="F74600" s="186"/>
    </row>
    <row r="74601" spans="6:6" x14ac:dyDescent="0.25">
      <c r="F74601" s="186"/>
    </row>
    <row r="74612" spans="6:6" x14ac:dyDescent="0.25">
      <c r="F74612" s="186"/>
    </row>
    <row r="74613" spans="6:6" x14ac:dyDescent="0.25">
      <c r="F74613" s="186"/>
    </row>
    <row r="74614" spans="6:6" x14ac:dyDescent="0.25">
      <c r="F74614" s="186"/>
    </row>
    <row r="74615" spans="6:6" x14ac:dyDescent="0.25">
      <c r="F74615" s="186"/>
    </row>
    <row r="74616" spans="6:6" x14ac:dyDescent="0.25">
      <c r="F74616" s="186"/>
    </row>
    <row r="74628" spans="6:6" x14ac:dyDescent="0.25">
      <c r="F74628" s="186"/>
    </row>
    <row r="74629" spans="6:6" x14ac:dyDescent="0.25">
      <c r="F74629" s="186"/>
    </row>
    <row r="74630" spans="6:6" x14ac:dyDescent="0.25">
      <c r="F74630" s="186"/>
    </row>
    <row r="74631" spans="6:6" x14ac:dyDescent="0.25">
      <c r="F74631" s="186"/>
    </row>
    <row r="74657" spans="6:6" x14ac:dyDescent="0.25">
      <c r="F74657" s="186"/>
    </row>
    <row r="74658" spans="6:6" x14ac:dyDescent="0.25">
      <c r="F74658" s="186"/>
    </row>
    <row r="74659" spans="6:6" x14ac:dyDescent="0.25">
      <c r="F74659" s="186"/>
    </row>
    <row r="74660" spans="6:6" x14ac:dyDescent="0.25">
      <c r="F74660" s="186"/>
    </row>
    <row r="74661" spans="6:6" x14ac:dyDescent="0.25">
      <c r="F74661" s="186"/>
    </row>
    <row r="74672" spans="6:6" x14ac:dyDescent="0.25">
      <c r="F74672" s="186"/>
    </row>
    <row r="74673" spans="6:6" x14ac:dyDescent="0.25">
      <c r="F74673" s="186"/>
    </row>
    <row r="74674" spans="6:6" x14ac:dyDescent="0.25">
      <c r="F74674" s="186"/>
    </row>
    <row r="74675" spans="6:6" x14ac:dyDescent="0.25">
      <c r="F74675" s="186"/>
    </row>
    <row r="74676" spans="6:6" x14ac:dyDescent="0.25">
      <c r="F74676" s="186"/>
    </row>
    <row r="74687" spans="6:6" x14ac:dyDescent="0.25">
      <c r="F74687" s="186"/>
    </row>
    <row r="74688" spans="6:6" x14ac:dyDescent="0.25">
      <c r="F74688" s="186"/>
    </row>
    <row r="74689" spans="6:6" x14ac:dyDescent="0.25">
      <c r="F74689" s="186"/>
    </row>
    <row r="74690" spans="6:6" x14ac:dyDescent="0.25">
      <c r="F74690" s="186"/>
    </row>
    <row r="74691" spans="6:6" x14ac:dyDescent="0.25">
      <c r="F74691" s="186"/>
    </row>
    <row r="74702" spans="6:6" x14ac:dyDescent="0.25">
      <c r="F74702" s="186"/>
    </row>
    <row r="74703" spans="6:6" x14ac:dyDescent="0.25">
      <c r="F74703" s="186"/>
    </row>
    <row r="74704" spans="6:6" x14ac:dyDescent="0.25">
      <c r="F74704" s="186"/>
    </row>
    <row r="74705" spans="6:6" x14ac:dyDescent="0.25">
      <c r="F74705" s="186"/>
    </row>
    <row r="74706" spans="6:6" x14ac:dyDescent="0.25">
      <c r="F74706" s="186"/>
    </row>
    <row r="74717" spans="6:6" x14ac:dyDescent="0.25">
      <c r="F74717" s="186"/>
    </row>
    <row r="74718" spans="6:6" x14ac:dyDescent="0.25">
      <c r="F74718" s="186"/>
    </row>
    <row r="74719" spans="6:6" x14ac:dyDescent="0.25">
      <c r="F74719" s="186"/>
    </row>
    <row r="74720" spans="6:6" x14ac:dyDescent="0.25">
      <c r="F74720" s="186"/>
    </row>
    <row r="74721" spans="6:6" x14ac:dyDescent="0.25">
      <c r="F74721" s="186"/>
    </row>
    <row r="74733" spans="6:6" x14ac:dyDescent="0.25">
      <c r="F74733" s="186"/>
    </row>
    <row r="74734" spans="6:6" x14ac:dyDescent="0.25">
      <c r="F74734" s="186"/>
    </row>
    <row r="74762" spans="6:6" x14ac:dyDescent="0.25">
      <c r="F74762" s="186"/>
    </row>
    <row r="74763" spans="6:6" x14ac:dyDescent="0.25">
      <c r="F74763" s="186"/>
    </row>
    <row r="74764" spans="6:6" x14ac:dyDescent="0.25">
      <c r="F74764" s="186"/>
    </row>
    <row r="74765" spans="6:6" x14ac:dyDescent="0.25">
      <c r="F74765" s="186"/>
    </row>
    <row r="74766" spans="6:6" x14ac:dyDescent="0.25">
      <c r="F74766" s="186"/>
    </row>
    <row r="74777" spans="6:6" x14ac:dyDescent="0.25">
      <c r="F74777" s="186"/>
    </row>
    <row r="74778" spans="6:6" x14ac:dyDescent="0.25">
      <c r="F74778" s="186"/>
    </row>
    <row r="74779" spans="6:6" x14ac:dyDescent="0.25">
      <c r="F74779" s="186"/>
    </row>
    <row r="74780" spans="6:6" x14ac:dyDescent="0.25">
      <c r="F74780" s="186"/>
    </row>
    <row r="74781" spans="6:6" x14ac:dyDescent="0.25">
      <c r="F74781" s="186"/>
    </row>
    <row r="74792" spans="6:6" x14ac:dyDescent="0.25">
      <c r="F74792" s="186"/>
    </row>
    <row r="74793" spans="6:6" x14ac:dyDescent="0.25">
      <c r="F74793" s="186"/>
    </row>
    <row r="74794" spans="6:6" x14ac:dyDescent="0.25">
      <c r="F74794" s="186"/>
    </row>
    <row r="74795" spans="6:6" x14ac:dyDescent="0.25">
      <c r="F74795" s="186"/>
    </row>
    <row r="74796" spans="6:6" x14ac:dyDescent="0.25">
      <c r="F74796" s="186"/>
    </row>
    <row r="74807" spans="6:6" x14ac:dyDescent="0.25">
      <c r="F74807" s="186"/>
    </row>
    <row r="74808" spans="6:6" x14ac:dyDescent="0.25">
      <c r="F74808" s="186"/>
    </row>
    <row r="74809" spans="6:6" x14ac:dyDescent="0.25">
      <c r="F74809" s="186"/>
    </row>
    <row r="74810" spans="6:6" x14ac:dyDescent="0.25">
      <c r="F74810" s="186"/>
    </row>
    <row r="74811" spans="6:6" x14ac:dyDescent="0.25">
      <c r="F74811" s="186"/>
    </row>
    <row r="74822" spans="6:6" x14ac:dyDescent="0.25">
      <c r="F74822" s="186"/>
    </row>
    <row r="74823" spans="6:6" x14ac:dyDescent="0.25">
      <c r="F74823" s="186"/>
    </row>
    <row r="74824" spans="6:6" x14ac:dyDescent="0.25">
      <c r="F74824" s="186"/>
    </row>
    <row r="74825" spans="6:6" x14ac:dyDescent="0.25">
      <c r="F74825" s="186"/>
    </row>
    <row r="74826" spans="6:6" x14ac:dyDescent="0.25">
      <c r="F74826" s="186"/>
    </row>
    <row r="74838" spans="6:6" x14ac:dyDescent="0.25">
      <c r="F74838" s="186"/>
    </row>
    <row r="74839" spans="6:6" x14ac:dyDescent="0.25">
      <c r="F74839" s="186"/>
    </row>
    <row r="74840" spans="6:6" x14ac:dyDescent="0.25">
      <c r="F74840" s="186"/>
    </row>
    <row r="74841" spans="6:6" x14ac:dyDescent="0.25">
      <c r="F74841" s="186"/>
    </row>
    <row r="74867" spans="6:6" x14ac:dyDescent="0.25">
      <c r="F74867" s="186"/>
    </row>
    <row r="74868" spans="6:6" x14ac:dyDescent="0.25">
      <c r="F74868" s="186"/>
    </row>
    <row r="74869" spans="6:6" x14ac:dyDescent="0.25">
      <c r="F74869" s="186"/>
    </row>
    <row r="74870" spans="6:6" x14ac:dyDescent="0.25">
      <c r="F74870" s="186"/>
    </row>
    <row r="74871" spans="6:6" x14ac:dyDescent="0.25">
      <c r="F74871" s="186"/>
    </row>
    <row r="74882" spans="6:6" x14ac:dyDescent="0.25">
      <c r="F74882" s="186"/>
    </row>
    <row r="74883" spans="6:6" x14ac:dyDescent="0.25">
      <c r="F74883" s="186"/>
    </row>
    <row r="74884" spans="6:6" x14ac:dyDescent="0.25">
      <c r="F74884" s="186"/>
    </row>
    <row r="74885" spans="6:6" x14ac:dyDescent="0.25">
      <c r="F74885" s="186"/>
    </row>
    <row r="74886" spans="6:6" x14ac:dyDescent="0.25">
      <c r="F74886" s="186"/>
    </row>
    <row r="74898" spans="6:6" x14ac:dyDescent="0.25">
      <c r="F74898" s="186"/>
    </row>
    <row r="74899" spans="6:6" x14ac:dyDescent="0.25">
      <c r="F74899" s="186"/>
    </row>
    <row r="74900" spans="6:6" x14ac:dyDescent="0.25">
      <c r="F74900" s="186"/>
    </row>
    <row r="74901" spans="6:6" x14ac:dyDescent="0.25">
      <c r="F74901" s="186"/>
    </row>
    <row r="74912" spans="6:6" x14ac:dyDescent="0.25">
      <c r="F74912" s="186"/>
    </row>
    <row r="74913" spans="6:6" x14ac:dyDescent="0.25">
      <c r="F74913" s="186"/>
    </row>
    <row r="74914" spans="6:6" x14ac:dyDescent="0.25">
      <c r="F74914" s="186"/>
    </row>
    <row r="74915" spans="6:6" x14ac:dyDescent="0.25">
      <c r="F74915" s="186"/>
    </row>
    <row r="74916" spans="6:6" x14ac:dyDescent="0.25">
      <c r="F74916" s="186"/>
    </row>
    <row r="74928" spans="6:6" x14ac:dyDescent="0.25">
      <c r="F74928" s="186"/>
    </row>
    <row r="74929" spans="6:6" x14ac:dyDescent="0.25">
      <c r="F74929" s="186"/>
    </row>
    <row r="74930" spans="6:6" x14ac:dyDescent="0.25">
      <c r="F74930" s="186"/>
    </row>
    <row r="74931" spans="6:6" x14ac:dyDescent="0.25">
      <c r="F74931" s="186"/>
    </row>
    <row r="74943" spans="6:6" x14ac:dyDescent="0.25">
      <c r="F74943" s="186"/>
    </row>
    <row r="74944" spans="6:6" x14ac:dyDescent="0.25">
      <c r="F74944" s="186"/>
    </row>
    <row r="74945" spans="6:6" x14ac:dyDescent="0.25">
      <c r="F74945" s="186"/>
    </row>
    <row r="74946" spans="6:6" x14ac:dyDescent="0.25">
      <c r="F74946" s="186"/>
    </row>
    <row r="74972" spans="6:6" x14ac:dyDescent="0.25">
      <c r="F74972" s="186"/>
    </row>
    <row r="74973" spans="6:6" x14ac:dyDescent="0.25">
      <c r="F74973" s="186"/>
    </row>
    <row r="74974" spans="6:6" x14ac:dyDescent="0.25">
      <c r="F74974" s="186"/>
    </row>
    <row r="74975" spans="6:6" x14ac:dyDescent="0.25">
      <c r="F74975" s="186"/>
    </row>
    <row r="74976" spans="6:6" x14ac:dyDescent="0.25">
      <c r="F74976" s="186"/>
    </row>
    <row r="74986" spans="6:6" x14ac:dyDescent="0.25">
      <c r="F74986" s="186"/>
    </row>
    <row r="74987" spans="6:6" x14ac:dyDescent="0.25">
      <c r="F74987" s="186"/>
    </row>
    <row r="74988" spans="6:6" x14ac:dyDescent="0.25">
      <c r="F74988" s="186"/>
    </row>
    <row r="74989" spans="6:6" x14ac:dyDescent="0.25">
      <c r="F74989" s="186"/>
    </row>
    <row r="74990" spans="6:6" x14ac:dyDescent="0.25">
      <c r="F74990" s="186"/>
    </row>
    <row r="74991" spans="6:6" x14ac:dyDescent="0.25">
      <c r="F74991" s="186"/>
    </row>
    <row r="75003" spans="6:6" x14ac:dyDescent="0.25">
      <c r="F75003" s="186"/>
    </row>
    <row r="75004" spans="6:6" x14ac:dyDescent="0.25">
      <c r="F75004" s="186"/>
    </row>
    <row r="75017" spans="6:6" x14ac:dyDescent="0.25">
      <c r="F75017" s="186"/>
    </row>
    <row r="75018" spans="6:6" x14ac:dyDescent="0.25">
      <c r="F75018" s="186"/>
    </row>
    <row r="75019" spans="6:6" x14ac:dyDescent="0.25">
      <c r="F75019" s="186"/>
    </row>
    <row r="75020" spans="6:6" x14ac:dyDescent="0.25">
      <c r="F75020" s="186"/>
    </row>
    <row r="75032" spans="6:6" x14ac:dyDescent="0.25">
      <c r="F75032" s="186"/>
    </row>
    <row r="75033" spans="6:6" x14ac:dyDescent="0.25">
      <c r="F75033" s="186"/>
    </row>
    <row r="75034" spans="6:6" x14ac:dyDescent="0.25">
      <c r="F75034" s="186"/>
    </row>
    <row r="75035" spans="6:6" x14ac:dyDescent="0.25">
      <c r="F75035" s="186"/>
    </row>
    <row r="75036" spans="6:6" x14ac:dyDescent="0.25">
      <c r="F75036" s="186"/>
    </row>
    <row r="75048" spans="6:6" x14ac:dyDescent="0.25">
      <c r="F75048" s="186"/>
    </row>
    <row r="75077" spans="6:6" x14ac:dyDescent="0.25">
      <c r="F75077" s="186"/>
    </row>
    <row r="75078" spans="6:6" x14ac:dyDescent="0.25">
      <c r="F75078" s="186"/>
    </row>
    <row r="75079" spans="6:6" x14ac:dyDescent="0.25">
      <c r="F75079" s="186"/>
    </row>
    <row r="75080" spans="6:6" x14ac:dyDescent="0.25">
      <c r="F75080" s="186"/>
    </row>
    <row r="75081" spans="6:6" x14ac:dyDescent="0.25">
      <c r="F75081" s="186"/>
    </row>
    <row r="75092" spans="6:6" x14ac:dyDescent="0.25">
      <c r="F75092" s="186"/>
    </row>
    <row r="75093" spans="6:6" x14ac:dyDescent="0.25">
      <c r="F75093" s="186"/>
    </row>
    <row r="75094" spans="6:6" x14ac:dyDescent="0.25">
      <c r="F75094" s="186"/>
    </row>
    <row r="75095" spans="6:6" x14ac:dyDescent="0.25">
      <c r="F75095" s="186"/>
    </row>
    <row r="75096" spans="6:6" x14ac:dyDescent="0.25">
      <c r="F75096" s="186"/>
    </row>
    <row r="75108" spans="6:6" x14ac:dyDescent="0.25">
      <c r="F75108" s="186"/>
    </row>
    <row r="75109" spans="6:6" x14ac:dyDescent="0.25">
      <c r="F75109" s="186"/>
    </row>
    <row r="75110" spans="6:6" x14ac:dyDescent="0.25">
      <c r="F75110" s="186"/>
    </row>
    <row r="75111" spans="6:6" x14ac:dyDescent="0.25">
      <c r="F75111" s="186"/>
    </row>
    <row r="75122" spans="6:6" x14ac:dyDescent="0.25">
      <c r="F75122" s="186"/>
    </row>
    <row r="75123" spans="6:6" x14ac:dyDescent="0.25">
      <c r="F75123" s="186"/>
    </row>
    <row r="75124" spans="6:6" x14ac:dyDescent="0.25">
      <c r="F75124" s="186"/>
    </row>
    <row r="75125" spans="6:6" x14ac:dyDescent="0.25">
      <c r="F75125" s="186"/>
    </row>
    <row r="75137" spans="6:6" x14ac:dyDescent="0.25">
      <c r="F75137" s="186"/>
    </row>
    <row r="75138" spans="6:6" x14ac:dyDescent="0.25">
      <c r="F75138" s="186"/>
    </row>
    <row r="75139" spans="6:6" x14ac:dyDescent="0.25">
      <c r="F75139" s="186"/>
    </row>
    <row r="75140" spans="6:6" x14ac:dyDescent="0.25">
      <c r="F75140" s="186"/>
    </row>
    <row r="75141" spans="6:6" x14ac:dyDescent="0.25">
      <c r="F75141" s="186"/>
    </row>
    <row r="75153" spans="6:6" x14ac:dyDescent="0.25">
      <c r="F75153" s="186"/>
    </row>
    <row r="75154" spans="6:6" x14ac:dyDescent="0.25">
      <c r="F75154" s="186"/>
    </row>
    <row r="75155" spans="6:6" x14ac:dyDescent="0.25">
      <c r="F75155" s="186"/>
    </row>
    <row r="75156" spans="6:6" x14ac:dyDescent="0.25">
      <c r="F75156" s="186"/>
    </row>
    <row r="75182" spans="6:6" x14ac:dyDescent="0.25">
      <c r="F75182" s="186"/>
    </row>
    <row r="75183" spans="6:6" x14ac:dyDescent="0.25">
      <c r="F75183" s="186"/>
    </row>
    <row r="75184" spans="6:6" x14ac:dyDescent="0.25">
      <c r="F75184" s="186"/>
    </row>
    <row r="75185" spans="6:6" x14ac:dyDescent="0.25">
      <c r="F75185" s="186"/>
    </row>
    <row r="75186" spans="6:6" x14ac:dyDescent="0.25">
      <c r="F75186" s="186"/>
    </row>
    <row r="75198" spans="6:6" x14ac:dyDescent="0.25">
      <c r="F75198" s="186"/>
    </row>
    <row r="75200" spans="6:6" x14ac:dyDescent="0.25">
      <c r="F75200" s="186"/>
    </row>
    <row r="75201" spans="6:6" x14ac:dyDescent="0.25">
      <c r="F75201" s="186"/>
    </row>
    <row r="75227" spans="6:6" x14ac:dyDescent="0.25">
      <c r="F75227" s="186"/>
    </row>
    <row r="75229" spans="6:6" x14ac:dyDescent="0.25">
      <c r="F75229" s="186"/>
    </row>
    <row r="75230" spans="6:6" x14ac:dyDescent="0.25">
      <c r="F75230" s="186"/>
    </row>
    <row r="75231" spans="6:6" x14ac:dyDescent="0.25">
      <c r="F75231" s="186"/>
    </row>
    <row r="75243" spans="6:6" x14ac:dyDescent="0.25">
      <c r="F75243" s="186"/>
    </row>
    <row r="75245" spans="6:6" x14ac:dyDescent="0.25">
      <c r="F75245" s="186"/>
    </row>
    <row r="75246" spans="6:6" x14ac:dyDescent="0.25">
      <c r="F75246" s="186"/>
    </row>
    <row r="75287" spans="6:6" x14ac:dyDescent="0.25">
      <c r="F75287" s="186"/>
    </row>
    <row r="75288" spans="6:6" x14ac:dyDescent="0.25">
      <c r="F75288" s="186"/>
    </row>
    <row r="75289" spans="6:6" x14ac:dyDescent="0.25">
      <c r="F75289" s="186"/>
    </row>
    <row r="75290" spans="6:6" x14ac:dyDescent="0.25">
      <c r="F75290" s="186"/>
    </row>
    <row r="75291" spans="6:6" x14ac:dyDescent="0.25">
      <c r="F75291" s="186"/>
    </row>
    <row r="75302" spans="6:6" x14ac:dyDescent="0.25">
      <c r="F75302" s="186"/>
    </row>
    <row r="75303" spans="6:6" x14ac:dyDescent="0.25">
      <c r="F75303" s="186"/>
    </row>
    <row r="75304" spans="6:6" x14ac:dyDescent="0.25">
      <c r="F75304" s="186"/>
    </row>
    <row r="75305" spans="6:6" x14ac:dyDescent="0.25">
      <c r="F75305" s="186"/>
    </row>
    <row r="75306" spans="6:6" x14ac:dyDescent="0.25">
      <c r="F75306" s="186"/>
    </row>
    <row r="75318" spans="6:6" x14ac:dyDescent="0.25">
      <c r="F75318" s="186"/>
    </row>
    <row r="75319" spans="6:6" x14ac:dyDescent="0.25">
      <c r="F75319" s="186"/>
    </row>
    <row r="75332" spans="6:6" x14ac:dyDescent="0.25">
      <c r="F75332" s="186"/>
    </row>
    <row r="75333" spans="6:6" x14ac:dyDescent="0.25">
      <c r="F75333" s="186"/>
    </row>
    <row r="75334" spans="6:6" x14ac:dyDescent="0.25">
      <c r="F75334" s="186"/>
    </row>
    <row r="75335" spans="6:6" x14ac:dyDescent="0.25">
      <c r="F75335" s="186"/>
    </row>
    <row r="75348" spans="6:6" x14ac:dyDescent="0.25">
      <c r="F75348" s="186"/>
    </row>
    <row r="75349" spans="6:6" x14ac:dyDescent="0.25">
      <c r="F75349" s="186"/>
    </row>
    <row r="75350" spans="6:6" x14ac:dyDescent="0.25">
      <c r="F75350" s="186"/>
    </row>
    <row r="75351" spans="6:6" x14ac:dyDescent="0.25">
      <c r="F75351" s="186"/>
    </row>
    <row r="75392" spans="6:6" x14ac:dyDescent="0.25">
      <c r="F75392" s="186"/>
    </row>
    <row r="75393" spans="6:6" x14ac:dyDescent="0.25">
      <c r="F75393" s="186"/>
    </row>
    <row r="75394" spans="6:6" x14ac:dyDescent="0.25">
      <c r="F75394" s="186"/>
    </row>
    <row r="75395" spans="6:6" x14ac:dyDescent="0.25">
      <c r="F75395" s="186"/>
    </row>
    <row r="75396" spans="6:6" x14ac:dyDescent="0.25">
      <c r="F75396" s="186"/>
    </row>
    <row r="75407" spans="6:6" x14ac:dyDescent="0.25">
      <c r="F75407" s="186"/>
    </row>
    <row r="75408" spans="6:6" x14ac:dyDescent="0.25">
      <c r="F75408" s="186"/>
    </row>
    <row r="75409" spans="6:6" x14ac:dyDescent="0.25">
      <c r="F75409" s="186"/>
    </row>
    <row r="75410" spans="6:6" x14ac:dyDescent="0.25">
      <c r="F75410" s="186"/>
    </row>
    <row r="75411" spans="6:6" x14ac:dyDescent="0.25">
      <c r="F75411" s="186"/>
    </row>
    <row r="75423" spans="6:6" x14ac:dyDescent="0.25">
      <c r="F75423" s="186"/>
    </row>
    <row r="75424" spans="6:6" x14ac:dyDescent="0.25">
      <c r="F75424" s="186"/>
    </row>
    <row r="75437" spans="6:6" x14ac:dyDescent="0.25">
      <c r="F75437" s="186"/>
    </row>
    <row r="75438" spans="6:6" x14ac:dyDescent="0.25">
      <c r="F75438" s="186"/>
    </row>
    <row r="75439" spans="6:6" x14ac:dyDescent="0.25">
      <c r="F75439" s="186"/>
    </row>
    <row r="75440" spans="6:6" x14ac:dyDescent="0.25">
      <c r="F75440" s="186"/>
    </row>
    <row r="75441" spans="6:6" x14ac:dyDescent="0.25">
      <c r="F75441" s="186"/>
    </row>
    <row r="75453" spans="6:6" x14ac:dyDescent="0.25">
      <c r="F75453" s="186"/>
    </row>
    <row r="75454" spans="6:6" x14ac:dyDescent="0.25">
      <c r="F75454" s="186"/>
    </row>
    <row r="75455" spans="6:6" x14ac:dyDescent="0.25">
      <c r="F75455" s="186"/>
    </row>
    <row r="75456" spans="6:6" x14ac:dyDescent="0.25">
      <c r="F75456" s="186"/>
    </row>
    <row r="75468" spans="6:6" x14ac:dyDescent="0.25">
      <c r="F75468" s="186"/>
    </row>
    <row r="75469" spans="6:6" x14ac:dyDescent="0.25">
      <c r="F75469" s="186"/>
    </row>
    <row r="75470" spans="6:6" x14ac:dyDescent="0.25">
      <c r="F75470" s="186"/>
    </row>
    <row r="75471" spans="6:6" x14ac:dyDescent="0.25">
      <c r="F75471" s="186"/>
    </row>
    <row r="75497" spans="6:6" x14ac:dyDescent="0.25">
      <c r="F75497" s="186"/>
    </row>
    <row r="75498" spans="6:6" x14ac:dyDescent="0.25">
      <c r="F75498" s="186"/>
    </row>
    <row r="75499" spans="6:6" x14ac:dyDescent="0.25">
      <c r="F75499" s="186"/>
    </row>
    <row r="75500" spans="6:6" x14ac:dyDescent="0.25">
      <c r="F75500" s="186"/>
    </row>
    <row r="75501" spans="6:6" x14ac:dyDescent="0.25">
      <c r="F75501" s="186"/>
    </row>
    <row r="75512" spans="6:6" x14ac:dyDescent="0.25">
      <c r="F75512" s="186"/>
    </row>
    <row r="75513" spans="6:6" x14ac:dyDescent="0.25">
      <c r="F75513" s="186"/>
    </row>
    <row r="75514" spans="6:6" x14ac:dyDescent="0.25">
      <c r="F75514" s="186"/>
    </row>
    <row r="75515" spans="6:6" x14ac:dyDescent="0.25">
      <c r="F75515" s="186"/>
    </row>
    <row r="75528" spans="6:6" x14ac:dyDescent="0.25">
      <c r="F75528" s="186"/>
    </row>
    <row r="75529" spans="6:6" x14ac:dyDescent="0.25">
      <c r="F75529" s="186"/>
    </row>
    <row r="75543" spans="6:6" x14ac:dyDescent="0.25">
      <c r="F75543" s="186"/>
    </row>
    <row r="75544" spans="6:6" x14ac:dyDescent="0.25">
      <c r="F75544" s="186"/>
    </row>
    <row r="75545" spans="6:6" x14ac:dyDescent="0.25">
      <c r="F75545" s="186"/>
    </row>
    <row r="75546" spans="6:6" x14ac:dyDescent="0.25">
      <c r="F75546" s="186"/>
    </row>
    <row r="75558" spans="6:6" x14ac:dyDescent="0.25">
      <c r="F75558" s="186"/>
    </row>
    <row r="75559" spans="6:6" x14ac:dyDescent="0.25">
      <c r="F75559" s="186"/>
    </row>
    <row r="75560" spans="6:6" x14ac:dyDescent="0.25">
      <c r="F75560" s="186"/>
    </row>
    <row r="75561" spans="6:6" x14ac:dyDescent="0.25">
      <c r="F75561" s="186"/>
    </row>
    <row r="75573" spans="6:6" x14ac:dyDescent="0.25">
      <c r="F75573" s="186"/>
    </row>
    <row r="75602" spans="6:6" x14ac:dyDescent="0.25">
      <c r="F75602" s="186"/>
    </row>
    <row r="75603" spans="6:6" x14ac:dyDescent="0.25">
      <c r="F75603" s="186"/>
    </row>
    <row r="75604" spans="6:6" x14ac:dyDescent="0.25">
      <c r="F75604" s="186"/>
    </row>
    <row r="75605" spans="6:6" x14ac:dyDescent="0.25">
      <c r="F75605" s="186"/>
    </row>
    <row r="75606" spans="6:6" x14ac:dyDescent="0.25">
      <c r="F75606" s="186"/>
    </row>
    <row r="75617" spans="6:6" x14ac:dyDescent="0.25">
      <c r="F75617" s="186"/>
    </row>
    <row r="75618" spans="6:6" x14ac:dyDescent="0.25">
      <c r="F75618" s="186"/>
    </row>
    <row r="75619" spans="6:6" x14ac:dyDescent="0.25">
      <c r="F75619" s="186"/>
    </row>
    <row r="75620" spans="6:6" x14ac:dyDescent="0.25">
      <c r="F75620" s="186"/>
    </row>
    <row r="75621" spans="6:6" x14ac:dyDescent="0.25">
      <c r="F75621" s="186"/>
    </row>
    <row r="75633" spans="6:6" x14ac:dyDescent="0.25">
      <c r="F75633" s="186"/>
    </row>
    <row r="75634" spans="6:6" x14ac:dyDescent="0.25">
      <c r="F75634" s="186"/>
    </row>
    <row r="75635" spans="6:6" x14ac:dyDescent="0.25">
      <c r="F75635" s="186"/>
    </row>
    <row r="75636" spans="6:6" x14ac:dyDescent="0.25">
      <c r="F75636" s="186"/>
    </row>
    <row r="75647" spans="6:6" x14ac:dyDescent="0.25">
      <c r="F75647" s="186"/>
    </row>
    <row r="75648" spans="6:6" x14ac:dyDescent="0.25">
      <c r="F75648" s="186"/>
    </row>
    <row r="75649" spans="6:6" x14ac:dyDescent="0.25">
      <c r="F75649" s="186"/>
    </row>
    <row r="75650" spans="6:6" x14ac:dyDescent="0.25">
      <c r="F75650" s="186"/>
    </row>
    <row r="75651" spans="6:6" x14ac:dyDescent="0.25">
      <c r="F75651" s="186"/>
    </row>
    <row r="75662" spans="6:6" x14ac:dyDescent="0.25">
      <c r="F75662" s="186"/>
    </row>
    <row r="75663" spans="6:6" x14ac:dyDescent="0.25">
      <c r="F75663" s="186"/>
    </row>
    <row r="75664" spans="6:6" x14ac:dyDescent="0.25">
      <c r="F75664" s="186"/>
    </row>
    <row r="75665" spans="6:6" x14ac:dyDescent="0.25">
      <c r="F75665" s="186"/>
    </row>
    <row r="75666" spans="6:6" x14ac:dyDescent="0.25">
      <c r="F75666" s="186"/>
    </row>
    <row r="75678" spans="6:6" x14ac:dyDescent="0.25">
      <c r="F75678" s="186"/>
    </row>
    <row r="75679" spans="6:6" x14ac:dyDescent="0.25">
      <c r="F75679" s="186"/>
    </row>
    <row r="75707" spans="6:6" x14ac:dyDescent="0.25">
      <c r="F75707" s="186"/>
    </row>
    <row r="75708" spans="6:6" x14ac:dyDescent="0.25">
      <c r="F75708" s="186"/>
    </row>
    <row r="75709" spans="6:6" x14ac:dyDescent="0.25">
      <c r="F75709" s="186"/>
    </row>
    <row r="75710" spans="6:6" x14ac:dyDescent="0.25">
      <c r="F75710" s="186"/>
    </row>
    <row r="75711" spans="6:6" x14ac:dyDescent="0.25">
      <c r="F75711" s="186"/>
    </row>
    <row r="75752" spans="6:6" x14ac:dyDescent="0.25">
      <c r="F75752" s="186"/>
    </row>
    <row r="75753" spans="6:6" x14ac:dyDescent="0.25">
      <c r="F75753" s="186"/>
    </row>
    <row r="75755" spans="6:6" x14ac:dyDescent="0.25">
      <c r="F75755" s="186"/>
    </row>
    <row r="75756" spans="6:6" x14ac:dyDescent="0.25">
      <c r="F75756" s="186"/>
    </row>
    <row r="75768" spans="6:6" x14ac:dyDescent="0.25">
      <c r="F75768" s="186"/>
    </row>
    <row r="75770" spans="6:6" x14ac:dyDescent="0.25">
      <c r="F75770" s="186"/>
    </row>
    <row r="75771" spans="6:6" x14ac:dyDescent="0.25">
      <c r="F75771" s="186"/>
    </row>
    <row r="75812" spans="6:6" x14ac:dyDescent="0.25">
      <c r="F75812" s="186"/>
    </row>
    <row r="75813" spans="6:6" x14ac:dyDescent="0.25">
      <c r="F75813" s="186"/>
    </row>
    <row r="75814" spans="6:6" x14ac:dyDescent="0.25">
      <c r="F75814" s="186"/>
    </row>
    <row r="75815" spans="6:6" x14ac:dyDescent="0.25">
      <c r="F75815" s="186"/>
    </row>
    <row r="75816" spans="6:6" x14ac:dyDescent="0.25">
      <c r="F75816" s="186"/>
    </row>
    <row r="75827" spans="6:6" x14ac:dyDescent="0.25">
      <c r="F75827" s="186"/>
    </row>
    <row r="75828" spans="6:6" x14ac:dyDescent="0.25">
      <c r="F75828" s="186"/>
    </row>
    <row r="75829" spans="6:6" x14ac:dyDescent="0.25">
      <c r="F75829" s="186"/>
    </row>
    <row r="75830" spans="6:6" x14ac:dyDescent="0.25">
      <c r="F75830" s="186"/>
    </row>
    <row r="75831" spans="6:6" x14ac:dyDescent="0.25">
      <c r="F75831" s="186"/>
    </row>
    <row r="75843" spans="6:6" x14ac:dyDescent="0.25">
      <c r="F75843" s="186"/>
    </row>
    <row r="75844" spans="6:6" x14ac:dyDescent="0.25">
      <c r="F75844" s="186"/>
    </row>
    <row r="75845" spans="6:6" x14ac:dyDescent="0.25">
      <c r="F75845" s="186"/>
    </row>
    <row r="75846" spans="6:6" x14ac:dyDescent="0.25">
      <c r="F75846" s="186"/>
    </row>
    <row r="75857" spans="6:6" x14ac:dyDescent="0.25">
      <c r="F75857" s="186"/>
    </row>
    <row r="75858" spans="6:6" x14ac:dyDescent="0.25">
      <c r="F75858" s="186"/>
    </row>
    <row r="75859" spans="6:6" x14ac:dyDescent="0.25">
      <c r="F75859" s="186"/>
    </row>
    <row r="75860" spans="6:6" x14ac:dyDescent="0.25">
      <c r="F75860" s="186"/>
    </row>
    <row r="75861" spans="6:6" x14ac:dyDescent="0.25">
      <c r="F75861" s="186"/>
    </row>
    <row r="75872" spans="6:6" x14ac:dyDescent="0.25">
      <c r="F75872" s="186"/>
    </row>
    <row r="75873" spans="6:6" x14ac:dyDescent="0.25">
      <c r="F75873" s="186"/>
    </row>
    <row r="75874" spans="6:6" x14ac:dyDescent="0.25">
      <c r="F75874" s="186"/>
    </row>
    <row r="75875" spans="6:6" x14ac:dyDescent="0.25">
      <c r="F75875" s="186"/>
    </row>
    <row r="75876" spans="6:6" x14ac:dyDescent="0.25">
      <c r="F75876" s="186"/>
    </row>
    <row r="75888" spans="6:6" x14ac:dyDescent="0.25">
      <c r="F75888" s="186"/>
    </row>
    <row r="75889" spans="6:6" x14ac:dyDescent="0.25">
      <c r="F75889" s="186"/>
    </row>
    <row r="75903" spans="6:6" x14ac:dyDescent="0.25">
      <c r="F75903" s="186"/>
    </row>
    <row r="75904" spans="6:6" x14ac:dyDescent="0.25">
      <c r="F75904" s="186"/>
    </row>
    <row r="75905" spans="6:6" x14ac:dyDescent="0.25">
      <c r="F75905" s="186"/>
    </row>
    <row r="75906" spans="6:6" x14ac:dyDescent="0.25">
      <c r="F75906" s="186"/>
    </row>
    <row r="75917" spans="6:6" x14ac:dyDescent="0.25">
      <c r="F75917" s="186"/>
    </row>
    <row r="75918" spans="6:6" x14ac:dyDescent="0.25">
      <c r="F75918" s="186"/>
    </row>
    <row r="75919" spans="6:6" x14ac:dyDescent="0.25">
      <c r="F75919" s="186"/>
    </row>
    <row r="75920" spans="6:6" x14ac:dyDescent="0.25">
      <c r="F75920" s="186"/>
    </row>
    <row r="75921" spans="6:6" x14ac:dyDescent="0.25">
      <c r="F75921" s="186"/>
    </row>
    <row r="75932" spans="6:6" x14ac:dyDescent="0.25">
      <c r="F75932" s="186"/>
    </row>
    <row r="75933" spans="6:6" x14ac:dyDescent="0.25">
      <c r="F75933" s="186"/>
    </row>
    <row r="75934" spans="6:6" x14ac:dyDescent="0.25">
      <c r="F75934" s="186"/>
    </row>
    <row r="75935" spans="6:6" x14ac:dyDescent="0.25">
      <c r="F75935" s="186"/>
    </row>
    <row r="75936" spans="6:6" x14ac:dyDescent="0.25">
      <c r="F75936" s="186"/>
    </row>
    <row r="75947" spans="6:6" x14ac:dyDescent="0.25">
      <c r="F75947" s="186"/>
    </row>
    <row r="75948" spans="6:6" x14ac:dyDescent="0.25">
      <c r="F75948" s="186"/>
    </row>
    <row r="75949" spans="6:6" x14ac:dyDescent="0.25">
      <c r="F75949" s="186"/>
    </row>
    <row r="75950" spans="6:6" x14ac:dyDescent="0.25">
      <c r="F75950" s="186"/>
    </row>
    <row r="75951" spans="6:6" x14ac:dyDescent="0.25">
      <c r="F75951" s="186"/>
    </row>
    <row r="75962" spans="6:6" x14ac:dyDescent="0.25">
      <c r="F75962" s="186"/>
    </row>
    <row r="75963" spans="6:6" x14ac:dyDescent="0.25">
      <c r="F75963" s="186"/>
    </row>
    <row r="75964" spans="6:6" x14ac:dyDescent="0.25">
      <c r="F75964" s="186"/>
    </row>
    <row r="75965" spans="6:6" x14ac:dyDescent="0.25">
      <c r="F75965" s="186"/>
    </row>
    <row r="75966" spans="6:6" x14ac:dyDescent="0.25">
      <c r="F75966" s="186"/>
    </row>
    <row r="75977" spans="6:6" x14ac:dyDescent="0.25">
      <c r="F75977" s="186"/>
    </row>
    <row r="75978" spans="6:6" x14ac:dyDescent="0.25">
      <c r="F75978" s="186"/>
    </row>
    <row r="75979" spans="6:6" x14ac:dyDescent="0.25">
      <c r="F75979" s="186"/>
    </row>
    <row r="75980" spans="6:6" x14ac:dyDescent="0.25">
      <c r="F75980" s="186"/>
    </row>
    <row r="75981" spans="6:6" x14ac:dyDescent="0.25">
      <c r="F75981" s="186"/>
    </row>
    <row r="75993" spans="6:6" x14ac:dyDescent="0.25">
      <c r="F75993" s="186"/>
    </row>
    <row r="75994" spans="6:6" x14ac:dyDescent="0.25">
      <c r="F75994" s="186"/>
    </row>
    <row r="75995" spans="6:6" x14ac:dyDescent="0.25">
      <c r="F75995" s="186"/>
    </row>
    <row r="75996" spans="6:6" x14ac:dyDescent="0.25">
      <c r="F75996" s="186"/>
    </row>
    <row r="76022" spans="6:6" x14ac:dyDescent="0.25">
      <c r="F76022" s="186"/>
    </row>
    <row r="76023" spans="6:6" x14ac:dyDescent="0.25">
      <c r="F76023" s="186"/>
    </row>
    <row r="76024" spans="6:6" x14ac:dyDescent="0.25">
      <c r="F76024" s="186"/>
    </row>
    <row r="76025" spans="6:6" x14ac:dyDescent="0.25">
      <c r="F76025" s="186"/>
    </row>
    <row r="76026" spans="6:6" x14ac:dyDescent="0.25">
      <c r="F76026" s="186"/>
    </row>
    <row r="76037" spans="6:6" x14ac:dyDescent="0.25">
      <c r="F76037" s="186"/>
    </row>
    <row r="76038" spans="6:6" x14ac:dyDescent="0.25">
      <c r="F76038" s="186"/>
    </row>
    <row r="76039" spans="6:6" x14ac:dyDescent="0.25">
      <c r="F76039" s="186"/>
    </row>
    <row r="76040" spans="6:6" x14ac:dyDescent="0.25">
      <c r="F76040" s="186"/>
    </row>
    <row r="76041" spans="6:6" x14ac:dyDescent="0.25">
      <c r="F76041" s="186"/>
    </row>
    <row r="76052" spans="6:6" x14ac:dyDescent="0.25">
      <c r="F76052" s="187"/>
    </row>
    <row r="76053" spans="6:6" x14ac:dyDescent="0.25">
      <c r="F76053" s="186"/>
    </row>
    <row r="76054" spans="6:6" x14ac:dyDescent="0.25">
      <c r="F76054" s="186"/>
    </row>
    <row r="76055" spans="6:6" x14ac:dyDescent="0.25">
      <c r="F76055" s="186"/>
    </row>
    <row r="76056" spans="6:6" x14ac:dyDescent="0.25">
      <c r="F76056" s="186"/>
    </row>
    <row r="76067" spans="6:6" x14ac:dyDescent="0.25">
      <c r="F76067" s="186"/>
    </row>
    <row r="76068" spans="6:6" x14ac:dyDescent="0.25">
      <c r="F76068" s="186"/>
    </row>
    <row r="76069" spans="6:6" x14ac:dyDescent="0.25">
      <c r="F76069" s="186"/>
    </row>
    <row r="76070" spans="6:6" x14ac:dyDescent="0.25">
      <c r="F76070" s="186"/>
    </row>
    <row r="76071" spans="6:6" x14ac:dyDescent="0.25">
      <c r="F76071" s="186"/>
    </row>
    <row r="76082" spans="6:6" x14ac:dyDescent="0.25">
      <c r="F76082" s="186"/>
    </row>
    <row r="76083" spans="6:6" x14ac:dyDescent="0.25">
      <c r="F76083" s="186"/>
    </row>
    <row r="76084" spans="6:6" x14ac:dyDescent="0.25">
      <c r="F76084" s="186"/>
    </row>
    <row r="76085" spans="6:6" x14ac:dyDescent="0.25">
      <c r="F76085" s="186"/>
    </row>
    <row r="76086" spans="6:6" x14ac:dyDescent="0.25">
      <c r="F76086" s="186"/>
    </row>
    <row r="76098" spans="6:6" x14ac:dyDescent="0.25">
      <c r="F76098" s="186"/>
    </row>
    <row r="76099" spans="6:6" x14ac:dyDescent="0.25">
      <c r="F76099" s="186"/>
    </row>
    <row r="76100" spans="6:6" x14ac:dyDescent="0.25">
      <c r="F76100" s="186"/>
    </row>
    <row r="76101" spans="6:6" x14ac:dyDescent="0.25">
      <c r="F76101" s="186"/>
    </row>
    <row r="76127" spans="6:6" x14ac:dyDescent="0.25">
      <c r="F76127" s="186"/>
    </row>
    <row r="76128" spans="6:6" x14ac:dyDescent="0.25">
      <c r="F76128" s="186"/>
    </row>
    <row r="76129" spans="6:6" x14ac:dyDescent="0.25">
      <c r="F76129" s="186"/>
    </row>
    <row r="76130" spans="6:6" x14ac:dyDescent="0.25">
      <c r="F76130" s="186"/>
    </row>
    <row r="76131" spans="6:6" x14ac:dyDescent="0.25">
      <c r="F76131" s="186"/>
    </row>
    <row r="76142" spans="6:6" x14ac:dyDescent="0.25">
      <c r="F76142" s="186"/>
    </row>
    <row r="76143" spans="6:6" x14ac:dyDescent="0.25">
      <c r="F76143" s="186"/>
    </row>
    <row r="76144" spans="6:6" x14ac:dyDescent="0.25">
      <c r="F76144" s="186"/>
    </row>
    <row r="76145" spans="6:6" x14ac:dyDescent="0.25">
      <c r="F76145" s="186"/>
    </row>
    <row r="76146" spans="6:6" x14ac:dyDescent="0.25">
      <c r="F76146" s="186"/>
    </row>
    <row r="76157" spans="6:6" x14ac:dyDescent="0.25">
      <c r="F76157" s="186"/>
    </row>
    <row r="76158" spans="6:6" x14ac:dyDescent="0.25">
      <c r="F76158" s="186"/>
    </row>
    <row r="76159" spans="6:6" x14ac:dyDescent="0.25">
      <c r="F76159" s="186"/>
    </row>
    <row r="76160" spans="6:6" x14ac:dyDescent="0.25">
      <c r="F76160" s="186"/>
    </row>
    <row r="76161" spans="6:6" x14ac:dyDescent="0.25">
      <c r="F76161" s="186"/>
    </row>
    <row r="76172" spans="6:6" x14ac:dyDescent="0.25">
      <c r="F76172" s="186"/>
    </row>
    <row r="76173" spans="6:6" x14ac:dyDescent="0.25">
      <c r="F76173" s="186"/>
    </row>
    <row r="76174" spans="6:6" x14ac:dyDescent="0.25">
      <c r="F76174" s="186"/>
    </row>
    <row r="76175" spans="6:6" x14ac:dyDescent="0.25">
      <c r="F76175" s="186"/>
    </row>
    <row r="76176" spans="6:6" x14ac:dyDescent="0.25">
      <c r="F76176" s="186"/>
    </row>
    <row r="76188" spans="6:6" x14ac:dyDescent="0.25">
      <c r="F76188" s="186"/>
    </row>
    <row r="76189" spans="6:6" x14ac:dyDescent="0.25">
      <c r="F76189" s="186"/>
    </row>
    <row r="76190" spans="6:6" x14ac:dyDescent="0.25">
      <c r="F76190" s="186"/>
    </row>
    <row r="76191" spans="6:6" x14ac:dyDescent="0.25">
      <c r="F76191" s="186"/>
    </row>
    <row r="76203" spans="6:6" x14ac:dyDescent="0.25">
      <c r="F76203" s="186"/>
    </row>
    <row r="76204" spans="6:6" x14ac:dyDescent="0.25">
      <c r="F76204" s="186"/>
    </row>
    <row r="76205" spans="6:6" x14ac:dyDescent="0.25">
      <c r="F76205" s="186"/>
    </row>
    <row r="76206" spans="6:6" x14ac:dyDescent="0.25">
      <c r="F76206" s="186"/>
    </row>
    <row r="76218" spans="6:6" x14ac:dyDescent="0.25">
      <c r="F76218" s="186"/>
    </row>
    <row r="76219" spans="6:6" x14ac:dyDescent="0.25">
      <c r="F76219" s="186"/>
    </row>
    <row r="76220" spans="6:6" x14ac:dyDescent="0.25">
      <c r="F76220" s="186"/>
    </row>
    <row r="76221" spans="6:6" x14ac:dyDescent="0.25">
      <c r="F76221" s="186"/>
    </row>
    <row r="76232" spans="6:6" x14ac:dyDescent="0.25">
      <c r="F76232" s="186"/>
    </row>
    <row r="76233" spans="6:6" x14ac:dyDescent="0.25">
      <c r="F76233" s="186"/>
    </row>
    <row r="76234" spans="6:6" x14ac:dyDescent="0.25">
      <c r="F76234" s="186"/>
    </row>
    <row r="76235" spans="6:6" x14ac:dyDescent="0.25">
      <c r="F76235" s="186"/>
    </row>
    <row r="76236" spans="6:6" x14ac:dyDescent="0.25">
      <c r="F76236" s="186"/>
    </row>
    <row r="76247" spans="6:6" x14ac:dyDescent="0.25">
      <c r="F76247" s="186"/>
    </row>
    <row r="76248" spans="6:6" x14ac:dyDescent="0.25">
      <c r="F76248" s="186"/>
    </row>
    <row r="76249" spans="6:6" x14ac:dyDescent="0.25">
      <c r="F76249" s="186"/>
    </row>
    <row r="76250" spans="6:6" x14ac:dyDescent="0.25">
      <c r="F76250" s="186"/>
    </row>
    <row r="76251" spans="6:6" x14ac:dyDescent="0.25">
      <c r="F76251" s="186"/>
    </row>
    <row r="76262" spans="6:6" x14ac:dyDescent="0.25">
      <c r="F76262" s="186"/>
    </row>
    <row r="76263" spans="6:6" x14ac:dyDescent="0.25">
      <c r="F76263" s="186"/>
    </row>
    <row r="76264" spans="6:6" x14ac:dyDescent="0.25">
      <c r="F76264" s="186"/>
    </row>
    <row r="76265" spans="6:6" x14ac:dyDescent="0.25">
      <c r="F76265" s="186"/>
    </row>
    <row r="76266" spans="6:6" x14ac:dyDescent="0.25">
      <c r="F76266" s="186"/>
    </row>
    <row r="76277" spans="6:6" x14ac:dyDescent="0.25">
      <c r="F76277" s="186"/>
    </row>
    <row r="76278" spans="6:6" x14ac:dyDescent="0.25">
      <c r="F76278" s="186"/>
    </row>
    <row r="76279" spans="6:6" x14ac:dyDescent="0.25">
      <c r="F76279" s="186"/>
    </row>
    <row r="76280" spans="6:6" x14ac:dyDescent="0.25">
      <c r="F76280" s="186"/>
    </row>
    <row r="76281" spans="6:6" x14ac:dyDescent="0.25">
      <c r="F76281" s="186"/>
    </row>
    <row r="76292" spans="6:6" x14ac:dyDescent="0.25">
      <c r="F76292" s="186"/>
    </row>
    <row r="76293" spans="6:6" x14ac:dyDescent="0.25">
      <c r="F76293" s="186"/>
    </row>
    <row r="76294" spans="6:6" x14ac:dyDescent="0.25">
      <c r="F76294" s="186"/>
    </row>
    <row r="76295" spans="6:6" x14ac:dyDescent="0.25">
      <c r="F76295" s="186"/>
    </row>
    <row r="76296" spans="6:6" x14ac:dyDescent="0.25">
      <c r="F76296" s="186"/>
    </row>
    <row r="76308" spans="6:6" x14ac:dyDescent="0.25">
      <c r="F76308" s="186"/>
    </row>
    <row r="76309" spans="6:6" x14ac:dyDescent="0.25">
      <c r="F76309" s="186"/>
    </row>
    <row r="76310" spans="6:6" x14ac:dyDescent="0.25">
      <c r="F76310" s="186"/>
    </row>
    <row r="76311" spans="6:6" x14ac:dyDescent="0.25">
      <c r="F76311" s="186"/>
    </row>
    <row r="76337" spans="6:6" x14ac:dyDescent="0.25">
      <c r="F76337" s="186"/>
    </row>
    <row r="76338" spans="6:6" x14ac:dyDescent="0.25">
      <c r="F76338" s="186"/>
    </row>
    <row r="76339" spans="6:6" x14ac:dyDescent="0.25">
      <c r="F76339" s="186"/>
    </row>
    <row r="76340" spans="6:6" x14ac:dyDescent="0.25">
      <c r="F76340" s="186"/>
    </row>
    <row r="76341" spans="6:6" x14ac:dyDescent="0.25">
      <c r="F76341" s="186"/>
    </row>
    <row r="76352" spans="6:6" x14ac:dyDescent="0.25">
      <c r="F76352" s="186"/>
    </row>
    <row r="76353" spans="6:6" x14ac:dyDescent="0.25">
      <c r="F76353" s="186"/>
    </row>
    <row r="76354" spans="6:6" x14ac:dyDescent="0.25">
      <c r="F76354" s="186"/>
    </row>
    <row r="76355" spans="6:6" x14ac:dyDescent="0.25">
      <c r="F76355" s="186"/>
    </row>
    <row r="76356" spans="6:6" x14ac:dyDescent="0.25">
      <c r="F76356" s="186"/>
    </row>
    <row r="76368" spans="6:6" x14ac:dyDescent="0.25">
      <c r="F76368" s="186"/>
    </row>
    <row r="76369" spans="6:6" x14ac:dyDescent="0.25">
      <c r="F76369" s="186"/>
    </row>
    <row r="76382" spans="6:6" x14ac:dyDescent="0.25">
      <c r="F76382" s="186"/>
    </row>
    <row r="76383" spans="6:6" x14ac:dyDescent="0.25">
      <c r="F76383" s="186"/>
    </row>
    <row r="76384" spans="6:6" x14ac:dyDescent="0.25">
      <c r="F76384" s="186"/>
    </row>
    <row r="76385" spans="6:6" x14ac:dyDescent="0.25">
      <c r="F76385" s="186"/>
    </row>
    <row r="76386" spans="6:6" x14ac:dyDescent="0.25">
      <c r="F76386" s="186"/>
    </row>
    <row r="76397" spans="6:6" x14ac:dyDescent="0.25">
      <c r="F76397" s="186"/>
    </row>
    <row r="76398" spans="6:6" x14ac:dyDescent="0.25">
      <c r="F76398" s="186"/>
    </row>
    <row r="76399" spans="6:6" x14ac:dyDescent="0.25">
      <c r="F76399" s="186"/>
    </row>
    <row r="76400" spans="6:6" x14ac:dyDescent="0.25">
      <c r="F76400" s="186"/>
    </row>
    <row r="76401" spans="6:6" x14ac:dyDescent="0.25">
      <c r="F76401" s="186"/>
    </row>
    <row r="76413" spans="6:6" x14ac:dyDescent="0.25">
      <c r="F76413" s="186"/>
    </row>
    <row r="76414" spans="6:6" x14ac:dyDescent="0.25">
      <c r="F76414" s="186"/>
    </row>
    <row r="76442" spans="6:6" x14ac:dyDescent="0.25">
      <c r="F76442" s="186"/>
    </row>
    <row r="76443" spans="6:6" x14ac:dyDescent="0.25">
      <c r="F76443" s="186"/>
    </row>
    <row r="76444" spans="6:6" x14ac:dyDescent="0.25">
      <c r="F76444" s="186"/>
    </row>
    <row r="76445" spans="6:6" x14ac:dyDescent="0.25">
      <c r="F76445" s="186"/>
    </row>
    <row r="76446" spans="6:6" x14ac:dyDescent="0.25">
      <c r="F76446" s="186"/>
    </row>
    <row r="76457" spans="6:6" x14ac:dyDescent="0.25">
      <c r="F76457" s="186"/>
    </row>
    <row r="76458" spans="6:6" x14ac:dyDescent="0.25">
      <c r="F76458" s="186"/>
    </row>
    <row r="76459" spans="6:6" x14ac:dyDescent="0.25">
      <c r="F76459" s="186"/>
    </row>
    <row r="76460" spans="6:6" x14ac:dyDescent="0.25">
      <c r="F76460" s="186"/>
    </row>
    <row r="76461" spans="6:6" x14ac:dyDescent="0.25">
      <c r="F76461" s="186"/>
    </row>
    <row r="76473" spans="6:6" x14ac:dyDescent="0.25">
      <c r="F76473" s="186"/>
    </row>
    <row r="76474" spans="6:6" x14ac:dyDescent="0.25">
      <c r="F76474" s="186"/>
    </row>
    <row r="76475" spans="6:6" x14ac:dyDescent="0.25">
      <c r="F76475" s="186"/>
    </row>
    <row r="76476" spans="6:6" x14ac:dyDescent="0.25">
      <c r="F76476" s="186"/>
    </row>
    <row r="76487" spans="6:6" x14ac:dyDescent="0.25">
      <c r="F76487" s="186"/>
    </row>
    <row r="76488" spans="6:6" x14ac:dyDescent="0.25">
      <c r="F76488" s="186"/>
    </row>
    <row r="76489" spans="6:6" x14ac:dyDescent="0.25">
      <c r="F76489" s="186"/>
    </row>
    <row r="76490" spans="6:6" x14ac:dyDescent="0.25">
      <c r="F76490" s="186"/>
    </row>
    <row r="76491" spans="6:6" x14ac:dyDescent="0.25">
      <c r="F76491" s="186"/>
    </row>
    <row r="76502" spans="6:6" x14ac:dyDescent="0.25">
      <c r="F76502" s="186"/>
    </row>
    <row r="76503" spans="6:6" x14ac:dyDescent="0.25">
      <c r="F76503" s="186"/>
    </row>
    <row r="76504" spans="6:6" x14ac:dyDescent="0.25">
      <c r="F76504" s="186"/>
    </row>
    <row r="76505" spans="6:6" x14ac:dyDescent="0.25">
      <c r="F76505" s="186"/>
    </row>
    <row r="76506" spans="6:6" x14ac:dyDescent="0.25">
      <c r="F76506" s="186"/>
    </row>
    <row r="76518" spans="6:6" x14ac:dyDescent="0.25">
      <c r="F76518" s="186"/>
    </row>
    <row r="76519" spans="6:6" x14ac:dyDescent="0.25">
      <c r="F76519" s="186"/>
    </row>
    <row r="76520" spans="6:6" x14ac:dyDescent="0.25">
      <c r="F76520" s="186"/>
    </row>
    <row r="76521" spans="6:6" x14ac:dyDescent="0.25">
      <c r="F76521" s="186"/>
    </row>
    <row r="76547" spans="6:6" x14ac:dyDescent="0.25">
      <c r="F76547" s="186"/>
    </row>
    <row r="76548" spans="6:6" x14ac:dyDescent="0.25">
      <c r="F76548" s="186"/>
    </row>
    <row r="76549" spans="6:6" x14ac:dyDescent="0.25">
      <c r="F76549" s="186"/>
    </row>
    <row r="76550" spans="6:6" x14ac:dyDescent="0.25">
      <c r="F76550" s="186"/>
    </row>
    <row r="76551" spans="6:6" x14ac:dyDescent="0.25">
      <c r="F76551" s="186"/>
    </row>
    <row r="76562" spans="6:6" x14ac:dyDescent="0.25">
      <c r="F76562" s="186"/>
    </row>
    <row r="76563" spans="6:6" x14ac:dyDescent="0.25">
      <c r="F76563" s="186"/>
    </row>
    <row r="76564" spans="6:6" x14ac:dyDescent="0.25">
      <c r="F76564" s="186"/>
    </row>
    <row r="76565" spans="6:6" x14ac:dyDescent="0.25">
      <c r="F76565" s="186"/>
    </row>
    <row r="76566" spans="6:6" x14ac:dyDescent="0.25">
      <c r="F76566" s="186"/>
    </row>
    <row r="76577" spans="6:6" x14ac:dyDescent="0.25">
      <c r="F76577" s="186"/>
    </row>
    <row r="76578" spans="6:6" x14ac:dyDescent="0.25">
      <c r="F76578" s="186"/>
    </row>
    <row r="76579" spans="6:6" x14ac:dyDescent="0.25">
      <c r="F76579" s="186"/>
    </row>
    <row r="76580" spans="6:6" x14ac:dyDescent="0.25">
      <c r="F76580" s="186"/>
    </row>
    <row r="76592" spans="6:6" x14ac:dyDescent="0.25">
      <c r="F76592" s="186"/>
    </row>
    <row r="76593" spans="6:6" x14ac:dyDescent="0.25">
      <c r="F76593" s="186"/>
    </row>
    <row r="76594" spans="6:6" x14ac:dyDescent="0.25">
      <c r="F76594" s="186"/>
    </row>
    <row r="76595" spans="6:6" x14ac:dyDescent="0.25">
      <c r="F76595" s="186"/>
    </row>
    <row r="76607" spans="6:6" x14ac:dyDescent="0.25">
      <c r="F76607" s="186"/>
    </row>
    <row r="76608" spans="6:6" x14ac:dyDescent="0.25">
      <c r="F76608" s="186"/>
    </row>
    <row r="76609" spans="6:6" x14ac:dyDescent="0.25">
      <c r="F76609" s="186"/>
    </row>
    <row r="76610" spans="6:6" x14ac:dyDescent="0.25">
      <c r="F76610" s="186"/>
    </row>
    <row r="76611" spans="6:6" x14ac:dyDescent="0.25">
      <c r="F76611" s="186"/>
    </row>
    <row r="76623" spans="6:6" x14ac:dyDescent="0.25">
      <c r="F76623" s="186"/>
    </row>
    <row r="76624" spans="6:6" x14ac:dyDescent="0.25">
      <c r="F76624" s="186"/>
    </row>
    <row r="76652" spans="6:6" x14ac:dyDescent="0.25">
      <c r="F76652" s="186"/>
    </row>
    <row r="76653" spans="6:6" x14ac:dyDescent="0.25">
      <c r="F76653" s="186"/>
    </row>
    <row r="76654" spans="6:6" x14ac:dyDescent="0.25">
      <c r="F76654" s="186"/>
    </row>
    <row r="76655" spans="6:6" x14ac:dyDescent="0.25">
      <c r="F76655" s="186"/>
    </row>
    <row r="76667" spans="6:6" x14ac:dyDescent="0.25">
      <c r="F76667" s="186"/>
    </row>
    <row r="76668" spans="6:6" x14ac:dyDescent="0.25">
      <c r="F76668" s="186"/>
    </row>
    <row r="76669" spans="6:6" x14ac:dyDescent="0.25">
      <c r="F76669" s="186"/>
    </row>
    <row r="76670" spans="6:6" x14ac:dyDescent="0.25">
      <c r="F76670" s="186"/>
    </row>
    <row r="76671" spans="6:6" x14ac:dyDescent="0.25">
      <c r="F76671" s="186"/>
    </row>
    <row r="76682" spans="6:6" x14ac:dyDescent="0.25">
      <c r="F76682" s="187"/>
    </row>
    <row r="76683" spans="6:6" x14ac:dyDescent="0.25">
      <c r="F76683" s="186"/>
    </row>
    <row r="76684" spans="6:6" x14ac:dyDescent="0.25">
      <c r="F76684" s="186"/>
    </row>
    <row r="76685" spans="6:6" x14ac:dyDescent="0.25">
      <c r="F76685" s="186"/>
    </row>
    <row r="76686" spans="6:6" x14ac:dyDescent="0.25">
      <c r="F76686" s="186"/>
    </row>
    <row r="76697" spans="6:6" x14ac:dyDescent="0.25">
      <c r="F76697" s="186"/>
    </row>
    <row r="76698" spans="6:6" x14ac:dyDescent="0.25">
      <c r="F76698" s="186"/>
    </row>
    <row r="76699" spans="6:6" x14ac:dyDescent="0.25">
      <c r="F76699" s="186"/>
    </row>
    <row r="76700" spans="6:6" x14ac:dyDescent="0.25">
      <c r="F76700" s="186"/>
    </row>
    <row r="76701" spans="6:6" x14ac:dyDescent="0.25">
      <c r="F76701" s="186"/>
    </row>
    <row r="76713" spans="6:6" x14ac:dyDescent="0.25">
      <c r="F76713" s="186"/>
    </row>
    <row r="76714" spans="6:6" x14ac:dyDescent="0.25">
      <c r="F76714" s="186"/>
    </row>
    <row r="76715" spans="6:6" x14ac:dyDescent="0.25">
      <c r="F76715" s="186"/>
    </row>
    <row r="76716" spans="6:6" x14ac:dyDescent="0.25">
      <c r="F76716" s="186"/>
    </row>
    <row r="76728" spans="6:6" x14ac:dyDescent="0.25">
      <c r="F76728" s="186"/>
    </row>
    <row r="76729" spans="6:6" x14ac:dyDescent="0.25">
      <c r="F76729" s="186"/>
    </row>
    <row r="76730" spans="6:6" x14ac:dyDescent="0.25">
      <c r="F76730" s="186"/>
    </row>
    <row r="76731" spans="6:6" x14ac:dyDescent="0.25">
      <c r="F76731" s="186"/>
    </row>
    <row r="76757" spans="6:6" x14ac:dyDescent="0.25">
      <c r="F76757" s="186"/>
    </row>
    <row r="76758" spans="6:6" x14ac:dyDescent="0.25">
      <c r="F76758" s="186"/>
    </row>
    <row r="76759" spans="6:6" x14ac:dyDescent="0.25">
      <c r="F76759" s="186"/>
    </row>
    <row r="76760" spans="6:6" x14ac:dyDescent="0.25">
      <c r="F76760" s="186"/>
    </row>
    <row r="76761" spans="6:6" x14ac:dyDescent="0.25">
      <c r="F76761" s="186"/>
    </row>
    <row r="76772" spans="6:6" x14ac:dyDescent="0.25">
      <c r="F76772" s="186"/>
    </row>
    <row r="76773" spans="6:6" x14ac:dyDescent="0.25">
      <c r="F76773" s="186"/>
    </row>
    <row r="76774" spans="6:6" x14ac:dyDescent="0.25">
      <c r="F76774" s="186"/>
    </row>
    <row r="76775" spans="6:6" x14ac:dyDescent="0.25">
      <c r="F76775" s="186"/>
    </row>
    <row r="76776" spans="6:6" x14ac:dyDescent="0.25">
      <c r="F76776" s="186"/>
    </row>
    <row r="76788" spans="6:6" x14ac:dyDescent="0.25">
      <c r="F76788" s="186"/>
    </row>
    <row r="76789" spans="6:6" x14ac:dyDescent="0.25">
      <c r="F76789" s="186"/>
    </row>
    <row r="76790" spans="6:6" x14ac:dyDescent="0.25">
      <c r="F76790" s="186"/>
    </row>
    <row r="76791" spans="6:6" x14ac:dyDescent="0.25">
      <c r="F76791" s="186"/>
    </row>
    <row r="76802" spans="6:6" x14ac:dyDescent="0.25">
      <c r="F76802" s="186"/>
    </row>
    <row r="76803" spans="6:6" x14ac:dyDescent="0.25">
      <c r="F76803" s="186"/>
    </row>
    <row r="76804" spans="6:6" x14ac:dyDescent="0.25">
      <c r="F76804" s="186"/>
    </row>
    <row r="76805" spans="6:6" x14ac:dyDescent="0.25">
      <c r="F76805" s="186"/>
    </row>
    <row r="76806" spans="6:6" x14ac:dyDescent="0.25">
      <c r="F76806" s="186"/>
    </row>
    <row r="76817" spans="6:6" x14ac:dyDescent="0.25">
      <c r="F76817" s="186"/>
    </row>
    <row r="76818" spans="6:6" x14ac:dyDescent="0.25">
      <c r="F76818" s="186"/>
    </row>
    <row r="76819" spans="6:6" x14ac:dyDescent="0.25">
      <c r="F76819" s="186"/>
    </row>
    <row r="76820" spans="6:6" x14ac:dyDescent="0.25">
      <c r="F76820" s="186"/>
    </row>
    <row r="76821" spans="6:6" x14ac:dyDescent="0.25">
      <c r="F76821" s="186"/>
    </row>
    <row r="76833" spans="6:6" x14ac:dyDescent="0.25">
      <c r="F76833" s="186"/>
    </row>
    <row r="76834" spans="6:6" x14ac:dyDescent="0.25">
      <c r="F76834" s="186"/>
    </row>
    <row r="76835" spans="6:6" x14ac:dyDescent="0.25">
      <c r="F76835" s="186"/>
    </row>
    <row r="76836" spans="6:6" x14ac:dyDescent="0.25">
      <c r="F76836" s="186"/>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H45"/>
  <sheetViews>
    <sheetView workbookViewId="0">
      <selection activeCell="N30" sqref="N30"/>
    </sheetView>
  </sheetViews>
  <sheetFormatPr defaultRowHeight="15" x14ac:dyDescent="0.25"/>
  <cols>
    <col min="1" max="1" width="5.140625" bestFit="1" customWidth="1"/>
    <col min="2" max="2" width="10.140625" bestFit="1" customWidth="1"/>
    <col min="3" max="3" width="9" bestFit="1" customWidth="1"/>
    <col min="4" max="4" width="12.42578125" bestFit="1" customWidth="1"/>
    <col min="5" max="5" width="11.28515625" bestFit="1" customWidth="1"/>
    <col min="6" max="6" width="16.5703125" bestFit="1" customWidth="1"/>
  </cols>
  <sheetData>
    <row r="1" spans="1:8" x14ac:dyDescent="0.25">
      <c r="A1" t="s">
        <v>160</v>
      </c>
      <c r="B1" t="s">
        <v>98</v>
      </c>
      <c r="C1" t="s">
        <v>105</v>
      </c>
      <c r="D1" t="s">
        <v>99</v>
      </c>
      <c r="E1" t="s">
        <v>210</v>
      </c>
      <c r="F1" t="s">
        <v>211</v>
      </c>
    </row>
    <row r="2" spans="1:8" x14ac:dyDescent="0.25">
      <c r="A2">
        <v>2000</v>
      </c>
      <c r="B2" t="s">
        <v>212</v>
      </c>
      <c r="C2" t="s">
        <v>110</v>
      </c>
      <c r="D2" t="s">
        <v>237</v>
      </c>
      <c r="E2" s="186">
        <v>2404258.6</v>
      </c>
      <c r="H2" s="186"/>
    </row>
    <row r="3" spans="1:8" x14ac:dyDescent="0.25">
      <c r="A3">
        <v>2000</v>
      </c>
      <c r="B3" t="s">
        <v>212</v>
      </c>
      <c r="C3" t="s">
        <v>108</v>
      </c>
      <c r="D3" t="s">
        <v>237</v>
      </c>
      <c r="E3" s="186">
        <v>2304149.2999999998</v>
      </c>
      <c r="H3" s="186"/>
    </row>
    <row r="4" spans="1:8" x14ac:dyDescent="0.25">
      <c r="A4">
        <v>2001</v>
      </c>
      <c r="B4" t="s">
        <v>212</v>
      </c>
      <c r="C4" t="s">
        <v>110</v>
      </c>
      <c r="D4" t="s">
        <v>237</v>
      </c>
      <c r="E4" s="186">
        <v>2495832.7000000002</v>
      </c>
      <c r="H4" s="186"/>
    </row>
    <row r="5" spans="1:8" x14ac:dyDescent="0.25">
      <c r="A5">
        <v>2001</v>
      </c>
      <c r="B5" t="s">
        <v>212</v>
      </c>
      <c r="C5" t="s">
        <v>108</v>
      </c>
      <c r="D5" t="s">
        <v>237</v>
      </c>
      <c r="E5" s="186">
        <v>2340193</v>
      </c>
      <c r="H5" s="186"/>
    </row>
    <row r="6" spans="1:8" x14ac:dyDescent="0.25">
      <c r="A6">
        <v>2002</v>
      </c>
      <c r="B6" t="s">
        <v>212</v>
      </c>
      <c r="C6" t="s">
        <v>110</v>
      </c>
      <c r="D6" t="s">
        <v>237</v>
      </c>
      <c r="E6" s="186">
        <v>2561574.6</v>
      </c>
      <c r="H6" s="186"/>
    </row>
    <row r="7" spans="1:8" x14ac:dyDescent="0.25">
      <c r="A7">
        <v>2002</v>
      </c>
      <c r="B7" t="s">
        <v>212</v>
      </c>
      <c r="C7" t="s">
        <v>108</v>
      </c>
      <c r="D7" t="s">
        <v>237</v>
      </c>
      <c r="E7" s="186">
        <v>2367613.7000000002</v>
      </c>
      <c r="H7" s="186"/>
    </row>
    <row r="8" spans="1:8" x14ac:dyDescent="0.25">
      <c r="A8">
        <v>2003</v>
      </c>
      <c r="B8" t="s">
        <v>212</v>
      </c>
      <c r="C8" t="s">
        <v>110</v>
      </c>
      <c r="D8" t="s">
        <v>237</v>
      </c>
      <c r="E8" s="186">
        <v>2614744.7000000002</v>
      </c>
      <c r="H8" s="186"/>
    </row>
    <row r="9" spans="1:8" x14ac:dyDescent="0.25">
      <c r="A9">
        <v>2003</v>
      </c>
      <c r="B9" t="s">
        <v>212</v>
      </c>
      <c r="C9" t="s">
        <v>108</v>
      </c>
      <c r="D9" t="s">
        <v>237</v>
      </c>
      <c r="E9" s="186">
        <v>2466922.2999999998</v>
      </c>
      <c r="H9" s="186"/>
    </row>
    <row r="10" spans="1:8" x14ac:dyDescent="0.25">
      <c r="A10">
        <v>2004</v>
      </c>
      <c r="B10" t="s">
        <v>212</v>
      </c>
      <c r="C10" t="s">
        <v>110</v>
      </c>
      <c r="D10" t="s">
        <v>237</v>
      </c>
      <c r="E10" s="186">
        <v>2851940.4</v>
      </c>
      <c r="H10" s="186"/>
    </row>
    <row r="11" spans="1:8" x14ac:dyDescent="0.25">
      <c r="A11">
        <v>2004</v>
      </c>
      <c r="B11" t="s">
        <v>212</v>
      </c>
      <c r="C11" t="s">
        <v>108</v>
      </c>
      <c r="D11" t="s">
        <v>237</v>
      </c>
      <c r="E11" s="186">
        <v>2685466</v>
      </c>
      <c r="H11" s="186"/>
    </row>
    <row r="12" spans="1:8" x14ac:dyDescent="0.25">
      <c r="A12">
        <v>2005</v>
      </c>
      <c r="B12" t="s">
        <v>212</v>
      </c>
      <c r="C12" t="s">
        <v>110</v>
      </c>
      <c r="D12" t="s">
        <v>237</v>
      </c>
      <c r="E12" s="186">
        <v>3020709.3</v>
      </c>
      <c r="H12" s="186"/>
    </row>
    <row r="13" spans="1:8" x14ac:dyDescent="0.25">
      <c r="A13">
        <v>2005</v>
      </c>
      <c r="B13" t="s">
        <v>212</v>
      </c>
      <c r="C13" t="s">
        <v>108</v>
      </c>
      <c r="D13" t="s">
        <v>237</v>
      </c>
      <c r="E13" s="186">
        <v>2867972.9</v>
      </c>
      <c r="H13" s="186"/>
    </row>
    <row r="14" spans="1:8" x14ac:dyDescent="0.25">
      <c r="A14">
        <v>2006</v>
      </c>
      <c r="B14" t="s">
        <v>212</v>
      </c>
      <c r="C14" t="s">
        <v>110</v>
      </c>
      <c r="D14" t="s">
        <v>237</v>
      </c>
      <c r="E14" s="186">
        <v>3301148</v>
      </c>
      <c r="H14" s="186"/>
    </row>
    <row r="15" spans="1:8" x14ac:dyDescent="0.25">
      <c r="A15">
        <v>2006</v>
      </c>
      <c r="B15" t="s">
        <v>212</v>
      </c>
      <c r="C15" t="s">
        <v>108</v>
      </c>
      <c r="D15" t="s">
        <v>237</v>
      </c>
      <c r="E15" s="186">
        <v>3153103.6</v>
      </c>
      <c r="H15" s="186"/>
    </row>
    <row r="16" spans="1:8" x14ac:dyDescent="0.25">
      <c r="A16">
        <v>2007</v>
      </c>
      <c r="B16" t="s">
        <v>212</v>
      </c>
      <c r="C16" t="s">
        <v>110</v>
      </c>
      <c r="D16" t="s">
        <v>237</v>
      </c>
      <c r="E16" s="186">
        <v>3540756.6</v>
      </c>
      <c r="H16" s="186"/>
    </row>
    <row r="17" spans="1:8" x14ac:dyDescent="0.25">
      <c r="A17">
        <v>2007</v>
      </c>
      <c r="B17" t="s">
        <v>212</v>
      </c>
      <c r="C17" t="s">
        <v>108</v>
      </c>
      <c r="D17" t="s">
        <v>237</v>
      </c>
      <c r="E17" s="186">
        <v>3397060.4</v>
      </c>
      <c r="H17" s="186"/>
    </row>
    <row r="18" spans="1:8" x14ac:dyDescent="0.25">
      <c r="A18">
        <v>2008</v>
      </c>
      <c r="B18" t="s">
        <v>212</v>
      </c>
      <c r="C18" t="s">
        <v>110</v>
      </c>
      <c r="D18" t="s">
        <v>237</v>
      </c>
      <c r="E18" s="186">
        <v>3568729.7</v>
      </c>
      <c r="H18" s="186"/>
    </row>
    <row r="19" spans="1:8" x14ac:dyDescent="0.25">
      <c r="A19">
        <v>2008</v>
      </c>
      <c r="B19" t="s">
        <v>212</v>
      </c>
      <c r="C19" t="s">
        <v>108</v>
      </c>
      <c r="D19" t="s">
        <v>237</v>
      </c>
      <c r="E19" s="186">
        <v>3423096</v>
      </c>
      <c r="H19" s="186"/>
    </row>
    <row r="20" spans="1:8" x14ac:dyDescent="0.25">
      <c r="A20">
        <v>2009</v>
      </c>
      <c r="B20" t="s">
        <v>212</v>
      </c>
      <c r="C20" t="s">
        <v>110</v>
      </c>
      <c r="D20" t="s">
        <v>237</v>
      </c>
      <c r="E20" s="186">
        <v>3070121.1</v>
      </c>
      <c r="H20" s="186"/>
    </row>
    <row r="21" spans="1:8" x14ac:dyDescent="0.25">
      <c r="A21">
        <v>2009</v>
      </c>
      <c r="B21" t="s">
        <v>212</v>
      </c>
      <c r="C21" t="s">
        <v>108</v>
      </c>
      <c r="D21" t="s">
        <v>237</v>
      </c>
      <c r="E21" s="186">
        <v>2960852.8</v>
      </c>
      <c r="H21" s="186"/>
    </row>
    <row r="22" spans="1:8" x14ac:dyDescent="0.25">
      <c r="A22">
        <v>2010</v>
      </c>
      <c r="B22" t="s">
        <v>212</v>
      </c>
      <c r="C22" t="s">
        <v>110</v>
      </c>
      <c r="D22" t="s">
        <v>237</v>
      </c>
      <c r="E22" s="186">
        <v>3474405</v>
      </c>
      <c r="H22" s="186"/>
    </row>
    <row r="23" spans="1:8" x14ac:dyDescent="0.25">
      <c r="A23">
        <v>2010</v>
      </c>
      <c r="B23" t="s">
        <v>212</v>
      </c>
      <c r="C23" t="s">
        <v>108</v>
      </c>
      <c r="D23" t="s">
        <v>237</v>
      </c>
      <c r="E23" s="186">
        <v>3292757.2</v>
      </c>
      <c r="H23" s="186"/>
    </row>
    <row r="24" spans="1:8" x14ac:dyDescent="0.25">
      <c r="A24">
        <v>2011</v>
      </c>
      <c r="B24" t="s">
        <v>212</v>
      </c>
      <c r="C24" t="s">
        <v>110</v>
      </c>
      <c r="D24" t="s">
        <v>237</v>
      </c>
      <c r="E24" s="186">
        <v>3722415.5</v>
      </c>
      <c r="H24" s="186"/>
    </row>
    <row r="25" spans="1:8" x14ac:dyDescent="0.25">
      <c r="A25">
        <v>2011</v>
      </c>
      <c r="B25" t="s">
        <v>212</v>
      </c>
      <c r="C25" t="s">
        <v>108</v>
      </c>
      <c r="D25" t="s">
        <v>237</v>
      </c>
      <c r="E25" s="186">
        <v>3460182.5</v>
      </c>
      <c r="H25" s="186"/>
    </row>
    <row r="26" spans="1:8" x14ac:dyDescent="0.25">
      <c r="A26">
        <v>2012</v>
      </c>
      <c r="B26" t="s">
        <v>212</v>
      </c>
      <c r="C26" t="s">
        <v>110</v>
      </c>
      <c r="D26" t="s">
        <v>237</v>
      </c>
      <c r="E26" s="186">
        <v>3783007.9</v>
      </c>
      <c r="H26" s="186"/>
    </row>
    <row r="27" spans="1:8" x14ac:dyDescent="0.25">
      <c r="A27">
        <v>2012</v>
      </c>
      <c r="B27" t="s">
        <v>212</v>
      </c>
      <c r="C27" t="s">
        <v>108</v>
      </c>
      <c r="D27" t="s">
        <v>237</v>
      </c>
      <c r="E27" s="186">
        <v>3395228.5</v>
      </c>
      <c r="H27" s="186"/>
    </row>
    <row r="28" spans="1:8" x14ac:dyDescent="0.25">
      <c r="A28">
        <v>2013</v>
      </c>
      <c r="B28" t="s">
        <v>212</v>
      </c>
      <c r="C28" t="s">
        <v>110</v>
      </c>
      <c r="D28" t="s">
        <v>237</v>
      </c>
      <c r="E28" s="186">
        <v>3839021.6</v>
      </c>
      <c r="H28" s="186"/>
    </row>
    <row r="29" spans="1:8" x14ac:dyDescent="0.25">
      <c r="A29">
        <v>2013</v>
      </c>
      <c r="B29" t="s">
        <v>212</v>
      </c>
      <c r="C29" t="s">
        <v>108</v>
      </c>
      <c r="D29" t="s">
        <v>237</v>
      </c>
      <c r="E29" s="186">
        <v>3423873.7</v>
      </c>
      <c r="H29" s="186"/>
    </row>
    <row r="30" spans="1:8" x14ac:dyDescent="0.25">
      <c r="A30">
        <v>2014</v>
      </c>
      <c r="B30" t="s">
        <v>212</v>
      </c>
      <c r="C30" t="s">
        <v>110</v>
      </c>
      <c r="D30" t="s">
        <v>237</v>
      </c>
      <c r="E30" s="186">
        <v>3989496.9</v>
      </c>
      <c r="H30" s="186"/>
    </row>
    <row r="31" spans="1:8" x14ac:dyDescent="0.25">
      <c r="A31">
        <v>2014</v>
      </c>
      <c r="B31" t="s">
        <v>212</v>
      </c>
      <c r="C31" t="s">
        <v>108</v>
      </c>
      <c r="D31" t="s">
        <v>237</v>
      </c>
      <c r="E31" s="186">
        <v>3582152.4</v>
      </c>
      <c r="H31" s="186"/>
    </row>
    <row r="32" spans="1:8" x14ac:dyDescent="0.25">
      <c r="A32">
        <v>2015</v>
      </c>
      <c r="B32" t="s">
        <v>212</v>
      </c>
      <c r="C32" t="s">
        <v>110</v>
      </c>
      <c r="D32" t="s">
        <v>237</v>
      </c>
      <c r="E32" s="186">
        <v>4225809</v>
      </c>
      <c r="H32" s="186"/>
    </row>
    <row r="33" spans="1:8" x14ac:dyDescent="0.25">
      <c r="A33">
        <v>2015</v>
      </c>
      <c r="B33" t="s">
        <v>212</v>
      </c>
      <c r="C33" t="s">
        <v>108</v>
      </c>
      <c r="D33" t="s">
        <v>237</v>
      </c>
      <c r="E33" s="186">
        <v>3798379.9</v>
      </c>
      <c r="H33" s="186"/>
    </row>
    <row r="34" spans="1:8" x14ac:dyDescent="0.25">
      <c r="A34">
        <v>2016</v>
      </c>
      <c r="B34" t="s">
        <v>212</v>
      </c>
      <c r="C34" t="s">
        <v>110</v>
      </c>
      <c r="D34" t="s">
        <v>237</v>
      </c>
      <c r="E34" s="186">
        <v>4365244.4000000004</v>
      </c>
      <c r="H34" s="186"/>
    </row>
    <row r="35" spans="1:8" x14ac:dyDescent="0.25">
      <c r="A35">
        <v>2016</v>
      </c>
      <c r="B35" t="s">
        <v>212</v>
      </c>
      <c r="C35" t="s">
        <v>108</v>
      </c>
      <c r="D35" t="s">
        <v>237</v>
      </c>
      <c r="E35" s="186">
        <v>3978170.7</v>
      </c>
      <c r="H35" s="186"/>
    </row>
    <row r="36" spans="1:8" x14ac:dyDescent="0.25">
      <c r="A36">
        <v>2017</v>
      </c>
      <c r="B36" t="s">
        <v>212</v>
      </c>
      <c r="C36" t="s">
        <v>110</v>
      </c>
      <c r="D36" t="s">
        <v>237</v>
      </c>
      <c r="E36" s="186">
        <v>4609831.9000000004</v>
      </c>
      <c r="H36" s="186"/>
    </row>
    <row r="37" spans="1:8" x14ac:dyDescent="0.25">
      <c r="A37">
        <v>2017</v>
      </c>
      <c r="B37" t="s">
        <v>212</v>
      </c>
      <c r="C37" t="s">
        <v>108</v>
      </c>
      <c r="D37" t="s">
        <v>237</v>
      </c>
      <c r="E37" s="186">
        <v>4208318.0999999996</v>
      </c>
      <c r="H37" s="186"/>
    </row>
    <row r="38" spans="1:8" x14ac:dyDescent="0.25">
      <c r="A38">
        <v>2018</v>
      </c>
      <c r="B38" t="s">
        <v>212</v>
      </c>
      <c r="C38" t="s">
        <v>110</v>
      </c>
      <c r="D38" t="s">
        <v>237</v>
      </c>
      <c r="E38" s="186">
        <v>4757650.2</v>
      </c>
      <c r="H38" s="186"/>
    </row>
    <row r="39" spans="1:8" x14ac:dyDescent="0.25">
      <c r="A39">
        <v>2018</v>
      </c>
      <c r="B39" t="s">
        <v>212</v>
      </c>
      <c r="C39" t="s">
        <v>108</v>
      </c>
      <c r="D39" t="s">
        <v>237</v>
      </c>
      <c r="E39" s="186">
        <v>4387981.8</v>
      </c>
      <c r="H39" s="186"/>
    </row>
    <row r="40" spans="1:8" x14ac:dyDescent="0.25">
      <c r="A40">
        <v>2019</v>
      </c>
      <c r="B40" t="s">
        <v>212</v>
      </c>
      <c r="C40" t="s">
        <v>110</v>
      </c>
      <c r="D40" t="s">
        <v>237</v>
      </c>
      <c r="E40" s="186">
        <v>4845658.0999999996</v>
      </c>
      <c r="H40" s="186"/>
    </row>
    <row r="41" spans="1:8" x14ac:dyDescent="0.25">
      <c r="A41">
        <v>2019</v>
      </c>
      <c r="B41" t="s">
        <v>212</v>
      </c>
      <c r="C41" t="s">
        <v>108</v>
      </c>
      <c r="D41" t="s">
        <v>237</v>
      </c>
      <c r="E41" s="186">
        <v>4485357.5</v>
      </c>
      <c r="H41" s="186"/>
    </row>
    <row r="42" spans="1:8" x14ac:dyDescent="0.25">
      <c r="A42">
        <v>2020</v>
      </c>
      <c r="B42" t="s">
        <v>212</v>
      </c>
      <c r="C42" t="s">
        <v>110</v>
      </c>
      <c r="D42" t="s">
        <v>237</v>
      </c>
      <c r="E42" s="186">
        <v>4571786</v>
      </c>
      <c r="H42" s="186"/>
    </row>
    <row r="43" spans="1:8" x14ac:dyDescent="0.25">
      <c r="A43">
        <v>2020</v>
      </c>
      <c r="B43" t="s">
        <v>212</v>
      </c>
      <c r="C43" t="s">
        <v>108</v>
      </c>
      <c r="D43" t="s">
        <v>237</v>
      </c>
      <c r="E43" s="186">
        <v>4231120.3</v>
      </c>
      <c r="H43" s="186"/>
    </row>
    <row r="44" spans="1:8" x14ac:dyDescent="0.25">
      <c r="A44">
        <v>2021</v>
      </c>
      <c r="B44" t="s">
        <v>212</v>
      </c>
      <c r="C44" t="s">
        <v>110</v>
      </c>
      <c r="D44" t="s">
        <v>237</v>
      </c>
      <c r="E44">
        <v>5075148</v>
      </c>
    </row>
    <row r="45" spans="1:8" x14ac:dyDescent="0.25">
      <c r="A45">
        <v>2021</v>
      </c>
      <c r="B45" t="s">
        <v>212</v>
      </c>
      <c r="C45" t="s">
        <v>108</v>
      </c>
      <c r="D45" t="s">
        <v>237</v>
      </c>
      <c r="E45">
        <v>4697429.5</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F861"/>
  <sheetViews>
    <sheetView workbookViewId="0"/>
  </sheetViews>
  <sheetFormatPr defaultRowHeight="15" x14ac:dyDescent="0.25"/>
  <cols>
    <col min="1" max="1" width="11.140625" customWidth="1"/>
    <col min="2" max="2" width="10.140625" bestFit="1" customWidth="1"/>
    <col min="3" max="3" width="8.85546875" bestFit="1" customWidth="1"/>
    <col min="4" max="4" width="10.7109375" bestFit="1" customWidth="1"/>
    <col min="5" max="5" width="16.5703125" bestFit="1" customWidth="1"/>
    <col min="7" max="7" width="10" bestFit="1" customWidth="1"/>
  </cols>
  <sheetData>
    <row r="1" spans="1:5" x14ac:dyDescent="0.25">
      <c r="A1" t="s">
        <v>160</v>
      </c>
      <c r="B1" t="s">
        <v>98</v>
      </c>
      <c r="C1" t="s">
        <v>155</v>
      </c>
      <c r="D1" t="s">
        <v>210</v>
      </c>
      <c r="E1" t="s">
        <v>211</v>
      </c>
    </row>
    <row r="2" spans="1:5" x14ac:dyDescent="0.25">
      <c r="A2">
        <v>2000</v>
      </c>
      <c r="B2" t="s">
        <v>212</v>
      </c>
      <c r="C2" t="s">
        <v>222</v>
      </c>
      <c r="D2" s="187">
        <v>428929021</v>
      </c>
      <c r="E2" t="s">
        <v>223</v>
      </c>
    </row>
    <row r="3" spans="1:5" x14ac:dyDescent="0.25">
      <c r="A3">
        <v>2000</v>
      </c>
      <c r="B3" t="s">
        <v>153</v>
      </c>
      <c r="C3" t="s">
        <v>222</v>
      </c>
      <c r="D3" s="187">
        <v>10251250</v>
      </c>
    </row>
    <row r="4" spans="1:5" x14ac:dyDescent="0.25">
      <c r="A4">
        <v>2000</v>
      </c>
      <c r="B4" t="s">
        <v>152</v>
      </c>
      <c r="C4" t="s">
        <v>222</v>
      </c>
      <c r="D4" s="187">
        <v>8170172</v>
      </c>
    </row>
    <row r="5" spans="1:5" x14ac:dyDescent="0.25">
      <c r="A5">
        <v>2000</v>
      </c>
      <c r="B5" t="s">
        <v>151</v>
      </c>
      <c r="C5" t="s">
        <v>222</v>
      </c>
      <c r="D5" s="187">
        <v>10255063</v>
      </c>
    </row>
    <row r="6" spans="1:5" x14ac:dyDescent="0.25">
      <c r="A6">
        <v>2000</v>
      </c>
      <c r="B6" t="s">
        <v>150</v>
      </c>
      <c r="C6" t="s">
        <v>222</v>
      </c>
      <c r="D6" s="187">
        <v>5339616</v>
      </c>
    </row>
    <row r="7" spans="1:5" x14ac:dyDescent="0.25">
      <c r="A7">
        <v>2000</v>
      </c>
      <c r="B7" t="s">
        <v>65</v>
      </c>
      <c r="C7" t="s">
        <v>222</v>
      </c>
      <c r="D7" s="187">
        <v>82211508</v>
      </c>
    </row>
    <row r="8" spans="1:5" x14ac:dyDescent="0.25">
      <c r="A8">
        <v>2000</v>
      </c>
      <c r="B8" t="s">
        <v>148</v>
      </c>
      <c r="C8" t="s">
        <v>222</v>
      </c>
      <c r="D8" s="187">
        <v>1396985</v>
      </c>
    </row>
    <row r="9" spans="1:5" x14ac:dyDescent="0.25">
      <c r="A9">
        <v>2000</v>
      </c>
      <c r="B9" t="s">
        <v>147</v>
      </c>
      <c r="C9" t="s">
        <v>222</v>
      </c>
      <c r="D9" s="187">
        <v>3805174</v>
      </c>
    </row>
    <row r="10" spans="1:5" x14ac:dyDescent="0.25">
      <c r="A10">
        <v>2000</v>
      </c>
      <c r="B10" t="s">
        <v>146</v>
      </c>
      <c r="C10" t="s">
        <v>222</v>
      </c>
      <c r="D10" s="187">
        <v>10805808</v>
      </c>
    </row>
    <row r="11" spans="1:5" x14ac:dyDescent="0.25">
      <c r="A11">
        <v>2000</v>
      </c>
      <c r="B11" t="s">
        <v>145</v>
      </c>
      <c r="C11" t="s">
        <v>222</v>
      </c>
      <c r="D11" s="187">
        <v>40567864</v>
      </c>
    </row>
    <row r="12" spans="1:5" x14ac:dyDescent="0.25">
      <c r="A12">
        <v>2000</v>
      </c>
      <c r="B12" t="s">
        <v>144</v>
      </c>
      <c r="C12" t="s">
        <v>222</v>
      </c>
      <c r="D12" s="187">
        <v>60762169</v>
      </c>
    </row>
    <row r="13" spans="1:5" x14ac:dyDescent="0.25">
      <c r="A13">
        <v>2000</v>
      </c>
      <c r="B13" t="s">
        <v>256</v>
      </c>
      <c r="C13" t="s">
        <v>222</v>
      </c>
      <c r="D13" s="187">
        <v>59062385</v>
      </c>
    </row>
    <row r="14" spans="1:5" x14ac:dyDescent="0.25">
      <c r="A14">
        <v>2000</v>
      </c>
      <c r="B14" t="s">
        <v>143</v>
      </c>
      <c r="C14" t="s">
        <v>222</v>
      </c>
      <c r="D14" s="187">
        <v>4468302</v>
      </c>
      <c r="E14" t="s">
        <v>224</v>
      </c>
    </row>
    <row r="15" spans="1:5" x14ac:dyDescent="0.25">
      <c r="A15">
        <v>2000</v>
      </c>
      <c r="B15" t="s">
        <v>142</v>
      </c>
      <c r="C15" t="s">
        <v>222</v>
      </c>
      <c r="D15" s="187">
        <v>56942108</v>
      </c>
    </row>
    <row r="16" spans="1:5" x14ac:dyDescent="0.25">
      <c r="A16">
        <v>2000</v>
      </c>
      <c r="B16" t="s">
        <v>141</v>
      </c>
      <c r="C16" t="s">
        <v>222</v>
      </c>
      <c r="D16" s="187">
        <v>694023</v>
      </c>
    </row>
    <row r="17" spans="1:5" x14ac:dyDescent="0.25">
      <c r="A17">
        <v>2000</v>
      </c>
      <c r="B17" t="s">
        <v>140</v>
      </c>
      <c r="C17" t="s">
        <v>222</v>
      </c>
      <c r="D17" s="187">
        <v>2367550</v>
      </c>
    </row>
    <row r="18" spans="1:5" x14ac:dyDescent="0.25">
      <c r="A18">
        <v>2000</v>
      </c>
      <c r="B18" t="s">
        <v>139</v>
      </c>
      <c r="C18" t="s">
        <v>222</v>
      </c>
      <c r="D18" s="187">
        <v>3499536</v>
      </c>
    </row>
    <row r="19" spans="1:5" x14ac:dyDescent="0.25">
      <c r="A19">
        <v>2000</v>
      </c>
      <c r="B19" t="s">
        <v>138</v>
      </c>
      <c r="C19" t="s">
        <v>222</v>
      </c>
      <c r="D19" s="187">
        <v>436300</v>
      </c>
    </row>
    <row r="20" spans="1:5" x14ac:dyDescent="0.25">
      <c r="A20">
        <v>2000</v>
      </c>
      <c r="B20" t="s">
        <v>136</v>
      </c>
      <c r="C20" t="s">
        <v>222</v>
      </c>
      <c r="D20" s="187">
        <v>10210971</v>
      </c>
    </row>
    <row r="21" spans="1:5" x14ac:dyDescent="0.25">
      <c r="A21">
        <v>2000</v>
      </c>
      <c r="B21" t="s">
        <v>135</v>
      </c>
      <c r="C21" t="s">
        <v>222</v>
      </c>
      <c r="D21" s="187">
        <v>390087</v>
      </c>
    </row>
    <row r="22" spans="1:5" x14ac:dyDescent="0.25">
      <c r="A22">
        <v>2000</v>
      </c>
      <c r="B22" t="s">
        <v>134</v>
      </c>
      <c r="C22" t="s">
        <v>222</v>
      </c>
      <c r="D22" s="187">
        <v>15925513</v>
      </c>
    </row>
    <row r="23" spans="1:5" x14ac:dyDescent="0.25">
      <c r="A23">
        <v>2000</v>
      </c>
      <c r="B23" t="s">
        <v>133</v>
      </c>
      <c r="C23" t="s">
        <v>222</v>
      </c>
      <c r="D23" s="187">
        <v>8011566</v>
      </c>
    </row>
    <row r="24" spans="1:5" x14ac:dyDescent="0.25">
      <c r="A24">
        <v>2000</v>
      </c>
      <c r="B24" t="s">
        <v>132</v>
      </c>
      <c r="C24" t="s">
        <v>222</v>
      </c>
      <c r="D24" s="187">
        <v>38258629</v>
      </c>
      <c r="E24" t="s">
        <v>223</v>
      </c>
    </row>
    <row r="25" spans="1:5" x14ac:dyDescent="0.25">
      <c r="A25">
        <v>2000</v>
      </c>
      <c r="B25" t="s">
        <v>131</v>
      </c>
      <c r="C25" t="s">
        <v>222</v>
      </c>
      <c r="D25" s="187">
        <v>10289898</v>
      </c>
    </row>
    <row r="26" spans="1:5" x14ac:dyDescent="0.25">
      <c r="A26">
        <v>2000</v>
      </c>
      <c r="B26" t="s">
        <v>130</v>
      </c>
      <c r="C26" t="s">
        <v>222</v>
      </c>
      <c r="D26" s="187">
        <v>22442971</v>
      </c>
    </row>
    <row r="27" spans="1:5" x14ac:dyDescent="0.25">
      <c r="A27">
        <v>2000</v>
      </c>
      <c r="B27" t="s">
        <v>129</v>
      </c>
      <c r="C27" t="s">
        <v>222</v>
      </c>
      <c r="D27" s="187">
        <v>1988925</v>
      </c>
    </row>
    <row r="28" spans="1:5" x14ac:dyDescent="0.25">
      <c r="A28">
        <v>2000</v>
      </c>
      <c r="B28" t="s">
        <v>128</v>
      </c>
      <c r="C28" t="s">
        <v>222</v>
      </c>
      <c r="D28" s="187">
        <v>5388720</v>
      </c>
    </row>
    <row r="29" spans="1:5" x14ac:dyDescent="0.25">
      <c r="A29">
        <v>2000</v>
      </c>
      <c r="B29" t="s">
        <v>127</v>
      </c>
      <c r="C29" t="s">
        <v>222</v>
      </c>
      <c r="D29" s="187">
        <v>5176209</v>
      </c>
    </row>
    <row r="30" spans="1:5" x14ac:dyDescent="0.25">
      <c r="A30">
        <v>2000</v>
      </c>
      <c r="B30" t="s">
        <v>126</v>
      </c>
      <c r="C30" t="s">
        <v>222</v>
      </c>
      <c r="D30" s="187">
        <v>8872109</v>
      </c>
    </row>
    <row r="31" spans="1:5" x14ac:dyDescent="0.25">
      <c r="A31">
        <v>2000</v>
      </c>
      <c r="B31" t="s">
        <v>174</v>
      </c>
      <c r="C31" t="s">
        <v>222</v>
      </c>
      <c r="D31" s="187">
        <v>281205</v>
      </c>
    </row>
    <row r="32" spans="1:5" x14ac:dyDescent="0.25">
      <c r="A32">
        <v>2000</v>
      </c>
      <c r="B32" t="s">
        <v>241</v>
      </c>
      <c r="C32" t="s">
        <v>222</v>
      </c>
      <c r="D32" s="187">
        <v>32645</v>
      </c>
    </row>
    <row r="33" spans="1:5" x14ac:dyDescent="0.25">
      <c r="A33">
        <v>2000</v>
      </c>
      <c r="B33" t="s">
        <v>124</v>
      </c>
      <c r="C33" t="s">
        <v>222</v>
      </c>
      <c r="D33" s="187">
        <v>4490967</v>
      </c>
    </row>
    <row r="34" spans="1:5" x14ac:dyDescent="0.25">
      <c r="A34">
        <v>2000</v>
      </c>
      <c r="B34" t="s">
        <v>122</v>
      </c>
      <c r="C34" t="s">
        <v>222</v>
      </c>
      <c r="D34" s="187">
        <v>7184250</v>
      </c>
    </row>
    <row r="35" spans="1:5" x14ac:dyDescent="0.25">
      <c r="A35">
        <v>2000</v>
      </c>
      <c r="B35" t="s">
        <v>125</v>
      </c>
      <c r="C35" t="s">
        <v>222</v>
      </c>
      <c r="D35" s="187">
        <v>58892514</v>
      </c>
    </row>
    <row r="36" spans="1:5" x14ac:dyDescent="0.25">
      <c r="A36">
        <v>2000</v>
      </c>
      <c r="B36" t="s">
        <v>120</v>
      </c>
      <c r="C36" t="s">
        <v>222</v>
      </c>
      <c r="D36" s="187">
        <v>2026345</v>
      </c>
    </row>
    <row r="37" spans="1:5" x14ac:dyDescent="0.25">
      <c r="A37">
        <v>2000</v>
      </c>
      <c r="B37" t="s">
        <v>119</v>
      </c>
      <c r="C37" t="s">
        <v>222</v>
      </c>
      <c r="D37" s="187">
        <v>3060173</v>
      </c>
    </row>
    <row r="38" spans="1:5" x14ac:dyDescent="0.25">
      <c r="A38">
        <v>2000</v>
      </c>
      <c r="B38" t="s">
        <v>117</v>
      </c>
      <c r="C38" t="s">
        <v>222</v>
      </c>
      <c r="D38" s="187">
        <v>7516346</v>
      </c>
    </row>
    <row r="39" spans="1:5" x14ac:dyDescent="0.25">
      <c r="A39">
        <v>2000</v>
      </c>
      <c r="B39" t="s">
        <v>115</v>
      </c>
      <c r="C39" t="s">
        <v>222</v>
      </c>
      <c r="D39" s="187">
        <v>65809463</v>
      </c>
    </row>
    <row r="40" spans="1:5" x14ac:dyDescent="0.25">
      <c r="A40">
        <v>2000</v>
      </c>
      <c r="B40" t="s">
        <v>113</v>
      </c>
      <c r="C40" t="s">
        <v>222</v>
      </c>
      <c r="D40">
        <v>3771401</v>
      </c>
    </row>
    <row r="41" spans="1:5" x14ac:dyDescent="0.25">
      <c r="A41">
        <v>2001</v>
      </c>
      <c r="B41" t="s">
        <v>212</v>
      </c>
      <c r="C41" t="s">
        <v>222</v>
      </c>
      <c r="D41" s="187">
        <v>429481944</v>
      </c>
      <c r="E41" t="s">
        <v>223</v>
      </c>
    </row>
    <row r="42" spans="1:5" x14ac:dyDescent="0.25">
      <c r="A42">
        <v>2001</v>
      </c>
      <c r="B42" t="s">
        <v>153</v>
      </c>
      <c r="C42" t="s">
        <v>222</v>
      </c>
      <c r="D42" s="187">
        <v>10286570</v>
      </c>
    </row>
    <row r="43" spans="1:5" x14ac:dyDescent="0.25">
      <c r="A43">
        <v>2001</v>
      </c>
      <c r="B43" t="s">
        <v>152</v>
      </c>
      <c r="C43" t="s">
        <v>222</v>
      </c>
      <c r="D43" s="187">
        <v>8009142</v>
      </c>
    </row>
    <row r="44" spans="1:5" x14ac:dyDescent="0.25">
      <c r="A44">
        <v>2001</v>
      </c>
      <c r="B44" t="s">
        <v>151</v>
      </c>
      <c r="C44" t="s">
        <v>222</v>
      </c>
      <c r="D44" s="187">
        <v>10216605</v>
      </c>
    </row>
    <row r="45" spans="1:5" x14ac:dyDescent="0.25">
      <c r="A45">
        <v>2001</v>
      </c>
      <c r="B45" t="s">
        <v>150</v>
      </c>
      <c r="C45" t="s">
        <v>222</v>
      </c>
      <c r="D45" s="187">
        <v>5358783</v>
      </c>
    </row>
    <row r="46" spans="1:5" x14ac:dyDescent="0.25">
      <c r="A46">
        <v>2001</v>
      </c>
      <c r="B46" t="s">
        <v>65</v>
      </c>
      <c r="C46" t="s">
        <v>222</v>
      </c>
      <c r="D46" s="187">
        <v>82349925</v>
      </c>
    </row>
    <row r="47" spans="1:5" x14ac:dyDescent="0.25">
      <c r="A47">
        <v>2001</v>
      </c>
      <c r="B47" t="s">
        <v>148</v>
      </c>
      <c r="C47" t="s">
        <v>222</v>
      </c>
      <c r="D47" s="187">
        <v>1388115</v>
      </c>
    </row>
    <row r="48" spans="1:5" x14ac:dyDescent="0.25">
      <c r="A48">
        <v>2001</v>
      </c>
      <c r="B48" t="s">
        <v>147</v>
      </c>
      <c r="C48" t="s">
        <v>222</v>
      </c>
      <c r="D48" s="187">
        <v>3866243</v>
      </c>
    </row>
    <row r="49" spans="1:5" x14ac:dyDescent="0.25">
      <c r="A49">
        <v>2001</v>
      </c>
      <c r="B49" t="s">
        <v>146</v>
      </c>
      <c r="C49" t="s">
        <v>222</v>
      </c>
      <c r="D49" s="187">
        <v>10862132</v>
      </c>
    </row>
    <row r="50" spans="1:5" x14ac:dyDescent="0.25">
      <c r="A50">
        <v>2001</v>
      </c>
      <c r="B50" t="s">
        <v>145</v>
      </c>
      <c r="C50" t="s">
        <v>222</v>
      </c>
      <c r="D50" s="187">
        <v>40850412</v>
      </c>
    </row>
    <row r="51" spans="1:5" x14ac:dyDescent="0.25">
      <c r="A51">
        <v>2001</v>
      </c>
      <c r="B51" t="s">
        <v>144</v>
      </c>
      <c r="C51" t="s">
        <v>222</v>
      </c>
      <c r="D51" s="187">
        <v>61201676</v>
      </c>
    </row>
    <row r="52" spans="1:5" x14ac:dyDescent="0.25">
      <c r="A52">
        <v>2001</v>
      </c>
      <c r="B52" t="s">
        <v>256</v>
      </c>
      <c r="C52" t="s">
        <v>222</v>
      </c>
      <c r="D52" s="187">
        <v>59476236</v>
      </c>
    </row>
    <row r="53" spans="1:5" x14ac:dyDescent="0.25">
      <c r="A53">
        <v>2001</v>
      </c>
      <c r="B53" t="s">
        <v>143</v>
      </c>
      <c r="C53" t="s">
        <v>222</v>
      </c>
      <c r="D53" s="187">
        <v>4300450</v>
      </c>
      <c r="E53" t="s">
        <v>223</v>
      </c>
    </row>
    <row r="54" spans="1:5" x14ac:dyDescent="0.25">
      <c r="A54">
        <v>2001</v>
      </c>
      <c r="B54" t="s">
        <v>142</v>
      </c>
      <c r="C54" t="s">
        <v>222</v>
      </c>
      <c r="D54" s="187">
        <v>56974100</v>
      </c>
    </row>
    <row r="55" spans="1:5" x14ac:dyDescent="0.25">
      <c r="A55">
        <v>2001</v>
      </c>
      <c r="B55" t="s">
        <v>141</v>
      </c>
      <c r="C55" t="s">
        <v>222</v>
      </c>
      <c r="D55" s="187">
        <v>701544</v>
      </c>
    </row>
    <row r="56" spans="1:5" x14ac:dyDescent="0.25">
      <c r="A56">
        <v>2001</v>
      </c>
      <c r="B56" t="s">
        <v>140</v>
      </c>
      <c r="C56" t="s">
        <v>222</v>
      </c>
      <c r="D56" s="187">
        <v>2337170</v>
      </c>
    </row>
    <row r="57" spans="1:5" x14ac:dyDescent="0.25">
      <c r="A57">
        <v>2001</v>
      </c>
      <c r="B57" t="s">
        <v>139</v>
      </c>
      <c r="C57" t="s">
        <v>222</v>
      </c>
      <c r="D57" s="187">
        <v>3470818</v>
      </c>
    </row>
    <row r="58" spans="1:5" x14ac:dyDescent="0.25">
      <c r="A58">
        <v>2001</v>
      </c>
      <c r="B58" t="s">
        <v>138</v>
      </c>
      <c r="C58" t="s">
        <v>222</v>
      </c>
      <c r="D58" s="187">
        <v>441525</v>
      </c>
    </row>
    <row r="59" spans="1:5" x14ac:dyDescent="0.25">
      <c r="A59">
        <v>2001</v>
      </c>
      <c r="B59" t="s">
        <v>136</v>
      </c>
      <c r="C59" t="s">
        <v>222</v>
      </c>
      <c r="D59" s="187">
        <v>10187576</v>
      </c>
    </row>
    <row r="60" spans="1:5" x14ac:dyDescent="0.25">
      <c r="A60">
        <v>2001</v>
      </c>
      <c r="B60" t="s">
        <v>135</v>
      </c>
      <c r="C60" t="s">
        <v>222</v>
      </c>
      <c r="D60" s="187">
        <v>393028</v>
      </c>
    </row>
    <row r="61" spans="1:5" x14ac:dyDescent="0.25">
      <c r="A61">
        <v>2001</v>
      </c>
      <c r="B61" t="s">
        <v>134</v>
      </c>
      <c r="C61" t="s">
        <v>222</v>
      </c>
      <c r="D61" s="187">
        <v>16046180</v>
      </c>
    </row>
    <row r="62" spans="1:5" x14ac:dyDescent="0.25">
      <c r="A62">
        <v>2001</v>
      </c>
      <c r="B62" t="s">
        <v>133</v>
      </c>
      <c r="C62" t="s">
        <v>222</v>
      </c>
      <c r="D62" s="187">
        <v>8042293</v>
      </c>
    </row>
    <row r="63" spans="1:5" x14ac:dyDescent="0.25">
      <c r="A63">
        <v>2001</v>
      </c>
      <c r="B63" t="s">
        <v>132</v>
      </c>
      <c r="C63" t="s">
        <v>222</v>
      </c>
      <c r="D63" s="187">
        <v>38248076</v>
      </c>
    </row>
    <row r="64" spans="1:5" x14ac:dyDescent="0.25">
      <c r="A64">
        <v>2001</v>
      </c>
      <c r="B64" t="s">
        <v>131</v>
      </c>
      <c r="C64" t="s">
        <v>222</v>
      </c>
      <c r="D64" s="187">
        <v>10362722</v>
      </c>
    </row>
    <row r="65" spans="1:4" x14ac:dyDescent="0.25">
      <c r="A65">
        <v>2001</v>
      </c>
      <c r="B65" t="s">
        <v>130</v>
      </c>
      <c r="C65" t="s">
        <v>222</v>
      </c>
      <c r="D65" s="187">
        <v>22131970</v>
      </c>
    </row>
    <row r="66" spans="1:4" x14ac:dyDescent="0.25">
      <c r="A66">
        <v>2001</v>
      </c>
      <c r="B66" t="s">
        <v>129</v>
      </c>
      <c r="C66" t="s">
        <v>222</v>
      </c>
      <c r="D66" s="187">
        <v>1992060</v>
      </c>
    </row>
    <row r="67" spans="1:4" x14ac:dyDescent="0.25">
      <c r="A67">
        <v>2001</v>
      </c>
      <c r="B67" t="s">
        <v>128</v>
      </c>
      <c r="C67" t="s">
        <v>222</v>
      </c>
      <c r="D67" s="187">
        <v>5378867</v>
      </c>
    </row>
    <row r="68" spans="1:4" x14ac:dyDescent="0.25">
      <c r="A68">
        <v>2001</v>
      </c>
      <c r="B68" t="s">
        <v>127</v>
      </c>
      <c r="C68" t="s">
        <v>222</v>
      </c>
      <c r="D68" s="187">
        <v>5188008</v>
      </c>
    </row>
    <row r="69" spans="1:4" x14ac:dyDescent="0.25">
      <c r="A69">
        <v>2001</v>
      </c>
      <c r="B69" t="s">
        <v>126</v>
      </c>
      <c r="C69" t="s">
        <v>222</v>
      </c>
      <c r="D69" s="187">
        <v>8895960</v>
      </c>
    </row>
    <row r="70" spans="1:4" x14ac:dyDescent="0.25">
      <c r="A70">
        <v>2001</v>
      </c>
      <c r="B70" t="s">
        <v>174</v>
      </c>
      <c r="C70" t="s">
        <v>222</v>
      </c>
      <c r="D70" s="187">
        <v>284968</v>
      </c>
    </row>
    <row r="71" spans="1:4" x14ac:dyDescent="0.25">
      <c r="A71">
        <v>2001</v>
      </c>
      <c r="B71" t="s">
        <v>241</v>
      </c>
      <c r="C71" t="s">
        <v>222</v>
      </c>
      <c r="D71" s="187">
        <v>33194</v>
      </c>
    </row>
    <row r="72" spans="1:4" x14ac:dyDescent="0.25">
      <c r="A72">
        <v>2001</v>
      </c>
      <c r="B72" t="s">
        <v>124</v>
      </c>
      <c r="C72" t="s">
        <v>222</v>
      </c>
      <c r="D72" s="187">
        <v>4513751</v>
      </c>
    </row>
    <row r="73" spans="1:4" x14ac:dyDescent="0.25">
      <c r="A73">
        <v>2001</v>
      </c>
      <c r="B73" t="s">
        <v>122</v>
      </c>
      <c r="C73" t="s">
        <v>222</v>
      </c>
      <c r="D73" s="187">
        <v>7229854</v>
      </c>
    </row>
    <row r="74" spans="1:4" x14ac:dyDescent="0.25">
      <c r="A74">
        <v>2001</v>
      </c>
      <c r="B74" t="s">
        <v>125</v>
      </c>
      <c r="C74" t="s">
        <v>222</v>
      </c>
      <c r="D74" s="187">
        <v>59119673</v>
      </c>
    </row>
    <row r="75" spans="1:4" x14ac:dyDescent="0.25">
      <c r="A75">
        <v>2001</v>
      </c>
      <c r="B75" t="s">
        <v>120</v>
      </c>
      <c r="C75" t="s">
        <v>222</v>
      </c>
      <c r="D75" s="187">
        <v>2034882</v>
      </c>
    </row>
    <row r="76" spans="1:4" x14ac:dyDescent="0.25">
      <c r="A76">
        <v>2001</v>
      </c>
      <c r="B76" t="s">
        <v>119</v>
      </c>
      <c r="C76" t="s">
        <v>222</v>
      </c>
      <c r="D76" s="187">
        <v>3060169</v>
      </c>
    </row>
    <row r="77" spans="1:4" x14ac:dyDescent="0.25">
      <c r="A77">
        <v>2001</v>
      </c>
      <c r="B77" t="s">
        <v>117</v>
      </c>
      <c r="C77" t="s">
        <v>222</v>
      </c>
      <c r="D77" s="187">
        <v>7503433</v>
      </c>
    </row>
    <row r="78" spans="1:4" x14ac:dyDescent="0.25">
      <c r="A78">
        <v>2001</v>
      </c>
      <c r="B78" t="s">
        <v>115</v>
      </c>
      <c r="C78" t="s">
        <v>222</v>
      </c>
      <c r="D78" s="187">
        <v>65166331</v>
      </c>
    </row>
    <row r="79" spans="1:4" x14ac:dyDescent="0.25">
      <c r="A79">
        <v>2001</v>
      </c>
      <c r="B79" t="s">
        <v>113</v>
      </c>
      <c r="C79" t="s">
        <v>222</v>
      </c>
      <c r="D79" s="187">
        <v>3801442</v>
      </c>
    </row>
    <row r="80" spans="1:4" x14ac:dyDescent="0.25">
      <c r="A80">
        <v>2002</v>
      </c>
      <c r="B80" t="s">
        <v>212</v>
      </c>
      <c r="C80" t="s">
        <v>222</v>
      </c>
      <c r="D80" s="187">
        <v>430456663</v>
      </c>
    </row>
    <row r="81" spans="1:4" x14ac:dyDescent="0.25">
      <c r="A81">
        <v>2002</v>
      </c>
      <c r="B81" t="s">
        <v>153</v>
      </c>
      <c r="C81" t="s">
        <v>222</v>
      </c>
      <c r="D81" s="187">
        <v>10332785</v>
      </c>
    </row>
    <row r="82" spans="1:4" x14ac:dyDescent="0.25">
      <c r="A82">
        <v>2002</v>
      </c>
      <c r="B82" t="s">
        <v>152</v>
      </c>
      <c r="C82" t="s">
        <v>222</v>
      </c>
      <c r="D82" s="187">
        <v>7837161</v>
      </c>
    </row>
    <row r="83" spans="1:4" x14ac:dyDescent="0.25">
      <c r="A83">
        <v>2002</v>
      </c>
      <c r="B83" t="s">
        <v>151</v>
      </c>
      <c r="C83" t="s">
        <v>222</v>
      </c>
      <c r="D83">
        <v>10196916</v>
      </c>
    </row>
    <row r="84" spans="1:4" x14ac:dyDescent="0.25">
      <c r="A84">
        <v>2002</v>
      </c>
      <c r="B84" t="s">
        <v>150</v>
      </c>
      <c r="C84" t="s">
        <v>222</v>
      </c>
      <c r="D84" s="187">
        <v>5375931</v>
      </c>
    </row>
    <row r="85" spans="1:4" x14ac:dyDescent="0.25">
      <c r="A85">
        <v>2002</v>
      </c>
      <c r="B85" t="s">
        <v>65</v>
      </c>
      <c r="C85" t="s">
        <v>222</v>
      </c>
      <c r="D85" s="187">
        <v>82488495</v>
      </c>
    </row>
    <row r="86" spans="1:4" x14ac:dyDescent="0.25">
      <c r="A86">
        <v>2002</v>
      </c>
      <c r="B86" t="s">
        <v>148</v>
      </c>
      <c r="C86" t="s">
        <v>222</v>
      </c>
      <c r="D86" s="187">
        <v>1379350</v>
      </c>
    </row>
    <row r="87" spans="1:4" x14ac:dyDescent="0.25">
      <c r="A87">
        <v>2002</v>
      </c>
      <c r="B87" t="s">
        <v>147</v>
      </c>
      <c r="C87" t="s">
        <v>222</v>
      </c>
      <c r="D87" s="187">
        <v>3931947</v>
      </c>
    </row>
    <row r="88" spans="1:4" x14ac:dyDescent="0.25">
      <c r="A88">
        <v>2002</v>
      </c>
      <c r="B88" t="s">
        <v>146</v>
      </c>
      <c r="C88" t="s">
        <v>222</v>
      </c>
      <c r="D88" s="187">
        <v>10902022</v>
      </c>
    </row>
    <row r="89" spans="1:4" x14ac:dyDescent="0.25">
      <c r="A89">
        <v>2002</v>
      </c>
      <c r="B89" t="s">
        <v>145</v>
      </c>
      <c r="C89" t="s">
        <v>222</v>
      </c>
      <c r="D89" s="187">
        <v>41431558</v>
      </c>
    </row>
    <row r="90" spans="1:4" x14ac:dyDescent="0.25">
      <c r="A90">
        <v>2002</v>
      </c>
      <c r="B90" t="s">
        <v>144</v>
      </c>
      <c r="C90" t="s">
        <v>222</v>
      </c>
      <c r="D90" s="187">
        <v>61644062</v>
      </c>
    </row>
    <row r="91" spans="1:4" x14ac:dyDescent="0.25">
      <c r="A91">
        <v>2002</v>
      </c>
      <c r="B91" t="s">
        <v>256</v>
      </c>
      <c r="C91" t="s">
        <v>222</v>
      </c>
      <c r="D91" s="187">
        <v>59893870</v>
      </c>
    </row>
    <row r="92" spans="1:4" x14ac:dyDescent="0.25">
      <c r="A92">
        <v>2002</v>
      </c>
      <c r="B92" t="s">
        <v>143</v>
      </c>
      <c r="C92" t="s">
        <v>222</v>
      </c>
      <c r="D92" s="187">
        <v>4305439</v>
      </c>
    </row>
    <row r="93" spans="1:4" x14ac:dyDescent="0.25">
      <c r="A93">
        <v>2002</v>
      </c>
      <c r="B93" t="s">
        <v>142</v>
      </c>
      <c r="C93" t="s">
        <v>222</v>
      </c>
      <c r="D93" s="187">
        <v>57059007</v>
      </c>
    </row>
    <row r="94" spans="1:4" x14ac:dyDescent="0.25">
      <c r="A94">
        <v>2002</v>
      </c>
      <c r="B94" t="s">
        <v>141</v>
      </c>
      <c r="C94" t="s">
        <v>222</v>
      </c>
      <c r="D94" s="187">
        <v>709630</v>
      </c>
    </row>
    <row r="95" spans="1:4" x14ac:dyDescent="0.25">
      <c r="A95">
        <v>2002</v>
      </c>
      <c r="B95" t="s">
        <v>140</v>
      </c>
      <c r="C95" t="s">
        <v>222</v>
      </c>
      <c r="D95" s="187">
        <v>2310173</v>
      </c>
    </row>
    <row r="96" spans="1:4" x14ac:dyDescent="0.25">
      <c r="A96">
        <v>2002</v>
      </c>
      <c r="B96" t="s">
        <v>139</v>
      </c>
      <c r="C96" t="s">
        <v>222</v>
      </c>
      <c r="D96" s="187">
        <v>3443067</v>
      </c>
    </row>
    <row r="97" spans="1:4" x14ac:dyDescent="0.25">
      <c r="A97">
        <v>2002</v>
      </c>
      <c r="B97" t="s">
        <v>138</v>
      </c>
      <c r="C97" t="s">
        <v>222</v>
      </c>
      <c r="D97" s="187">
        <v>446175</v>
      </c>
    </row>
    <row r="98" spans="1:4" x14ac:dyDescent="0.25">
      <c r="A98">
        <v>2002</v>
      </c>
      <c r="B98" t="s">
        <v>136</v>
      </c>
      <c r="C98" t="s">
        <v>222</v>
      </c>
      <c r="D98" s="187">
        <v>10158608</v>
      </c>
    </row>
    <row r="99" spans="1:4" x14ac:dyDescent="0.25">
      <c r="A99">
        <v>2002</v>
      </c>
      <c r="B99" t="s">
        <v>135</v>
      </c>
      <c r="C99" t="s">
        <v>222</v>
      </c>
      <c r="D99" s="187">
        <v>395969</v>
      </c>
    </row>
    <row r="100" spans="1:4" x14ac:dyDescent="0.25">
      <c r="A100">
        <v>2002</v>
      </c>
      <c r="B100" t="s">
        <v>134</v>
      </c>
      <c r="C100" t="s">
        <v>222</v>
      </c>
      <c r="D100" s="187">
        <v>16148929</v>
      </c>
    </row>
    <row r="101" spans="1:4" x14ac:dyDescent="0.25">
      <c r="A101">
        <v>2002</v>
      </c>
      <c r="B101" t="s">
        <v>133</v>
      </c>
      <c r="C101" t="s">
        <v>222</v>
      </c>
      <c r="D101" s="187">
        <v>8081957</v>
      </c>
    </row>
    <row r="102" spans="1:4" x14ac:dyDescent="0.25">
      <c r="A102">
        <v>2002</v>
      </c>
      <c r="B102" t="s">
        <v>132</v>
      </c>
      <c r="C102" t="s">
        <v>222</v>
      </c>
      <c r="D102" s="187">
        <v>38230364</v>
      </c>
    </row>
    <row r="103" spans="1:4" x14ac:dyDescent="0.25">
      <c r="A103">
        <v>2002</v>
      </c>
      <c r="B103" t="s">
        <v>131</v>
      </c>
      <c r="C103" t="s">
        <v>222</v>
      </c>
      <c r="D103" s="187">
        <v>10419631</v>
      </c>
    </row>
    <row r="104" spans="1:4" x14ac:dyDescent="0.25">
      <c r="A104">
        <v>2002</v>
      </c>
      <c r="B104" t="s">
        <v>130</v>
      </c>
      <c r="C104" t="s">
        <v>222</v>
      </c>
      <c r="D104" s="187">
        <v>21730496</v>
      </c>
    </row>
    <row r="105" spans="1:4" x14ac:dyDescent="0.25">
      <c r="A105">
        <v>2002</v>
      </c>
      <c r="B105" t="s">
        <v>129</v>
      </c>
      <c r="C105" t="s">
        <v>222</v>
      </c>
      <c r="D105" s="187">
        <v>1994530</v>
      </c>
    </row>
    <row r="106" spans="1:4" x14ac:dyDescent="0.25">
      <c r="A106">
        <v>2002</v>
      </c>
      <c r="B106" t="s">
        <v>128</v>
      </c>
      <c r="C106" t="s">
        <v>222</v>
      </c>
      <c r="D106" s="187">
        <v>5376912</v>
      </c>
    </row>
    <row r="107" spans="1:4" x14ac:dyDescent="0.25">
      <c r="A107">
        <v>2002</v>
      </c>
      <c r="B107" t="s">
        <v>127</v>
      </c>
      <c r="C107" t="s">
        <v>222</v>
      </c>
      <c r="D107" s="187">
        <v>5200598</v>
      </c>
    </row>
    <row r="108" spans="1:4" x14ac:dyDescent="0.25">
      <c r="A108">
        <v>2002</v>
      </c>
      <c r="B108" t="s">
        <v>126</v>
      </c>
      <c r="C108" t="s">
        <v>222</v>
      </c>
      <c r="D108" s="187">
        <v>8924958</v>
      </c>
    </row>
    <row r="109" spans="1:4" x14ac:dyDescent="0.25">
      <c r="A109">
        <v>2002</v>
      </c>
      <c r="B109" t="s">
        <v>174</v>
      </c>
      <c r="C109" t="s">
        <v>222</v>
      </c>
      <c r="D109" s="187">
        <v>287523</v>
      </c>
    </row>
    <row r="110" spans="1:4" x14ac:dyDescent="0.25">
      <c r="A110">
        <v>2002</v>
      </c>
      <c r="B110" t="s">
        <v>241</v>
      </c>
      <c r="C110" t="s">
        <v>222</v>
      </c>
      <c r="D110" s="187">
        <v>33694</v>
      </c>
    </row>
    <row r="111" spans="1:4" x14ac:dyDescent="0.25">
      <c r="A111">
        <v>2002</v>
      </c>
      <c r="B111" t="s">
        <v>124</v>
      </c>
      <c r="C111" t="s">
        <v>222</v>
      </c>
      <c r="D111" s="187">
        <v>4538159</v>
      </c>
    </row>
    <row r="112" spans="1:4" x14ac:dyDescent="0.25">
      <c r="A112">
        <v>2002</v>
      </c>
      <c r="B112" t="s">
        <v>122</v>
      </c>
      <c r="C112" t="s">
        <v>222</v>
      </c>
      <c r="D112" s="187">
        <v>7284753</v>
      </c>
    </row>
    <row r="113" spans="1:4" x14ac:dyDescent="0.25">
      <c r="A113">
        <v>2002</v>
      </c>
      <c r="B113" t="s">
        <v>125</v>
      </c>
      <c r="C113" t="s">
        <v>222</v>
      </c>
      <c r="D113" s="187">
        <v>59370479</v>
      </c>
    </row>
    <row r="114" spans="1:4" x14ac:dyDescent="0.25">
      <c r="A114">
        <v>2002</v>
      </c>
      <c r="B114" t="s">
        <v>120</v>
      </c>
      <c r="C114" t="s">
        <v>222</v>
      </c>
      <c r="D114" s="187">
        <v>2031153</v>
      </c>
    </row>
    <row r="115" spans="1:4" x14ac:dyDescent="0.25">
      <c r="A115">
        <v>2002</v>
      </c>
      <c r="B115" t="s">
        <v>119</v>
      </c>
      <c r="C115" t="s">
        <v>222</v>
      </c>
      <c r="D115" s="187">
        <v>3051006</v>
      </c>
    </row>
    <row r="116" spans="1:4" x14ac:dyDescent="0.25">
      <c r="A116">
        <v>2002</v>
      </c>
      <c r="B116" t="s">
        <v>117</v>
      </c>
      <c r="C116" t="s">
        <v>222</v>
      </c>
      <c r="D116" s="187">
        <v>7496522</v>
      </c>
    </row>
    <row r="117" spans="1:4" x14ac:dyDescent="0.25">
      <c r="A117">
        <v>2002</v>
      </c>
      <c r="B117" t="s">
        <v>115</v>
      </c>
      <c r="C117" t="s">
        <v>222</v>
      </c>
      <c r="D117" s="187">
        <v>66002506</v>
      </c>
    </row>
    <row r="118" spans="1:4" x14ac:dyDescent="0.25">
      <c r="A118">
        <v>2002</v>
      </c>
      <c r="B118" t="s">
        <v>113</v>
      </c>
      <c r="C118" t="s">
        <v>222</v>
      </c>
      <c r="D118" s="187">
        <v>3821758</v>
      </c>
    </row>
    <row r="119" spans="1:4" x14ac:dyDescent="0.25">
      <c r="A119">
        <v>2003</v>
      </c>
      <c r="B119" t="s">
        <v>212</v>
      </c>
      <c r="C119" t="s">
        <v>222</v>
      </c>
      <c r="D119" s="187">
        <v>431976112</v>
      </c>
    </row>
    <row r="120" spans="1:4" x14ac:dyDescent="0.25">
      <c r="A120">
        <v>2003</v>
      </c>
      <c r="B120" t="s">
        <v>153</v>
      </c>
      <c r="C120" t="s">
        <v>222</v>
      </c>
      <c r="D120" s="187">
        <v>10376133</v>
      </c>
    </row>
    <row r="121" spans="1:4" x14ac:dyDescent="0.25">
      <c r="A121">
        <v>2003</v>
      </c>
      <c r="B121" t="s">
        <v>152</v>
      </c>
      <c r="C121" t="s">
        <v>222</v>
      </c>
      <c r="D121" s="187">
        <v>7775327</v>
      </c>
    </row>
    <row r="122" spans="1:4" x14ac:dyDescent="0.25">
      <c r="A122">
        <v>2003</v>
      </c>
      <c r="B122" t="s">
        <v>151</v>
      </c>
      <c r="C122" t="s">
        <v>222</v>
      </c>
      <c r="D122" s="187">
        <v>10193998</v>
      </c>
    </row>
    <row r="123" spans="1:4" x14ac:dyDescent="0.25">
      <c r="A123">
        <v>2003</v>
      </c>
      <c r="B123" t="s">
        <v>150</v>
      </c>
      <c r="C123" t="s">
        <v>222</v>
      </c>
      <c r="D123" s="187">
        <v>5390574</v>
      </c>
    </row>
    <row r="124" spans="1:4" x14ac:dyDescent="0.25">
      <c r="A124">
        <v>2003</v>
      </c>
      <c r="B124" t="s">
        <v>65</v>
      </c>
      <c r="C124" t="s">
        <v>222</v>
      </c>
      <c r="D124" s="187">
        <v>82534176</v>
      </c>
    </row>
    <row r="125" spans="1:4" x14ac:dyDescent="0.25">
      <c r="A125">
        <v>2003</v>
      </c>
      <c r="B125" t="s">
        <v>148</v>
      </c>
      <c r="C125" t="s">
        <v>222</v>
      </c>
      <c r="D125" s="187">
        <v>1370720</v>
      </c>
    </row>
    <row r="126" spans="1:4" x14ac:dyDescent="0.25">
      <c r="A126">
        <v>2003</v>
      </c>
      <c r="B126" t="s">
        <v>147</v>
      </c>
      <c r="C126" t="s">
        <v>222</v>
      </c>
      <c r="D126">
        <v>3996521</v>
      </c>
    </row>
    <row r="127" spans="1:4" x14ac:dyDescent="0.25">
      <c r="A127">
        <v>2003</v>
      </c>
      <c r="B127" t="s">
        <v>146</v>
      </c>
      <c r="C127" t="s">
        <v>222</v>
      </c>
      <c r="D127" s="187">
        <v>10928070</v>
      </c>
    </row>
    <row r="128" spans="1:4" x14ac:dyDescent="0.25">
      <c r="A128">
        <v>2003</v>
      </c>
      <c r="B128" t="s">
        <v>145</v>
      </c>
      <c r="C128" t="s">
        <v>222</v>
      </c>
      <c r="D128" s="187">
        <v>42187645</v>
      </c>
    </row>
    <row r="129" spans="1:4" x14ac:dyDescent="0.25">
      <c r="A129">
        <v>2003</v>
      </c>
      <c r="B129" t="s">
        <v>144</v>
      </c>
      <c r="C129" t="s">
        <v>222</v>
      </c>
      <c r="D129" s="187">
        <v>62078165</v>
      </c>
    </row>
    <row r="130" spans="1:4" x14ac:dyDescent="0.25">
      <c r="A130">
        <v>2003</v>
      </c>
      <c r="B130" t="s">
        <v>256</v>
      </c>
      <c r="C130" t="s">
        <v>222</v>
      </c>
      <c r="D130" s="187">
        <v>60303631</v>
      </c>
    </row>
    <row r="131" spans="1:4" x14ac:dyDescent="0.25">
      <c r="A131">
        <v>2003</v>
      </c>
      <c r="B131" t="s">
        <v>143</v>
      </c>
      <c r="C131" t="s">
        <v>222</v>
      </c>
      <c r="D131" s="187">
        <v>4305555</v>
      </c>
    </row>
    <row r="132" spans="1:4" x14ac:dyDescent="0.25">
      <c r="A132">
        <v>2003</v>
      </c>
      <c r="B132" t="s">
        <v>142</v>
      </c>
      <c r="C132" t="s">
        <v>222</v>
      </c>
      <c r="D132" s="187">
        <v>57313203</v>
      </c>
    </row>
    <row r="133" spans="1:4" x14ac:dyDescent="0.25">
      <c r="A133">
        <v>2003</v>
      </c>
      <c r="B133" t="s">
        <v>141</v>
      </c>
      <c r="C133" t="s">
        <v>222</v>
      </c>
      <c r="D133" s="187">
        <v>718307</v>
      </c>
    </row>
    <row r="134" spans="1:4" x14ac:dyDescent="0.25">
      <c r="A134">
        <v>2003</v>
      </c>
      <c r="B134" t="s">
        <v>140</v>
      </c>
      <c r="C134" t="s">
        <v>222</v>
      </c>
      <c r="D134" s="187">
        <v>2287955</v>
      </c>
    </row>
    <row r="135" spans="1:4" x14ac:dyDescent="0.25">
      <c r="A135">
        <v>2003</v>
      </c>
      <c r="B135" t="s">
        <v>139</v>
      </c>
      <c r="C135" t="s">
        <v>222</v>
      </c>
      <c r="D135" s="187">
        <v>3415213</v>
      </c>
    </row>
    <row r="136" spans="1:4" x14ac:dyDescent="0.25">
      <c r="A136">
        <v>2003</v>
      </c>
      <c r="B136" t="s">
        <v>138</v>
      </c>
      <c r="C136" t="s">
        <v>222</v>
      </c>
      <c r="D136" s="187">
        <v>451630</v>
      </c>
    </row>
    <row r="137" spans="1:4" x14ac:dyDescent="0.25">
      <c r="A137">
        <v>2003</v>
      </c>
      <c r="B137" t="s">
        <v>136</v>
      </c>
      <c r="C137" t="s">
        <v>222</v>
      </c>
      <c r="D137" s="187">
        <v>10129552</v>
      </c>
    </row>
    <row r="138" spans="1:4" x14ac:dyDescent="0.25">
      <c r="A138">
        <v>2003</v>
      </c>
      <c r="B138" t="s">
        <v>135</v>
      </c>
      <c r="C138" t="s">
        <v>222</v>
      </c>
      <c r="D138" s="187">
        <v>398582</v>
      </c>
    </row>
    <row r="139" spans="1:4" x14ac:dyDescent="0.25">
      <c r="A139">
        <v>2003</v>
      </c>
      <c r="B139" t="s">
        <v>134</v>
      </c>
      <c r="C139" t="s">
        <v>222</v>
      </c>
      <c r="D139" s="187">
        <v>16225302</v>
      </c>
    </row>
    <row r="140" spans="1:4" x14ac:dyDescent="0.25">
      <c r="A140">
        <v>2003</v>
      </c>
      <c r="B140" t="s">
        <v>133</v>
      </c>
      <c r="C140" t="s">
        <v>222</v>
      </c>
      <c r="D140" s="187">
        <v>8121423</v>
      </c>
    </row>
    <row r="141" spans="1:4" x14ac:dyDescent="0.25">
      <c r="A141">
        <v>2003</v>
      </c>
      <c r="B141" t="s">
        <v>132</v>
      </c>
      <c r="C141" t="s">
        <v>222</v>
      </c>
      <c r="D141" s="187">
        <v>38204570</v>
      </c>
    </row>
    <row r="142" spans="1:4" x14ac:dyDescent="0.25">
      <c r="A142">
        <v>2003</v>
      </c>
      <c r="B142" t="s">
        <v>131</v>
      </c>
      <c r="C142" t="s">
        <v>222</v>
      </c>
      <c r="D142" s="187">
        <v>10458821</v>
      </c>
    </row>
    <row r="143" spans="1:4" x14ac:dyDescent="0.25">
      <c r="A143">
        <v>2003</v>
      </c>
      <c r="B143" t="s">
        <v>130</v>
      </c>
      <c r="C143" t="s">
        <v>222</v>
      </c>
      <c r="D143" s="187">
        <v>21574326</v>
      </c>
    </row>
    <row r="144" spans="1:4" x14ac:dyDescent="0.25">
      <c r="A144">
        <v>2003</v>
      </c>
      <c r="B144" t="s">
        <v>129</v>
      </c>
      <c r="C144" t="s">
        <v>222</v>
      </c>
      <c r="D144" s="187">
        <v>1995733</v>
      </c>
    </row>
    <row r="145" spans="1:4" x14ac:dyDescent="0.25">
      <c r="A145">
        <v>2003</v>
      </c>
      <c r="B145" t="s">
        <v>128</v>
      </c>
      <c r="C145" t="s">
        <v>222</v>
      </c>
      <c r="D145" s="187">
        <v>5373374</v>
      </c>
    </row>
    <row r="146" spans="1:4" x14ac:dyDescent="0.25">
      <c r="A146">
        <v>2003</v>
      </c>
      <c r="B146" t="s">
        <v>127</v>
      </c>
      <c r="C146" t="s">
        <v>222</v>
      </c>
      <c r="D146" s="187">
        <v>5213014</v>
      </c>
    </row>
    <row r="147" spans="1:4" x14ac:dyDescent="0.25">
      <c r="A147">
        <v>2003</v>
      </c>
      <c r="B147" t="s">
        <v>126</v>
      </c>
      <c r="C147" t="s">
        <v>222</v>
      </c>
      <c r="D147" s="187">
        <v>8958229</v>
      </c>
    </row>
    <row r="148" spans="1:4" x14ac:dyDescent="0.25">
      <c r="A148">
        <v>2003</v>
      </c>
      <c r="B148" t="s">
        <v>174</v>
      </c>
      <c r="C148" t="s">
        <v>222</v>
      </c>
      <c r="D148" s="187">
        <v>289521</v>
      </c>
    </row>
    <row r="149" spans="1:4" x14ac:dyDescent="0.25">
      <c r="A149">
        <v>2003</v>
      </c>
      <c r="B149" t="s">
        <v>241</v>
      </c>
      <c r="C149" t="s">
        <v>222</v>
      </c>
      <c r="D149" s="187">
        <v>34079</v>
      </c>
    </row>
    <row r="150" spans="1:4" x14ac:dyDescent="0.25">
      <c r="A150">
        <v>2003</v>
      </c>
      <c r="B150" t="s">
        <v>124</v>
      </c>
      <c r="C150" t="s">
        <v>222</v>
      </c>
      <c r="D150" s="187">
        <v>4564855</v>
      </c>
    </row>
    <row r="151" spans="1:4" x14ac:dyDescent="0.25">
      <c r="A151">
        <v>2003</v>
      </c>
      <c r="B151" t="s">
        <v>122</v>
      </c>
      <c r="C151" t="s">
        <v>222</v>
      </c>
      <c r="D151" s="187">
        <v>7339001</v>
      </c>
    </row>
    <row r="152" spans="1:4" x14ac:dyDescent="0.25">
      <c r="A152">
        <v>2003</v>
      </c>
      <c r="B152" t="s">
        <v>125</v>
      </c>
      <c r="C152" t="s">
        <v>222</v>
      </c>
      <c r="D152" s="187">
        <v>59647577</v>
      </c>
    </row>
    <row r="153" spans="1:4" x14ac:dyDescent="0.25">
      <c r="A153">
        <v>2003</v>
      </c>
      <c r="B153" t="s">
        <v>120</v>
      </c>
      <c r="C153" t="s">
        <v>222</v>
      </c>
      <c r="D153" s="187">
        <v>2026773</v>
      </c>
    </row>
    <row r="154" spans="1:4" x14ac:dyDescent="0.25">
      <c r="A154">
        <v>2003</v>
      </c>
      <c r="B154" t="s">
        <v>119</v>
      </c>
      <c r="C154" t="s">
        <v>222</v>
      </c>
      <c r="D154" s="187">
        <v>3039612</v>
      </c>
    </row>
    <row r="155" spans="1:4" x14ac:dyDescent="0.25">
      <c r="A155">
        <v>2003</v>
      </c>
      <c r="B155" t="s">
        <v>117</v>
      </c>
      <c r="C155" t="s">
        <v>222</v>
      </c>
      <c r="D155" s="187">
        <v>7480591</v>
      </c>
    </row>
    <row r="156" spans="1:4" x14ac:dyDescent="0.25">
      <c r="A156">
        <v>2003</v>
      </c>
      <c r="B156" t="s">
        <v>115</v>
      </c>
      <c r="C156" t="s">
        <v>222</v>
      </c>
      <c r="D156" s="187">
        <v>66794551</v>
      </c>
    </row>
    <row r="157" spans="1:4" x14ac:dyDescent="0.25">
      <c r="A157">
        <v>2003</v>
      </c>
      <c r="B157" t="s">
        <v>113</v>
      </c>
      <c r="C157" t="s">
        <v>222</v>
      </c>
      <c r="D157" s="187">
        <v>3833882</v>
      </c>
    </row>
    <row r="158" spans="1:4" x14ac:dyDescent="0.25">
      <c r="A158">
        <v>2004</v>
      </c>
      <c r="B158" t="s">
        <v>212</v>
      </c>
      <c r="C158" t="s">
        <v>222</v>
      </c>
      <c r="D158" s="187">
        <v>433589156</v>
      </c>
    </row>
    <row r="159" spans="1:4" x14ac:dyDescent="0.25">
      <c r="A159">
        <v>2004</v>
      </c>
      <c r="B159" t="s">
        <v>153</v>
      </c>
      <c r="C159" t="s">
        <v>222</v>
      </c>
      <c r="D159" s="187">
        <v>10421137</v>
      </c>
    </row>
    <row r="160" spans="1:4" x14ac:dyDescent="0.25">
      <c r="A160">
        <v>2004</v>
      </c>
      <c r="B160" t="s">
        <v>152</v>
      </c>
      <c r="C160" t="s">
        <v>222</v>
      </c>
      <c r="D160" s="187">
        <v>7716860</v>
      </c>
    </row>
    <row r="161" spans="1:4" x14ac:dyDescent="0.25">
      <c r="A161">
        <v>2004</v>
      </c>
      <c r="B161" t="s">
        <v>151</v>
      </c>
      <c r="C161" t="s">
        <v>222</v>
      </c>
      <c r="D161" s="187">
        <v>10197101</v>
      </c>
    </row>
    <row r="162" spans="1:4" x14ac:dyDescent="0.25">
      <c r="A162">
        <v>2004</v>
      </c>
      <c r="B162" t="s">
        <v>150</v>
      </c>
      <c r="C162" t="s">
        <v>222</v>
      </c>
      <c r="D162" s="187">
        <v>5404523</v>
      </c>
    </row>
    <row r="163" spans="1:4" x14ac:dyDescent="0.25">
      <c r="A163">
        <v>2004</v>
      </c>
      <c r="B163" t="s">
        <v>65</v>
      </c>
      <c r="C163" t="s">
        <v>222</v>
      </c>
      <c r="D163" s="187">
        <v>82516260</v>
      </c>
    </row>
    <row r="164" spans="1:4" x14ac:dyDescent="0.25">
      <c r="A164">
        <v>2004</v>
      </c>
      <c r="B164" t="s">
        <v>148</v>
      </c>
      <c r="C164" t="s">
        <v>222</v>
      </c>
      <c r="D164" s="187">
        <v>1362550</v>
      </c>
    </row>
    <row r="165" spans="1:4" x14ac:dyDescent="0.25">
      <c r="A165">
        <v>2004</v>
      </c>
      <c r="B165" t="s">
        <v>147</v>
      </c>
      <c r="C165" t="s">
        <v>222</v>
      </c>
      <c r="D165" s="187">
        <v>4070262</v>
      </c>
    </row>
    <row r="166" spans="1:4" x14ac:dyDescent="0.25">
      <c r="A166">
        <v>2004</v>
      </c>
      <c r="B166" t="s">
        <v>146</v>
      </c>
      <c r="C166" t="s">
        <v>222</v>
      </c>
      <c r="D166" s="187">
        <v>10955141</v>
      </c>
    </row>
    <row r="167" spans="1:4" x14ac:dyDescent="0.25">
      <c r="A167">
        <v>2004</v>
      </c>
      <c r="B167" t="s">
        <v>145</v>
      </c>
      <c r="C167" t="s">
        <v>222</v>
      </c>
      <c r="D167" s="187">
        <v>42921895</v>
      </c>
    </row>
    <row r="168" spans="1:4" x14ac:dyDescent="0.25">
      <c r="A168">
        <v>2004</v>
      </c>
      <c r="B168" t="s">
        <v>144</v>
      </c>
      <c r="C168" t="s">
        <v>222</v>
      </c>
      <c r="D168" s="187">
        <v>62532556</v>
      </c>
    </row>
    <row r="169" spans="1:4" x14ac:dyDescent="0.25">
      <c r="A169">
        <v>2004</v>
      </c>
      <c r="B169" t="s">
        <v>256</v>
      </c>
      <c r="C169" t="s">
        <v>222</v>
      </c>
      <c r="D169">
        <v>60734343</v>
      </c>
    </row>
    <row r="170" spans="1:4" x14ac:dyDescent="0.25">
      <c r="A170">
        <v>2004</v>
      </c>
      <c r="B170" t="s">
        <v>143</v>
      </c>
      <c r="C170" t="s">
        <v>222</v>
      </c>
      <c r="D170" s="187">
        <v>4308293</v>
      </c>
    </row>
    <row r="171" spans="1:4" x14ac:dyDescent="0.25">
      <c r="A171">
        <v>2004</v>
      </c>
      <c r="B171" t="s">
        <v>142</v>
      </c>
      <c r="C171" t="s">
        <v>222</v>
      </c>
      <c r="D171" s="187">
        <v>57685327</v>
      </c>
    </row>
    <row r="172" spans="1:4" x14ac:dyDescent="0.25">
      <c r="A172">
        <v>2004</v>
      </c>
      <c r="B172" t="s">
        <v>141</v>
      </c>
      <c r="C172" t="s">
        <v>222</v>
      </c>
      <c r="D172" s="187">
        <v>727980</v>
      </c>
    </row>
    <row r="173" spans="1:4" x14ac:dyDescent="0.25">
      <c r="A173">
        <v>2004</v>
      </c>
      <c r="B173" t="s">
        <v>140</v>
      </c>
      <c r="C173" t="s">
        <v>222</v>
      </c>
      <c r="D173" s="187">
        <v>2263122</v>
      </c>
    </row>
    <row r="174" spans="1:4" x14ac:dyDescent="0.25">
      <c r="A174">
        <v>2004</v>
      </c>
      <c r="B174" t="s">
        <v>139</v>
      </c>
      <c r="C174" t="s">
        <v>222</v>
      </c>
      <c r="D174" s="187">
        <v>3377075</v>
      </c>
    </row>
    <row r="175" spans="1:4" x14ac:dyDescent="0.25">
      <c r="A175">
        <v>2004</v>
      </c>
      <c r="B175" t="s">
        <v>138</v>
      </c>
      <c r="C175" t="s">
        <v>222</v>
      </c>
      <c r="D175" s="187">
        <v>458095</v>
      </c>
    </row>
    <row r="176" spans="1:4" x14ac:dyDescent="0.25">
      <c r="A176">
        <v>2004</v>
      </c>
      <c r="B176" t="s">
        <v>136</v>
      </c>
      <c r="C176" t="s">
        <v>222</v>
      </c>
      <c r="D176" s="187">
        <v>10107146</v>
      </c>
    </row>
    <row r="177" spans="1:4" x14ac:dyDescent="0.25">
      <c r="A177">
        <v>2004</v>
      </c>
      <c r="B177" t="s">
        <v>135</v>
      </c>
      <c r="C177" t="s">
        <v>222</v>
      </c>
      <c r="D177" s="187">
        <v>401268</v>
      </c>
    </row>
    <row r="178" spans="1:4" x14ac:dyDescent="0.25">
      <c r="A178">
        <v>2004</v>
      </c>
      <c r="B178" t="s">
        <v>134</v>
      </c>
      <c r="C178" t="s">
        <v>222</v>
      </c>
      <c r="D178" s="187">
        <v>16281779</v>
      </c>
    </row>
    <row r="179" spans="1:4" x14ac:dyDescent="0.25">
      <c r="A179">
        <v>2004</v>
      </c>
      <c r="B179" t="s">
        <v>133</v>
      </c>
      <c r="C179" t="s">
        <v>222</v>
      </c>
      <c r="D179" s="187">
        <v>8171966</v>
      </c>
    </row>
    <row r="180" spans="1:4" x14ac:dyDescent="0.25">
      <c r="A180">
        <v>2004</v>
      </c>
      <c r="B180" t="s">
        <v>132</v>
      </c>
      <c r="C180" t="s">
        <v>222</v>
      </c>
      <c r="D180" s="187">
        <v>38182222</v>
      </c>
    </row>
    <row r="181" spans="1:4" x14ac:dyDescent="0.25">
      <c r="A181">
        <v>2004</v>
      </c>
      <c r="B181" t="s">
        <v>131</v>
      </c>
      <c r="C181" t="s">
        <v>222</v>
      </c>
      <c r="D181" s="187">
        <v>10483861</v>
      </c>
    </row>
    <row r="182" spans="1:4" x14ac:dyDescent="0.25">
      <c r="A182">
        <v>2004</v>
      </c>
      <c r="B182" t="s">
        <v>130</v>
      </c>
      <c r="C182" t="s">
        <v>222</v>
      </c>
      <c r="D182" s="187">
        <v>21451748</v>
      </c>
    </row>
    <row r="183" spans="1:4" x14ac:dyDescent="0.25">
      <c r="A183">
        <v>2004</v>
      </c>
      <c r="B183" t="s">
        <v>129</v>
      </c>
      <c r="C183" t="s">
        <v>222</v>
      </c>
      <c r="D183" s="187">
        <v>1997012</v>
      </c>
    </row>
    <row r="184" spans="1:4" x14ac:dyDescent="0.25">
      <c r="A184">
        <v>2004</v>
      </c>
      <c r="B184" t="s">
        <v>128</v>
      </c>
      <c r="C184" t="s">
        <v>222</v>
      </c>
      <c r="D184" s="187">
        <v>5372280</v>
      </c>
    </row>
    <row r="185" spans="1:4" x14ac:dyDescent="0.25">
      <c r="A185">
        <v>2004</v>
      </c>
      <c r="B185" t="s">
        <v>127</v>
      </c>
      <c r="C185" t="s">
        <v>222</v>
      </c>
      <c r="D185" s="187">
        <v>5228172</v>
      </c>
    </row>
    <row r="186" spans="1:4" x14ac:dyDescent="0.25">
      <c r="A186">
        <v>2004</v>
      </c>
      <c r="B186" t="s">
        <v>126</v>
      </c>
      <c r="C186" t="s">
        <v>222</v>
      </c>
      <c r="D186" s="187">
        <v>8993531</v>
      </c>
    </row>
    <row r="187" spans="1:4" x14ac:dyDescent="0.25">
      <c r="A187">
        <v>2004</v>
      </c>
      <c r="B187" t="s">
        <v>174</v>
      </c>
      <c r="C187" t="s">
        <v>222</v>
      </c>
      <c r="D187" s="187">
        <v>292074</v>
      </c>
    </row>
    <row r="188" spans="1:4" x14ac:dyDescent="0.25">
      <c r="A188">
        <v>2004</v>
      </c>
      <c r="B188" t="s">
        <v>241</v>
      </c>
      <c r="C188" t="s">
        <v>222</v>
      </c>
      <c r="D188" s="187">
        <v>34447</v>
      </c>
    </row>
    <row r="189" spans="1:4" x14ac:dyDescent="0.25">
      <c r="A189">
        <v>2004</v>
      </c>
      <c r="B189" t="s">
        <v>124</v>
      </c>
      <c r="C189" t="s">
        <v>222</v>
      </c>
      <c r="D189" s="187">
        <v>4591910</v>
      </c>
    </row>
    <row r="190" spans="1:4" x14ac:dyDescent="0.25">
      <c r="A190">
        <v>2004</v>
      </c>
      <c r="B190" t="s">
        <v>122</v>
      </c>
      <c r="C190" t="s">
        <v>222</v>
      </c>
      <c r="D190" s="187">
        <v>7389625</v>
      </c>
    </row>
    <row r="191" spans="1:4" x14ac:dyDescent="0.25">
      <c r="A191">
        <v>2004</v>
      </c>
      <c r="B191" t="s">
        <v>125</v>
      </c>
      <c r="C191" t="s">
        <v>222</v>
      </c>
      <c r="D191" s="187">
        <v>59987905</v>
      </c>
    </row>
    <row r="192" spans="1:4" x14ac:dyDescent="0.25">
      <c r="A192">
        <v>2004</v>
      </c>
      <c r="B192" t="s">
        <v>120</v>
      </c>
      <c r="C192" t="s">
        <v>222</v>
      </c>
      <c r="D192" s="187">
        <v>2032544</v>
      </c>
    </row>
    <row r="193" spans="1:4" x14ac:dyDescent="0.25">
      <c r="A193">
        <v>2004</v>
      </c>
      <c r="B193" t="s">
        <v>119</v>
      </c>
      <c r="C193" t="s">
        <v>222</v>
      </c>
      <c r="D193" s="187">
        <v>3026933</v>
      </c>
    </row>
    <row r="194" spans="1:4" x14ac:dyDescent="0.25">
      <c r="A194">
        <v>2004</v>
      </c>
      <c r="B194" t="s">
        <v>117</v>
      </c>
      <c r="C194" t="s">
        <v>222</v>
      </c>
      <c r="D194" s="187">
        <v>7463157</v>
      </c>
    </row>
    <row r="195" spans="1:4" x14ac:dyDescent="0.25">
      <c r="A195">
        <v>2004</v>
      </c>
      <c r="B195" t="s">
        <v>115</v>
      </c>
      <c r="C195" t="s">
        <v>222</v>
      </c>
      <c r="D195" s="187">
        <v>67598736</v>
      </c>
    </row>
    <row r="196" spans="1:4" x14ac:dyDescent="0.25">
      <c r="A196">
        <v>2004</v>
      </c>
      <c r="B196" t="s">
        <v>113</v>
      </c>
      <c r="C196" t="s">
        <v>222</v>
      </c>
      <c r="D196" s="187">
        <v>3839973</v>
      </c>
    </row>
    <row r="197" spans="1:4" x14ac:dyDescent="0.25">
      <c r="A197">
        <v>2005</v>
      </c>
      <c r="B197" t="s">
        <v>212</v>
      </c>
      <c r="C197" t="s">
        <v>222</v>
      </c>
      <c r="D197" s="187">
        <v>435116254</v>
      </c>
    </row>
    <row r="198" spans="1:4" x14ac:dyDescent="0.25">
      <c r="A198">
        <v>2005</v>
      </c>
      <c r="B198" t="s">
        <v>153</v>
      </c>
      <c r="C198" t="s">
        <v>222</v>
      </c>
      <c r="D198" s="187">
        <v>10478617</v>
      </c>
    </row>
    <row r="199" spans="1:4" x14ac:dyDescent="0.25">
      <c r="A199">
        <v>2005</v>
      </c>
      <c r="B199" t="s">
        <v>152</v>
      </c>
      <c r="C199" t="s">
        <v>222</v>
      </c>
      <c r="D199" s="187">
        <v>7658972</v>
      </c>
    </row>
    <row r="200" spans="1:4" x14ac:dyDescent="0.25">
      <c r="A200">
        <v>2005</v>
      </c>
      <c r="B200" t="s">
        <v>151</v>
      </c>
      <c r="C200" t="s">
        <v>222</v>
      </c>
      <c r="D200" s="187">
        <v>10211216</v>
      </c>
    </row>
    <row r="201" spans="1:4" x14ac:dyDescent="0.25">
      <c r="A201">
        <v>2005</v>
      </c>
      <c r="B201" t="s">
        <v>150</v>
      </c>
      <c r="C201" t="s">
        <v>222</v>
      </c>
      <c r="D201" s="187">
        <v>5419432</v>
      </c>
    </row>
    <row r="202" spans="1:4" x14ac:dyDescent="0.25">
      <c r="A202">
        <v>2005</v>
      </c>
      <c r="B202" t="s">
        <v>65</v>
      </c>
      <c r="C202" t="s">
        <v>222</v>
      </c>
      <c r="D202" s="187">
        <v>82469422</v>
      </c>
    </row>
    <row r="203" spans="1:4" x14ac:dyDescent="0.25">
      <c r="A203">
        <v>2005</v>
      </c>
      <c r="B203" t="s">
        <v>148</v>
      </c>
      <c r="C203" t="s">
        <v>222</v>
      </c>
      <c r="D203" s="187">
        <v>1354775</v>
      </c>
    </row>
    <row r="204" spans="1:4" x14ac:dyDescent="0.25">
      <c r="A204">
        <v>2005</v>
      </c>
      <c r="B204" t="s">
        <v>147</v>
      </c>
      <c r="C204" t="s">
        <v>222</v>
      </c>
      <c r="D204" s="187">
        <v>4159914</v>
      </c>
    </row>
    <row r="205" spans="1:4" x14ac:dyDescent="0.25">
      <c r="A205">
        <v>2005</v>
      </c>
      <c r="B205" t="s">
        <v>146</v>
      </c>
      <c r="C205" t="s">
        <v>222</v>
      </c>
      <c r="D205" s="187">
        <v>10987314</v>
      </c>
    </row>
    <row r="206" spans="1:4" x14ac:dyDescent="0.25">
      <c r="A206">
        <v>2005</v>
      </c>
      <c r="B206" t="s">
        <v>145</v>
      </c>
      <c r="C206" t="s">
        <v>222</v>
      </c>
      <c r="D206" s="187">
        <v>43653155</v>
      </c>
    </row>
    <row r="207" spans="1:4" x14ac:dyDescent="0.25">
      <c r="A207">
        <v>2005</v>
      </c>
      <c r="B207" t="s">
        <v>144</v>
      </c>
      <c r="C207" t="s">
        <v>222</v>
      </c>
      <c r="D207" s="187">
        <v>63001253</v>
      </c>
    </row>
    <row r="208" spans="1:4" x14ac:dyDescent="0.25">
      <c r="A208">
        <v>2005</v>
      </c>
      <c r="B208" t="s">
        <v>256</v>
      </c>
      <c r="C208" t="s">
        <v>222</v>
      </c>
      <c r="D208" s="187">
        <v>61181499</v>
      </c>
    </row>
    <row r="209" spans="1:4" x14ac:dyDescent="0.25">
      <c r="A209">
        <v>2005</v>
      </c>
      <c r="B209" t="s">
        <v>143</v>
      </c>
      <c r="C209" t="s">
        <v>222</v>
      </c>
      <c r="D209" s="187">
        <v>4311674</v>
      </c>
    </row>
    <row r="210" spans="1:4" x14ac:dyDescent="0.25">
      <c r="A210">
        <v>2005</v>
      </c>
      <c r="B210" t="s">
        <v>142</v>
      </c>
      <c r="C210" t="s">
        <v>222</v>
      </c>
      <c r="D210" s="187">
        <v>57969484</v>
      </c>
    </row>
    <row r="211" spans="1:4" x14ac:dyDescent="0.25">
      <c r="A211">
        <v>2005</v>
      </c>
      <c r="B211" t="s">
        <v>141</v>
      </c>
      <c r="C211" t="s">
        <v>222</v>
      </c>
      <c r="D211" s="187">
        <v>738540</v>
      </c>
    </row>
    <row r="212" spans="1:4" x14ac:dyDescent="0.25">
      <c r="A212">
        <v>2005</v>
      </c>
      <c r="B212" t="s">
        <v>140</v>
      </c>
      <c r="C212" t="s">
        <v>222</v>
      </c>
      <c r="D212" s="187">
        <v>2238799</v>
      </c>
    </row>
    <row r="213" spans="1:4" x14ac:dyDescent="0.25">
      <c r="A213">
        <v>2005</v>
      </c>
      <c r="B213" t="s">
        <v>139</v>
      </c>
      <c r="C213" t="s">
        <v>222</v>
      </c>
      <c r="D213" s="187">
        <v>3322528</v>
      </c>
    </row>
    <row r="214" spans="1:4" x14ac:dyDescent="0.25">
      <c r="A214">
        <v>2005</v>
      </c>
      <c r="B214" t="s">
        <v>138</v>
      </c>
      <c r="C214" t="s">
        <v>222</v>
      </c>
      <c r="D214" s="187">
        <v>465158</v>
      </c>
    </row>
    <row r="215" spans="1:4" x14ac:dyDescent="0.25">
      <c r="A215">
        <v>2005</v>
      </c>
      <c r="B215" t="s">
        <v>136</v>
      </c>
      <c r="C215" t="s">
        <v>222</v>
      </c>
      <c r="D215" s="187">
        <v>10087065</v>
      </c>
    </row>
    <row r="216" spans="1:4" x14ac:dyDescent="0.25">
      <c r="A216">
        <v>2005</v>
      </c>
      <c r="B216" t="s">
        <v>135</v>
      </c>
      <c r="C216" t="s">
        <v>222</v>
      </c>
      <c r="D216" s="187">
        <v>403834</v>
      </c>
    </row>
    <row r="217" spans="1:4" x14ac:dyDescent="0.25">
      <c r="A217">
        <v>2005</v>
      </c>
      <c r="B217" t="s">
        <v>134</v>
      </c>
      <c r="C217" t="s">
        <v>222</v>
      </c>
      <c r="D217" s="187">
        <v>16319868</v>
      </c>
    </row>
    <row r="218" spans="1:4" x14ac:dyDescent="0.25">
      <c r="A218">
        <v>2005</v>
      </c>
      <c r="B218" t="s">
        <v>133</v>
      </c>
      <c r="C218" t="s">
        <v>222</v>
      </c>
      <c r="D218" s="187">
        <v>8227829</v>
      </c>
    </row>
    <row r="219" spans="1:4" x14ac:dyDescent="0.25">
      <c r="A219">
        <v>2005</v>
      </c>
      <c r="B219" t="s">
        <v>132</v>
      </c>
      <c r="C219" t="s">
        <v>222</v>
      </c>
      <c r="D219" s="187">
        <v>38165445</v>
      </c>
    </row>
    <row r="220" spans="1:4" x14ac:dyDescent="0.25">
      <c r="A220">
        <v>2005</v>
      </c>
      <c r="B220" t="s">
        <v>131</v>
      </c>
      <c r="C220" t="s">
        <v>222</v>
      </c>
      <c r="D220" s="187">
        <v>10503330</v>
      </c>
    </row>
    <row r="221" spans="1:4" x14ac:dyDescent="0.25">
      <c r="A221">
        <v>2005</v>
      </c>
      <c r="B221" t="s">
        <v>130</v>
      </c>
      <c r="C221" t="s">
        <v>222</v>
      </c>
      <c r="D221" s="187">
        <v>21319685</v>
      </c>
    </row>
    <row r="222" spans="1:4" x14ac:dyDescent="0.25">
      <c r="A222">
        <v>2005</v>
      </c>
      <c r="B222" t="s">
        <v>129</v>
      </c>
      <c r="C222" t="s">
        <v>222</v>
      </c>
      <c r="D222" s="187">
        <v>2000474</v>
      </c>
    </row>
    <row r="223" spans="1:4" x14ac:dyDescent="0.25">
      <c r="A223">
        <v>2005</v>
      </c>
      <c r="B223" t="s">
        <v>128</v>
      </c>
      <c r="C223" t="s">
        <v>222</v>
      </c>
      <c r="D223" s="187">
        <v>5372807</v>
      </c>
    </row>
    <row r="224" spans="1:4" x14ac:dyDescent="0.25">
      <c r="A224">
        <v>2005</v>
      </c>
      <c r="B224" t="s">
        <v>127</v>
      </c>
      <c r="C224" t="s">
        <v>222</v>
      </c>
      <c r="D224" s="187">
        <v>5246096</v>
      </c>
    </row>
    <row r="225" spans="1:4" x14ac:dyDescent="0.25">
      <c r="A225">
        <v>2005</v>
      </c>
      <c r="B225" t="s">
        <v>126</v>
      </c>
      <c r="C225" t="s">
        <v>222</v>
      </c>
      <c r="D225" s="187">
        <v>9029572</v>
      </c>
    </row>
    <row r="226" spans="1:4" x14ac:dyDescent="0.25">
      <c r="A226">
        <v>2005</v>
      </c>
      <c r="B226" t="s">
        <v>174</v>
      </c>
      <c r="C226" t="s">
        <v>222</v>
      </c>
      <c r="D226" s="187">
        <v>296734</v>
      </c>
    </row>
    <row r="227" spans="1:4" x14ac:dyDescent="0.25">
      <c r="A227">
        <v>2005</v>
      </c>
      <c r="B227" t="s">
        <v>241</v>
      </c>
      <c r="C227" t="s">
        <v>222</v>
      </c>
      <c r="D227" s="187">
        <v>34753</v>
      </c>
    </row>
    <row r="228" spans="1:4" x14ac:dyDescent="0.25">
      <c r="A228">
        <v>2005</v>
      </c>
      <c r="B228" t="s">
        <v>124</v>
      </c>
      <c r="C228" t="s">
        <v>222</v>
      </c>
      <c r="D228" s="187">
        <v>4623291</v>
      </c>
    </row>
    <row r="229" spans="1:4" x14ac:dyDescent="0.25">
      <c r="A229">
        <v>2005</v>
      </c>
      <c r="B229" t="s">
        <v>122</v>
      </c>
      <c r="C229" t="s">
        <v>222</v>
      </c>
      <c r="D229" s="187">
        <v>7437115</v>
      </c>
    </row>
    <row r="230" spans="1:4" x14ac:dyDescent="0.25">
      <c r="A230">
        <v>2005</v>
      </c>
      <c r="B230" t="s">
        <v>125</v>
      </c>
      <c r="C230" t="s">
        <v>222</v>
      </c>
      <c r="D230" s="187">
        <v>60401206</v>
      </c>
    </row>
    <row r="231" spans="1:4" x14ac:dyDescent="0.25">
      <c r="A231">
        <v>2005</v>
      </c>
      <c r="B231" t="s">
        <v>120</v>
      </c>
      <c r="C231" t="s">
        <v>222</v>
      </c>
      <c r="D231" s="187">
        <v>2036855</v>
      </c>
    </row>
    <row r="232" spans="1:4" x14ac:dyDescent="0.25">
      <c r="A232">
        <v>2005</v>
      </c>
      <c r="B232" t="s">
        <v>119</v>
      </c>
      <c r="C232" t="s">
        <v>222</v>
      </c>
      <c r="D232" s="187">
        <v>3011482</v>
      </c>
    </row>
    <row r="233" spans="1:4" x14ac:dyDescent="0.25">
      <c r="A233">
        <v>2005</v>
      </c>
      <c r="B233" t="s">
        <v>117</v>
      </c>
      <c r="C233" t="s">
        <v>222</v>
      </c>
      <c r="D233" s="187">
        <v>7440769</v>
      </c>
    </row>
    <row r="234" spans="1:4" x14ac:dyDescent="0.25">
      <c r="A234">
        <v>2005</v>
      </c>
      <c r="B234" t="s">
        <v>115</v>
      </c>
      <c r="C234" t="s">
        <v>222</v>
      </c>
      <c r="D234" s="187">
        <v>68435380</v>
      </c>
    </row>
    <row r="235" spans="1:4" x14ac:dyDescent="0.25">
      <c r="A235">
        <v>2005</v>
      </c>
      <c r="B235" t="s">
        <v>113</v>
      </c>
      <c r="C235" t="s">
        <v>222</v>
      </c>
      <c r="D235" s="187">
        <v>3842591</v>
      </c>
    </row>
    <row r="236" spans="1:4" x14ac:dyDescent="0.25">
      <c r="A236">
        <v>2006</v>
      </c>
      <c r="B236" t="s">
        <v>212</v>
      </c>
      <c r="C236" t="s">
        <v>222</v>
      </c>
      <c r="D236" s="187">
        <v>436521866</v>
      </c>
    </row>
    <row r="237" spans="1:4" x14ac:dyDescent="0.25">
      <c r="A237">
        <v>2006</v>
      </c>
      <c r="B237" t="s">
        <v>153</v>
      </c>
      <c r="C237" t="s">
        <v>222</v>
      </c>
      <c r="D237" s="187">
        <v>10547958</v>
      </c>
    </row>
    <row r="238" spans="1:4" x14ac:dyDescent="0.25">
      <c r="A238">
        <v>2006</v>
      </c>
      <c r="B238" t="s">
        <v>152</v>
      </c>
      <c r="C238" t="s">
        <v>222</v>
      </c>
      <c r="D238" s="187">
        <v>7601022</v>
      </c>
    </row>
    <row r="239" spans="1:4" x14ac:dyDescent="0.25">
      <c r="A239">
        <v>2006</v>
      </c>
      <c r="B239" t="s">
        <v>151</v>
      </c>
      <c r="C239" t="s">
        <v>222</v>
      </c>
      <c r="D239" s="187">
        <v>10238905</v>
      </c>
    </row>
    <row r="240" spans="1:4" x14ac:dyDescent="0.25">
      <c r="A240">
        <v>2006</v>
      </c>
      <c r="B240" t="s">
        <v>150</v>
      </c>
      <c r="C240" t="s">
        <v>222</v>
      </c>
      <c r="D240" s="187">
        <v>5437272</v>
      </c>
    </row>
    <row r="241" spans="1:4" x14ac:dyDescent="0.25">
      <c r="A241">
        <v>2006</v>
      </c>
      <c r="B241" t="s">
        <v>65</v>
      </c>
      <c r="C241" t="s">
        <v>222</v>
      </c>
      <c r="D241" s="187">
        <v>82376451</v>
      </c>
    </row>
    <row r="242" spans="1:4" x14ac:dyDescent="0.25">
      <c r="A242">
        <v>2006</v>
      </c>
      <c r="B242" t="s">
        <v>148</v>
      </c>
      <c r="C242" t="s">
        <v>222</v>
      </c>
      <c r="D242" s="187">
        <v>1346810</v>
      </c>
    </row>
    <row r="243" spans="1:4" x14ac:dyDescent="0.25">
      <c r="A243">
        <v>2006</v>
      </c>
      <c r="B243" t="s">
        <v>147</v>
      </c>
      <c r="C243" t="s">
        <v>222</v>
      </c>
      <c r="D243" s="187">
        <v>4274137</v>
      </c>
    </row>
    <row r="244" spans="1:4" x14ac:dyDescent="0.25">
      <c r="A244">
        <v>2006</v>
      </c>
      <c r="B244" t="s">
        <v>146</v>
      </c>
      <c r="C244" t="s">
        <v>222</v>
      </c>
      <c r="D244" s="187">
        <v>11020362</v>
      </c>
    </row>
    <row r="245" spans="1:4" x14ac:dyDescent="0.25">
      <c r="A245">
        <v>2006</v>
      </c>
      <c r="B245" t="s">
        <v>145</v>
      </c>
      <c r="C245" t="s">
        <v>222</v>
      </c>
      <c r="D245" s="187">
        <v>44397319</v>
      </c>
    </row>
    <row r="246" spans="1:4" x14ac:dyDescent="0.25">
      <c r="A246">
        <v>2006</v>
      </c>
      <c r="B246" t="s">
        <v>144</v>
      </c>
      <c r="C246" t="s">
        <v>222</v>
      </c>
      <c r="D246" s="187">
        <v>63437350</v>
      </c>
    </row>
    <row r="247" spans="1:4" x14ac:dyDescent="0.25">
      <c r="A247">
        <v>2006</v>
      </c>
      <c r="B247" t="s">
        <v>256</v>
      </c>
      <c r="C247" t="s">
        <v>222</v>
      </c>
      <c r="D247" s="187">
        <v>61597486</v>
      </c>
    </row>
    <row r="248" spans="1:4" x14ac:dyDescent="0.25">
      <c r="A248">
        <v>2006</v>
      </c>
      <c r="B248" t="s">
        <v>143</v>
      </c>
      <c r="C248" t="s">
        <v>222</v>
      </c>
      <c r="D248" s="187">
        <v>4313009</v>
      </c>
    </row>
    <row r="249" spans="1:4" x14ac:dyDescent="0.25">
      <c r="A249">
        <v>2006</v>
      </c>
      <c r="B249" t="s">
        <v>142</v>
      </c>
      <c r="C249" t="s">
        <v>222</v>
      </c>
      <c r="D249" s="187">
        <v>58143979</v>
      </c>
    </row>
    <row r="250" spans="1:4" x14ac:dyDescent="0.25">
      <c r="A250">
        <v>2006</v>
      </c>
      <c r="B250" t="s">
        <v>141</v>
      </c>
      <c r="C250" t="s">
        <v>222</v>
      </c>
      <c r="D250" s="187">
        <v>750965</v>
      </c>
    </row>
    <row r="251" spans="1:4" x14ac:dyDescent="0.25">
      <c r="A251">
        <v>2006</v>
      </c>
      <c r="B251" t="s">
        <v>140</v>
      </c>
      <c r="C251" t="s">
        <v>222</v>
      </c>
      <c r="D251" s="187">
        <v>2218357</v>
      </c>
    </row>
    <row r="252" spans="1:4" x14ac:dyDescent="0.25">
      <c r="A252">
        <v>2006</v>
      </c>
      <c r="B252" t="s">
        <v>139</v>
      </c>
      <c r="C252" t="s">
        <v>222</v>
      </c>
      <c r="D252" s="187">
        <v>3269909</v>
      </c>
    </row>
    <row r="253" spans="1:4" x14ac:dyDescent="0.25">
      <c r="A253">
        <v>2006</v>
      </c>
      <c r="B253" t="s">
        <v>138</v>
      </c>
      <c r="C253" t="s">
        <v>222</v>
      </c>
      <c r="D253" s="187">
        <v>472637</v>
      </c>
    </row>
    <row r="254" spans="1:4" x14ac:dyDescent="0.25">
      <c r="A254">
        <v>2006</v>
      </c>
      <c r="B254" t="s">
        <v>136</v>
      </c>
      <c r="C254" t="s">
        <v>222</v>
      </c>
      <c r="D254" s="187">
        <v>10071370</v>
      </c>
    </row>
    <row r="255" spans="1:4" x14ac:dyDescent="0.25">
      <c r="A255">
        <v>2006</v>
      </c>
      <c r="B255" t="s">
        <v>135</v>
      </c>
      <c r="C255" t="s">
        <v>222</v>
      </c>
      <c r="D255" s="187">
        <v>405308</v>
      </c>
    </row>
    <row r="256" spans="1:4" x14ac:dyDescent="0.25">
      <c r="A256">
        <v>2006</v>
      </c>
      <c r="B256" t="s">
        <v>134</v>
      </c>
      <c r="C256" t="s">
        <v>222</v>
      </c>
      <c r="D256" s="187">
        <v>16346101</v>
      </c>
    </row>
    <row r="257" spans="1:4" x14ac:dyDescent="0.25">
      <c r="A257">
        <v>2006</v>
      </c>
      <c r="B257" t="s">
        <v>133</v>
      </c>
      <c r="C257" t="s">
        <v>222</v>
      </c>
      <c r="D257" s="187">
        <v>8268641</v>
      </c>
    </row>
    <row r="258" spans="1:4" x14ac:dyDescent="0.25">
      <c r="A258">
        <v>2006</v>
      </c>
      <c r="B258" t="s">
        <v>132</v>
      </c>
      <c r="C258" t="s">
        <v>222</v>
      </c>
      <c r="D258" s="187">
        <v>38141267</v>
      </c>
    </row>
    <row r="259" spans="1:4" x14ac:dyDescent="0.25">
      <c r="A259">
        <v>2006</v>
      </c>
      <c r="B259" t="s">
        <v>131</v>
      </c>
      <c r="C259" t="s">
        <v>222</v>
      </c>
      <c r="D259" s="187">
        <v>10522288</v>
      </c>
    </row>
    <row r="260" spans="1:4" x14ac:dyDescent="0.25">
      <c r="A260">
        <v>2006</v>
      </c>
      <c r="B260" t="s">
        <v>130</v>
      </c>
      <c r="C260" t="s">
        <v>222</v>
      </c>
      <c r="D260" s="187">
        <v>21193760</v>
      </c>
    </row>
    <row r="261" spans="1:4" x14ac:dyDescent="0.25">
      <c r="A261">
        <v>2006</v>
      </c>
      <c r="B261" t="s">
        <v>129</v>
      </c>
      <c r="C261" t="s">
        <v>222</v>
      </c>
      <c r="D261" s="187">
        <v>2006868</v>
      </c>
    </row>
    <row r="262" spans="1:4" x14ac:dyDescent="0.25">
      <c r="A262">
        <v>2006</v>
      </c>
      <c r="B262" t="s">
        <v>128</v>
      </c>
      <c r="C262" t="s">
        <v>222</v>
      </c>
      <c r="D262" s="187">
        <v>5373054</v>
      </c>
    </row>
    <row r="263" spans="1:4" x14ac:dyDescent="0.25">
      <c r="A263">
        <v>2006</v>
      </c>
      <c r="B263" t="s">
        <v>127</v>
      </c>
      <c r="C263" t="s">
        <v>222</v>
      </c>
      <c r="D263" s="187">
        <v>5266268</v>
      </c>
    </row>
    <row r="264" spans="1:4" x14ac:dyDescent="0.25">
      <c r="A264">
        <v>2006</v>
      </c>
      <c r="B264" t="s">
        <v>126</v>
      </c>
      <c r="C264" t="s">
        <v>222</v>
      </c>
      <c r="D264" s="187">
        <v>9080505</v>
      </c>
    </row>
    <row r="265" spans="1:4" x14ac:dyDescent="0.25">
      <c r="A265">
        <v>2006</v>
      </c>
      <c r="B265" t="s">
        <v>174</v>
      </c>
      <c r="C265" t="s">
        <v>222</v>
      </c>
      <c r="D265" s="187">
        <v>303782</v>
      </c>
    </row>
    <row r="266" spans="1:4" x14ac:dyDescent="0.25">
      <c r="A266">
        <v>2006</v>
      </c>
      <c r="B266" t="s">
        <v>241</v>
      </c>
      <c r="C266" t="s">
        <v>222</v>
      </c>
      <c r="D266" s="187">
        <v>35037</v>
      </c>
    </row>
    <row r="267" spans="1:4" x14ac:dyDescent="0.25">
      <c r="A267">
        <v>2006</v>
      </c>
      <c r="B267" t="s">
        <v>124</v>
      </c>
      <c r="C267" t="s">
        <v>222</v>
      </c>
      <c r="D267" s="187">
        <v>4660677</v>
      </c>
    </row>
    <row r="268" spans="1:4" x14ac:dyDescent="0.25">
      <c r="A268">
        <v>2006</v>
      </c>
      <c r="B268" t="s">
        <v>122</v>
      </c>
      <c r="C268" t="s">
        <v>222</v>
      </c>
      <c r="D268" s="187">
        <v>7483934</v>
      </c>
    </row>
    <row r="269" spans="1:4" x14ac:dyDescent="0.25">
      <c r="A269">
        <v>2006</v>
      </c>
      <c r="B269" t="s">
        <v>125</v>
      </c>
      <c r="C269" t="s">
        <v>222</v>
      </c>
      <c r="D269" s="187">
        <v>60846820</v>
      </c>
    </row>
    <row r="270" spans="1:4" x14ac:dyDescent="0.25">
      <c r="A270">
        <v>2006</v>
      </c>
      <c r="B270" t="s">
        <v>120</v>
      </c>
      <c r="C270" t="s">
        <v>222</v>
      </c>
      <c r="D270" s="187">
        <v>2040228</v>
      </c>
    </row>
    <row r="271" spans="1:4" x14ac:dyDescent="0.25">
      <c r="A271">
        <v>2006</v>
      </c>
      <c r="B271" t="s">
        <v>119</v>
      </c>
      <c r="C271" t="s">
        <v>222</v>
      </c>
      <c r="D271" s="187">
        <v>2992542</v>
      </c>
    </row>
    <row r="272" spans="1:4" x14ac:dyDescent="0.25">
      <c r="A272">
        <v>2006</v>
      </c>
      <c r="B272" t="s">
        <v>117</v>
      </c>
      <c r="C272" t="s">
        <v>222</v>
      </c>
      <c r="D272" s="187">
        <v>7411569</v>
      </c>
    </row>
    <row r="273" spans="1:4" x14ac:dyDescent="0.25">
      <c r="A273">
        <v>2006</v>
      </c>
      <c r="B273" t="s">
        <v>115</v>
      </c>
      <c r="C273" t="s">
        <v>222</v>
      </c>
      <c r="D273" s="187">
        <v>69295253</v>
      </c>
    </row>
    <row r="274" spans="1:4" x14ac:dyDescent="0.25">
      <c r="A274">
        <v>2006</v>
      </c>
      <c r="B274" t="s">
        <v>113</v>
      </c>
      <c r="C274" t="s">
        <v>222</v>
      </c>
      <c r="D274" s="187">
        <v>3843334</v>
      </c>
    </row>
    <row r="275" spans="1:4" x14ac:dyDescent="0.25">
      <c r="A275">
        <v>2007</v>
      </c>
      <c r="B275" t="s">
        <v>212</v>
      </c>
      <c r="C275" t="s">
        <v>222</v>
      </c>
      <c r="D275" s="187">
        <v>437984240</v>
      </c>
    </row>
    <row r="276" spans="1:4" x14ac:dyDescent="0.25">
      <c r="A276">
        <v>2007</v>
      </c>
      <c r="B276" t="s">
        <v>153</v>
      </c>
      <c r="C276" t="s">
        <v>222</v>
      </c>
      <c r="D276" s="187">
        <v>10625700</v>
      </c>
    </row>
    <row r="277" spans="1:4" x14ac:dyDescent="0.25">
      <c r="A277">
        <v>2007</v>
      </c>
      <c r="B277" t="s">
        <v>152</v>
      </c>
      <c r="C277" t="s">
        <v>222</v>
      </c>
      <c r="D277" s="187">
        <v>7545338</v>
      </c>
    </row>
    <row r="278" spans="1:4" x14ac:dyDescent="0.25">
      <c r="A278">
        <v>2007</v>
      </c>
      <c r="B278" t="s">
        <v>151</v>
      </c>
      <c r="C278" t="s">
        <v>222</v>
      </c>
      <c r="D278" s="187">
        <v>10298828</v>
      </c>
    </row>
    <row r="279" spans="1:4" x14ac:dyDescent="0.25">
      <c r="A279">
        <v>2007</v>
      </c>
      <c r="B279" t="s">
        <v>150</v>
      </c>
      <c r="C279" t="s">
        <v>222</v>
      </c>
      <c r="D279" s="187">
        <v>5461438</v>
      </c>
    </row>
    <row r="280" spans="1:4" x14ac:dyDescent="0.25">
      <c r="A280">
        <v>2007</v>
      </c>
      <c r="B280" t="s">
        <v>65</v>
      </c>
      <c r="C280" t="s">
        <v>222</v>
      </c>
      <c r="D280" s="187">
        <v>82266372</v>
      </c>
    </row>
    <row r="281" spans="1:4" x14ac:dyDescent="0.25">
      <c r="A281">
        <v>2007</v>
      </c>
      <c r="B281" t="s">
        <v>148</v>
      </c>
      <c r="C281" t="s">
        <v>222</v>
      </c>
      <c r="D281" s="187">
        <v>1340680</v>
      </c>
    </row>
    <row r="282" spans="1:4" x14ac:dyDescent="0.25">
      <c r="A282">
        <v>2007</v>
      </c>
      <c r="B282" t="s">
        <v>147</v>
      </c>
      <c r="C282" t="s">
        <v>222</v>
      </c>
      <c r="D282" s="187">
        <v>4398942</v>
      </c>
    </row>
    <row r="283" spans="1:4" x14ac:dyDescent="0.25">
      <c r="A283">
        <v>2007</v>
      </c>
      <c r="B283" t="s">
        <v>146</v>
      </c>
      <c r="C283" t="s">
        <v>222</v>
      </c>
      <c r="D283" s="187">
        <v>11048473</v>
      </c>
    </row>
    <row r="284" spans="1:4" x14ac:dyDescent="0.25">
      <c r="A284">
        <v>2007</v>
      </c>
      <c r="B284" t="s">
        <v>145</v>
      </c>
      <c r="C284" t="s">
        <v>222</v>
      </c>
      <c r="D284" s="187">
        <v>45226803</v>
      </c>
    </row>
    <row r="285" spans="1:4" x14ac:dyDescent="0.25">
      <c r="A285">
        <v>2007</v>
      </c>
      <c r="B285" t="s">
        <v>144</v>
      </c>
      <c r="C285" t="s">
        <v>222</v>
      </c>
      <c r="D285" s="187">
        <v>63826129</v>
      </c>
    </row>
    <row r="286" spans="1:4" x14ac:dyDescent="0.25">
      <c r="A286">
        <v>2007</v>
      </c>
      <c r="B286" t="s">
        <v>256</v>
      </c>
      <c r="C286" t="s">
        <v>222</v>
      </c>
      <c r="D286" s="187">
        <v>61965052</v>
      </c>
    </row>
    <row r="287" spans="1:4" x14ac:dyDescent="0.25">
      <c r="A287">
        <v>2007</v>
      </c>
      <c r="B287" t="s">
        <v>143</v>
      </c>
      <c r="C287" t="s">
        <v>222</v>
      </c>
      <c r="D287" s="187">
        <v>4312749</v>
      </c>
    </row>
    <row r="288" spans="1:4" x14ac:dyDescent="0.25">
      <c r="A288">
        <v>2007</v>
      </c>
      <c r="B288" t="s">
        <v>142</v>
      </c>
      <c r="C288" t="s">
        <v>222</v>
      </c>
      <c r="D288" s="187">
        <v>58438310</v>
      </c>
    </row>
    <row r="289" spans="1:4" x14ac:dyDescent="0.25">
      <c r="A289">
        <v>2007</v>
      </c>
      <c r="B289" t="s">
        <v>141</v>
      </c>
      <c r="C289" t="s">
        <v>222</v>
      </c>
      <c r="D289" s="187">
        <v>767125</v>
      </c>
    </row>
    <row r="290" spans="1:4" x14ac:dyDescent="0.25">
      <c r="A290">
        <v>2007</v>
      </c>
      <c r="B290" t="s">
        <v>140</v>
      </c>
      <c r="C290" t="s">
        <v>222</v>
      </c>
      <c r="D290" s="187">
        <v>2200325</v>
      </c>
    </row>
    <row r="291" spans="1:4" x14ac:dyDescent="0.25">
      <c r="A291">
        <v>2007</v>
      </c>
      <c r="B291" t="s">
        <v>139</v>
      </c>
      <c r="C291" t="s">
        <v>222</v>
      </c>
      <c r="D291" s="187">
        <v>3231294</v>
      </c>
    </row>
    <row r="292" spans="1:4" x14ac:dyDescent="0.25">
      <c r="A292">
        <v>2007</v>
      </c>
      <c r="B292" t="s">
        <v>138</v>
      </c>
      <c r="C292" t="s">
        <v>222</v>
      </c>
      <c r="D292" s="187">
        <v>479993</v>
      </c>
    </row>
    <row r="293" spans="1:4" x14ac:dyDescent="0.25">
      <c r="A293">
        <v>2007</v>
      </c>
      <c r="B293" t="s">
        <v>136</v>
      </c>
      <c r="C293" t="s">
        <v>222</v>
      </c>
      <c r="D293" s="187">
        <v>10055780</v>
      </c>
    </row>
    <row r="294" spans="1:4" x14ac:dyDescent="0.25">
      <c r="A294">
        <v>2007</v>
      </c>
      <c r="B294" t="s">
        <v>135</v>
      </c>
      <c r="C294" t="s">
        <v>222</v>
      </c>
      <c r="D294" s="187">
        <v>406724</v>
      </c>
    </row>
    <row r="295" spans="1:4" x14ac:dyDescent="0.25">
      <c r="A295">
        <v>2007</v>
      </c>
      <c r="B295" t="s">
        <v>134</v>
      </c>
      <c r="C295" t="s">
        <v>222</v>
      </c>
      <c r="D295" s="187">
        <v>16381696</v>
      </c>
    </row>
    <row r="296" spans="1:4" x14ac:dyDescent="0.25">
      <c r="A296">
        <v>2007</v>
      </c>
      <c r="B296" t="s">
        <v>133</v>
      </c>
      <c r="C296" t="s">
        <v>222</v>
      </c>
      <c r="D296" s="187">
        <v>8295487</v>
      </c>
    </row>
    <row r="297" spans="1:4" x14ac:dyDescent="0.25">
      <c r="A297">
        <v>2007</v>
      </c>
      <c r="B297" t="s">
        <v>132</v>
      </c>
      <c r="C297" t="s">
        <v>222</v>
      </c>
      <c r="D297" s="187">
        <v>38120560</v>
      </c>
    </row>
    <row r="298" spans="1:4" x14ac:dyDescent="0.25">
      <c r="A298">
        <v>2007</v>
      </c>
      <c r="B298" t="s">
        <v>131</v>
      </c>
      <c r="C298" t="s">
        <v>222</v>
      </c>
      <c r="D298" s="187">
        <v>10542964</v>
      </c>
    </row>
    <row r="299" spans="1:4" x14ac:dyDescent="0.25">
      <c r="A299">
        <v>2007</v>
      </c>
      <c r="B299" t="s">
        <v>130</v>
      </c>
      <c r="C299" t="s">
        <v>222</v>
      </c>
      <c r="D299" s="187">
        <v>20882982</v>
      </c>
    </row>
    <row r="300" spans="1:4" x14ac:dyDescent="0.25">
      <c r="A300">
        <v>2007</v>
      </c>
      <c r="B300" t="s">
        <v>129</v>
      </c>
      <c r="C300" t="s">
        <v>222</v>
      </c>
      <c r="D300" s="187">
        <v>2018122</v>
      </c>
    </row>
    <row r="301" spans="1:4" x14ac:dyDescent="0.25">
      <c r="A301">
        <v>2007</v>
      </c>
      <c r="B301" t="s">
        <v>128</v>
      </c>
      <c r="C301" t="s">
        <v>222</v>
      </c>
      <c r="D301" s="187">
        <v>5374622</v>
      </c>
    </row>
    <row r="302" spans="1:4" x14ac:dyDescent="0.25">
      <c r="A302">
        <v>2007</v>
      </c>
      <c r="B302" t="s">
        <v>127</v>
      </c>
      <c r="C302" t="s">
        <v>222</v>
      </c>
      <c r="D302" s="187">
        <v>5288720</v>
      </c>
    </row>
    <row r="303" spans="1:4" x14ac:dyDescent="0.25">
      <c r="A303">
        <v>2007</v>
      </c>
      <c r="B303" t="s">
        <v>126</v>
      </c>
      <c r="C303" t="s">
        <v>222</v>
      </c>
      <c r="D303" s="187">
        <v>9148092</v>
      </c>
    </row>
    <row r="304" spans="1:4" x14ac:dyDescent="0.25">
      <c r="A304">
        <v>2007</v>
      </c>
      <c r="B304" t="s">
        <v>174</v>
      </c>
      <c r="C304" t="s">
        <v>222</v>
      </c>
      <c r="D304" s="187">
        <v>311566</v>
      </c>
    </row>
    <row r="305" spans="1:5" x14ac:dyDescent="0.25">
      <c r="A305">
        <v>2007</v>
      </c>
      <c r="B305" t="s">
        <v>241</v>
      </c>
      <c r="C305" t="s">
        <v>222</v>
      </c>
      <c r="D305" s="187">
        <v>35262</v>
      </c>
    </row>
    <row r="306" spans="1:5" x14ac:dyDescent="0.25">
      <c r="A306">
        <v>2007</v>
      </c>
      <c r="B306" t="s">
        <v>124</v>
      </c>
      <c r="C306" t="s">
        <v>222</v>
      </c>
      <c r="D306" s="187">
        <v>4709153</v>
      </c>
    </row>
    <row r="307" spans="1:5" x14ac:dyDescent="0.25">
      <c r="A307">
        <v>2007</v>
      </c>
      <c r="B307" t="s">
        <v>122</v>
      </c>
      <c r="C307" t="s">
        <v>222</v>
      </c>
      <c r="D307" s="187">
        <v>7551117</v>
      </c>
    </row>
    <row r="308" spans="1:5" x14ac:dyDescent="0.25">
      <c r="A308">
        <v>2007</v>
      </c>
      <c r="B308" t="s">
        <v>125</v>
      </c>
      <c r="C308" t="s">
        <v>222</v>
      </c>
      <c r="D308" s="187">
        <v>61322463</v>
      </c>
    </row>
    <row r="309" spans="1:5" x14ac:dyDescent="0.25">
      <c r="A309">
        <v>2007</v>
      </c>
      <c r="B309" t="s">
        <v>120</v>
      </c>
      <c r="C309" t="s">
        <v>222</v>
      </c>
      <c r="D309" s="187">
        <v>2043559</v>
      </c>
    </row>
    <row r="310" spans="1:5" x14ac:dyDescent="0.25">
      <c r="A310">
        <v>2007</v>
      </c>
      <c r="B310" t="s">
        <v>119</v>
      </c>
      <c r="C310" t="s">
        <v>222</v>
      </c>
      <c r="D310" s="187">
        <v>2970011</v>
      </c>
    </row>
    <row r="311" spans="1:5" x14ac:dyDescent="0.25">
      <c r="A311">
        <v>2007</v>
      </c>
      <c r="B311" t="s">
        <v>117</v>
      </c>
      <c r="C311" t="s">
        <v>222</v>
      </c>
      <c r="D311" s="187">
        <v>7381579</v>
      </c>
    </row>
    <row r="312" spans="1:5" x14ac:dyDescent="0.25">
      <c r="A312">
        <v>2007</v>
      </c>
      <c r="B312" t="s">
        <v>115</v>
      </c>
      <c r="C312" t="s">
        <v>222</v>
      </c>
      <c r="D312" s="187">
        <v>70158112</v>
      </c>
    </row>
    <row r="313" spans="1:5" x14ac:dyDescent="0.25">
      <c r="A313">
        <v>2007</v>
      </c>
      <c r="B313" t="s">
        <v>113</v>
      </c>
      <c r="C313" t="s">
        <v>222</v>
      </c>
      <c r="D313" s="187">
        <v>3843932</v>
      </c>
    </row>
    <row r="314" spans="1:5" x14ac:dyDescent="0.25">
      <c r="A314">
        <v>2008</v>
      </c>
      <c r="B314" t="s">
        <v>212</v>
      </c>
      <c r="C314" t="s">
        <v>222</v>
      </c>
      <c r="D314" s="187">
        <v>439386639</v>
      </c>
      <c r="E314" t="s">
        <v>223</v>
      </c>
    </row>
    <row r="315" spans="1:5" x14ac:dyDescent="0.25">
      <c r="A315">
        <v>2008</v>
      </c>
      <c r="B315" t="s">
        <v>153</v>
      </c>
      <c r="C315" t="s">
        <v>222</v>
      </c>
      <c r="D315" s="187">
        <v>10709973</v>
      </c>
    </row>
    <row r="316" spans="1:5" x14ac:dyDescent="0.25">
      <c r="A316">
        <v>2008</v>
      </c>
      <c r="B316" t="s">
        <v>152</v>
      </c>
      <c r="C316" t="s">
        <v>222</v>
      </c>
      <c r="D316" s="187">
        <v>7492561</v>
      </c>
    </row>
    <row r="317" spans="1:5" x14ac:dyDescent="0.25">
      <c r="A317">
        <v>2008</v>
      </c>
      <c r="B317" t="s">
        <v>151</v>
      </c>
      <c r="C317" t="s">
        <v>222</v>
      </c>
      <c r="D317" s="187">
        <v>10384603</v>
      </c>
    </row>
    <row r="318" spans="1:5" x14ac:dyDescent="0.25">
      <c r="A318">
        <v>2008</v>
      </c>
      <c r="B318" t="s">
        <v>150</v>
      </c>
      <c r="C318" t="s">
        <v>222</v>
      </c>
      <c r="D318" s="187">
        <v>5493621</v>
      </c>
    </row>
    <row r="319" spans="1:5" x14ac:dyDescent="0.25">
      <c r="A319">
        <v>2008</v>
      </c>
      <c r="B319" t="s">
        <v>65</v>
      </c>
      <c r="C319" t="s">
        <v>222</v>
      </c>
      <c r="D319" s="187">
        <v>82110097</v>
      </c>
    </row>
    <row r="320" spans="1:5" x14ac:dyDescent="0.25">
      <c r="A320">
        <v>2008</v>
      </c>
      <c r="B320" t="s">
        <v>148</v>
      </c>
      <c r="C320" t="s">
        <v>222</v>
      </c>
      <c r="D320" s="187">
        <v>1337090</v>
      </c>
    </row>
    <row r="321" spans="1:4" x14ac:dyDescent="0.25">
      <c r="A321">
        <v>2008</v>
      </c>
      <c r="B321" t="s">
        <v>147</v>
      </c>
      <c r="C321" t="s">
        <v>222</v>
      </c>
      <c r="D321" s="187">
        <v>4489544</v>
      </c>
    </row>
    <row r="322" spans="1:4" x14ac:dyDescent="0.25">
      <c r="A322">
        <v>2008</v>
      </c>
      <c r="B322" t="s">
        <v>146</v>
      </c>
      <c r="C322" t="s">
        <v>222</v>
      </c>
      <c r="D322" s="187">
        <v>11077841</v>
      </c>
    </row>
    <row r="323" spans="1:4" x14ac:dyDescent="0.25">
      <c r="A323">
        <v>2008</v>
      </c>
      <c r="B323" t="s">
        <v>145</v>
      </c>
      <c r="C323" t="s">
        <v>222</v>
      </c>
      <c r="D323" s="187">
        <v>45954106</v>
      </c>
    </row>
    <row r="324" spans="1:4" x14ac:dyDescent="0.25">
      <c r="A324">
        <v>2008</v>
      </c>
      <c r="B324" t="s">
        <v>144</v>
      </c>
      <c r="C324" t="s">
        <v>222</v>
      </c>
      <c r="D324" s="187">
        <v>64178710</v>
      </c>
    </row>
    <row r="325" spans="1:4" x14ac:dyDescent="0.25">
      <c r="A325">
        <v>2008</v>
      </c>
      <c r="B325" t="s">
        <v>256</v>
      </c>
      <c r="C325" t="s">
        <v>222</v>
      </c>
      <c r="D325" s="187">
        <v>62300288</v>
      </c>
    </row>
    <row r="326" spans="1:4" x14ac:dyDescent="0.25">
      <c r="A326">
        <v>2008</v>
      </c>
      <c r="B326" t="s">
        <v>143</v>
      </c>
      <c r="C326" t="s">
        <v>222</v>
      </c>
      <c r="D326" s="187">
        <v>4310882</v>
      </c>
    </row>
    <row r="327" spans="1:4" x14ac:dyDescent="0.25">
      <c r="A327">
        <v>2008</v>
      </c>
      <c r="B327" t="s">
        <v>142</v>
      </c>
      <c r="C327" t="s">
        <v>222</v>
      </c>
      <c r="D327" s="187">
        <v>58826731</v>
      </c>
    </row>
    <row r="328" spans="1:4" x14ac:dyDescent="0.25">
      <c r="A328">
        <v>2008</v>
      </c>
      <c r="B328" t="s">
        <v>141</v>
      </c>
      <c r="C328" t="s">
        <v>222</v>
      </c>
      <c r="D328" s="187">
        <v>786632</v>
      </c>
    </row>
    <row r="329" spans="1:4" x14ac:dyDescent="0.25">
      <c r="A329">
        <v>2008</v>
      </c>
      <c r="B329" t="s">
        <v>140</v>
      </c>
      <c r="C329" t="s">
        <v>222</v>
      </c>
      <c r="D329" s="187">
        <v>2177322</v>
      </c>
    </row>
    <row r="330" spans="1:4" x14ac:dyDescent="0.25">
      <c r="A330">
        <v>2008</v>
      </c>
      <c r="B330" t="s">
        <v>139</v>
      </c>
      <c r="C330" t="s">
        <v>222</v>
      </c>
      <c r="D330" s="187">
        <v>3198231</v>
      </c>
    </row>
    <row r="331" spans="1:4" x14ac:dyDescent="0.25">
      <c r="A331">
        <v>2008</v>
      </c>
      <c r="B331" t="s">
        <v>138</v>
      </c>
      <c r="C331" t="s">
        <v>222</v>
      </c>
      <c r="D331" s="187">
        <v>488650</v>
      </c>
    </row>
    <row r="332" spans="1:4" x14ac:dyDescent="0.25">
      <c r="A332">
        <v>2008</v>
      </c>
      <c r="B332" t="s">
        <v>136</v>
      </c>
      <c r="C332" t="s">
        <v>222</v>
      </c>
      <c r="D332" s="187">
        <v>10038188</v>
      </c>
    </row>
    <row r="333" spans="1:4" x14ac:dyDescent="0.25">
      <c r="A333">
        <v>2008</v>
      </c>
      <c r="B333" t="s">
        <v>135</v>
      </c>
      <c r="C333" t="s">
        <v>222</v>
      </c>
      <c r="D333" s="187">
        <v>409379</v>
      </c>
    </row>
    <row r="334" spans="1:4" x14ac:dyDescent="0.25">
      <c r="A334">
        <v>2008</v>
      </c>
      <c r="B334" t="s">
        <v>134</v>
      </c>
      <c r="C334" t="s">
        <v>222</v>
      </c>
      <c r="D334" s="187">
        <v>16445593</v>
      </c>
    </row>
    <row r="335" spans="1:4" x14ac:dyDescent="0.25">
      <c r="A335">
        <v>2008</v>
      </c>
      <c r="B335" t="s">
        <v>133</v>
      </c>
      <c r="C335" t="s">
        <v>222</v>
      </c>
      <c r="D335" s="187">
        <v>8321496</v>
      </c>
    </row>
    <row r="336" spans="1:4" x14ac:dyDescent="0.25">
      <c r="A336">
        <v>2008</v>
      </c>
      <c r="B336" t="s">
        <v>132</v>
      </c>
      <c r="C336" t="s">
        <v>222</v>
      </c>
      <c r="D336" s="187">
        <v>38125759</v>
      </c>
    </row>
    <row r="337" spans="1:5" x14ac:dyDescent="0.25">
      <c r="A337">
        <v>2008</v>
      </c>
      <c r="B337" t="s">
        <v>131</v>
      </c>
      <c r="C337" t="s">
        <v>222</v>
      </c>
      <c r="D337" s="187">
        <v>10558177</v>
      </c>
    </row>
    <row r="338" spans="1:5" x14ac:dyDescent="0.25">
      <c r="A338">
        <v>2008</v>
      </c>
      <c r="B338" t="s">
        <v>130</v>
      </c>
      <c r="C338" t="s">
        <v>222</v>
      </c>
      <c r="D338" s="187">
        <v>20537875</v>
      </c>
    </row>
    <row r="339" spans="1:5" x14ac:dyDescent="0.25">
      <c r="A339">
        <v>2008</v>
      </c>
      <c r="B339" t="s">
        <v>129</v>
      </c>
      <c r="C339" t="s">
        <v>222</v>
      </c>
      <c r="D339" s="187">
        <v>2021316</v>
      </c>
      <c r="E339" t="s">
        <v>223</v>
      </c>
    </row>
    <row r="340" spans="1:5" x14ac:dyDescent="0.25">
      <c r="A340">
        <v>2008</v>
      </c>
      <c r="B340" t="s">
        <v>128</v>
      </c>
      <c r="C340" t="s">
        <v>222</v>
      </c>
      <c r="D340" s="187">
        <v>5379233</v>
      </c>
    </row>
    <row r="341" spans="1:5" x14ac:dyDescent="0.25">
      <c r="A341">
        <v>2008</v>
      </c>
      <c r="B341" t="s">
        <v>127</v>
      </c>
      <c r="C341" t="s">
        <v>222</v>
      </c>
      <c r="D341" s="187">
        <v>5313399</v>
      </c>
    </row>
    <row r="342" spans="1:5" x14ac:dyDescent="0.25">
      <c r="A342">
        <v>2008</v>
      </c>
      <c r="B342" t="s">
        <v>126</v>
      </c>
      <c r="C342" t="s">
        <v>222</v>
      </c>
      <c r="D342" s="187">
        <v>9219637</v>
      </c>
    </row>
    <row r="343" spans="1:5" x14ac:dyDescent="0.25">
      <c r="A343">
        <v>2008</v>
      </c>
      <c r="B343" t="s">
        <v>174</v>
      </c>
      <c r="C343" t="s">
        <v>222</v>
      </c>
      <c r="D343" s="187">
        <v>317414</v>
      </c>
    </row>
    <row r="344" spans="1:5" x14ac:dyDescent="0.25">
      <c r="A344">
        <v>2008</v>
      </c>
      <c r="B344" t="s">
        <v>241</v>
      </c>
      <c r="C344" t="s">
        <v>222</v>
      </c>
      <c r="D344" s="187">
        <v>35473</v>
      </c>
    </row>
    <row r="345" spans="1:5" x14ac:dyDescent="0.25">
      <c r="A345">
        <v>2008</v>
      </c>
      <c r="B345" t="s">
        <v>124</v>
      </c>
      <c r="C345" t="s">
        <v>222</v>
      </c>
      <c r="D345" s="187">
        <v>4768212</v>
      </c>
    </row>
    <row r="346" spans="1:5" x14ac:dyDescent="0.25">
      <c r="A346">
        <v>2008</v>
      </c>
      <c r="B346" t="s">
        <v>122</v>
      </c>
      <c r="C346" t="s">
        <v>222</v>
      </c>
      <c r="D346" s="187">
        <v>7647675</v>
      </c>
    </row>
    <row r="347" spans="1:5" x14ac:dyDescent="0.25">
      <c r="A347">
        <v>2008</v>
      </c>
      <c r="B347" t="s">
        <v>125</v>
      </c>
      <c r="C347" t="s">
        <v>222</v>
      </c>
      <c r="D347" s="187">
        <v>61806995</v>
      </c>
    </row>
    <row r="348" spans="1:5" x14ac:dyDescent="0.25">
      <c r="A348">
        <v>2008</v>
      </c>
      <c r="B348" t="s">
        <v>120</v>
      </c>
      <c r="C348" t="s">
        <v>222</v>
      </c>
      <c r="D348" s="187">
        <v>2046898</v>
      </c>
    </row>
    <row r="349" spans="1:5" x14ac:dyDescent="0.25">
      <c r="A349">
        <v>2008</v>
      </c>
      <c r="B349" t="s">
        <v>119</v>
      </c>
      <c r="C349" t="s">
        <v>222</v>
      </c>
      <c r="D349" s="187">
        <v>2947311</v>
      </c>
    </row>
    <row r="350" spans="1:5" x14ac:dyDescent="0.25">
      <c r="A350">
        <v>2008</v>
      </c>
      <c r="B350" t="s">
        <v>117</v>
      </c>
      <c r="C350" t="s">
        <v>222</v>
      </c>
      <c r="D350" s="187">
        <v>7350222</v>
      </c>
    </row>
    <row r="351" spans="1:5" x14ac:dyDescent="0.25">
      <c r="A351">
        <v>2008</v>
      </c>
      <c r="B351" t="s">
        <v>115</v>
      </c>
      <c r="C351" t="s">
        <v>222</v>
      </c>
      <c r="D351" s="187">
        <v>71051678</v>
      </c>
    </row>
    <row r="352" spans="1:5" x14ac:dyDescent="0.25">
      <c r="A352">
        <v>2008</v>
      </c>
      <c r="B352" t="s">
        <v>113</v>
      </c>
      <c r="C352" t="s">
        <v>222</v>
      </c>
      <c r="D352" s="187">
        <v>3843922</v>
      </c>
    </row>
    <row r="353" spans="1:4" x14ac:dyDescent="0.25">
      <c r="A353">
        <v>2009</v>
      </c>
      <c r="B353" t="s">
        <v>212</v>
      </c>
      <c r="C353" t="s">
        <v>222</v>
      </c>
      <c r="D353" s="187">
        <v>440426387</v>
      </c>
    </row>
    <row r="354" spans="1:4" x14ac:dyDescent="0.25">
      <c r="A354">
        <v>2009</v>
      </c>
      <c r="B354" t="s">
        <v>153</v>
      </c>
      <c r="C354" t="s">
        <v>222</v>
      </c>
      <c r="D354" s="187">
        <v>10796493</v>
      </c>
    </row>
    <row r="355" spans="1:4" x14ac:dyDescent="0.25">
      <c r="A355">
        <v>2009</v>
      </c>
      <c r="B355" t="s">
        <v>152</v>
      </c>
      <c r="C355" t="s">
        <v>222</v>
      </c>
      <c r="D355" s="187">
        <v>7444443</v>
      </c>
    </row>
    <row r="356" spans="1:4" x14ac:dyDescent="0.25">
      <c r="A356">
        <v>2009</v>
      </c>
      <c r="B356" t="s">
        <v>151</v>
      </c>
      <c r="C356" t="s">
        <v>222</v>
      </c>
      <c r="D356" s="187">
        <v>10443936</v>
      </c>
    </row>
    <row r="357" spans="1:4" x14ac:dyDescent="0.25">
      <c r="A357">
        <v>2009</v>
      </c>
      <c r="B357" t="s">
        <v>150</v>
      </c>
      <c r="C357" t="s">
        <v>222</v>
      </c>
      <c r="D357" s="187">
        <v>5523095</v>
      </c>
    </row>
    <row r="358" spans="1:4" x14ac:dyDescent="0.25">
      <c r="A358">
        <v>2009</v>
      </c>
      <c r="B358" t="s">
        <v>65</v>
      </c>
      <c r="C358" t="s">
        <v>222</v>
      </c>
      <c r="D358" s="187">
        <v>81902307</v>
      </c>
    </row>
    <row r="359" spans="1:4" x14ac:dyDescent="0.25">
      <c r="A359">
        <v>2009</v>
      </c>
      <c r="B359" t="s">
        <v>148</v>
      </c>
      <c r="C359" t="s">
        <v>222</v>
      </c>
      <c r="D359" s="187">
        <v>1334515</v>
      </c>
    </row>
    <row r="360" spans="1:4" x14ac:dyDescent="0.25">
      <c r="A360">
        <v>2009</v>
      </c>
      <c r="B360" t="s">
        <v>147</v>
      </c>
      <c r="C360" t="s">
        <v>222</v>
      </c>
      <c r="D360" s="187">
        <v>4535375</v>
      </c>
    </row>
    <row r="361" spans="1:4" x14ac:dyDescent="0.25">
      <c r="A361">
        <v>2009</v>
      </c>
      <c r="B361" t="s">
        <v>146</v>
      </c>
      <c r="C361" t="s">
        <v>222</v>
      </c>
      <c r="D361" s="187">
        <v>11107017</v>
      </c>
    </row>
    <row r="362" spans="1:4" x14ac:dyDescent="0.25">
      <c r="A362">
        <v>2009</v>
      </c>
      <c r="B362" t="s">
        <v>145</v>
      </c>
      <c r="C362" t="s">
        <v>222</v>
      </c>
      <c r="D362" s="187">
        <v>46362946</v>
      </c>
    </row>
    <row r="363" spans="1:4" x14ac:dyDescent="0.25">
      <c r="A363">
        <v>2009</v>
      </c>
      <c r="B363" t="s">
        <v>144</v>
      </c>
      <c r="C363" t="s">
        <v>222</v>
      </c>
      <c r="D363" s="187">
        <v>64504541</v>
      </c>
    </row>
    <row r="364" spans="1:4" x14ac:dyDescent="0.25">
      <c r="A364">
        <v>2009</v>
      </c>
      <c r="B364" t="s">
        <v>256</v>
      </c>
      <c r="C364" t="s">
        <v>222</v>
      </c>
      <c r="D364" s="187">
        <v>62615472</v>
      </c>
    </row>
    <row r="365" spans="1:4" x14ac:dyDescent="0.25">
      <c r="A365">
        <v>2009</v>
      </c>
      <c r="B365" t="s">
        <v>143</v>
      </c>
      <c r="C365" t="s">
        <v>222</v>
      </c>
      <c r="D365" s="187">
        <v>4306322</v>
      </c>
    </row>
    <row r="366" spans="1:4" x14ac:dyDescent="0.25">
      <c r="A366">
        <v>2009</v>
      </c>
      <c r="B366" t="s">
        <v>142</v>
      </c>
      <c r="C366" t="s">
        <v>222</v>
      </c>
      <c r="D366" s="187">
        <v>59095365</v>
      </c>
    </row>
    <row r="367" spans="1:4" x14ac:dyDescent="0.25">
      <c r="A367">
        <v>2009</v>
      </c>
      <c r="B367" t="s">
        <v>141</v>
      </c>
      <c r="C367" t="s">
        <v>222</v>
      </c>
      <c r="D367" s="187">
        <v>808035</v>
      </c>
    </row>
    <row r="368" spans="1:4" x14ac:dyDescent="0.25">
      <c r="A368">
        <v>2009</v>
      </c>
      <c r="B368" t="s">
        <v>140</v>
      </c>
      <c r="C368" t="s">
        <v>222</v>
      </c>
      <c r="D368" s="187">
        <v>2141669</v>
      </c>
    </row>
    <row r="369" spans="1:4" x14ac:dyDescent="0.25">
      <c r="A369">
        <v>2009</v>
      </c>
      <c r="B369" t="s">
        <v>139</v>
      </c>
      <c r="C369" t="s">
        <v>222</v>
      </c>
      <c r="D369" s="187">
        <v>3162916</v>
      </c>
    </row>
    <row r="370" spans="1:4" x14ac:dyDescent="0.25">
      <c r="A370">
        <v>2009</v>
      </c>
      <c r="B370" t="s">
        <v>138</v>
      </c>
      <c r="C370" t="s">
        <v>222</v>
      </c>
      <c r="D370" s="187">
        <v>497783</v>
      </c>
    </row>
    <row r="371" spans="1:4" x14ac:dyDescent="0.25">
      <c r="A371">
        <v>2009</v>
      </c>
      <c r="B371" t="s">
        <v>136</v>
      </c>
      <c r="C371" t="s">
        <v>222</v>
      </c>
      <c r="D371" s="187">
        <v>10022650</v>
      </c>
    </row>
    <row r="372" spans="1:4" x14ac:dyDescent="0.25">
      <c r="A372">
        <v>2009</v>
      </c>
      <c r="B372" t="s">
        <v>135</v>
      </c>
      <c r="C372" t="s">
        <v>222</v>
      </c>
      <c r="D372" s="187">
        <v>412477</v>
      </c>
    </row>
    <row r="373" spans="1:4" x14ac:dyDescent="0.25">
      <c r="A373">
        <v>2009</v>
      </c>
      <c r="B373" t="s">
        <v>134</v>
      </c>
      <c r="C373" t="s">
        <v>222</v>
      </c>
      <c r="D373" s="187">
        <v>16530388</v>
      </c>
    </row>
    <row r="374" spans="1:4" x14ac:dyDescent="0.25">
      <c r="A374">
        <v>2009</v>
      </c>
      <c r="B374" t="s">
        <v>133</v>
      </c>
      <c r="C374" t="s">
        <v>222</v>
      </c>
      <c r="D374" s="187">
        <v>8343323</v>
      </c>
    </row>
    <row r="375" spans="1:4" x14ac:dyDescent="0.25">
      <c r="A375">
        <v>2009</v>
      </c>
      <c r="B375" t="s">
        <v>132</v>
      </c>
      <c r="C375" t="s">
        <v>222</v>
      </c>
      <c r="D375" s="187">
        <v>38151603</v>
      </c>
    </row>
    <row r="376" spans="1:4" x14ac:dyDescent="0.25">
      <c r="A376">
        <v>2009</v>
      </c>
      <c r="B376" t="s">
        <v>131</v>
      </c>
      <c r="C376" t="s">
        <v>222</v>
      </c>
      <c r="D376" s="187">
        <v>10568247</v>
      </c>
    </row>
    <row r="377" spans="1:4" x14ac:dyDescent="0.25">
      <c r="A377">
        <v>2009</v>
      </c>
      <c r="B377" t="s">
        <v>130</v>
      </c>
      <c r="C377" t="s">
        <v>222</v>
      </c>
      <c r="D377" s="187">
        <v>20367487</v>
      </c>
    </row>
    <row r="378" spans="1:4" x14ac:dyDescent="0.25">
      <c r="A378">
        <v>2009</v>
      </c>
      <c r="B378" t="s">
        <v>129</v>
      </c>
      <c r="C378" t="s">
        <v>222</v>
      </c>
      <c r="D378" s="187">
        <v>2039669</v>
      </c>
    </row>
    <row r="379" spans="1:4" x14ac:dyDescent="0.25">
      <c r="A379">
        <v>2009</v>
      </c>
      <c r="B379" t="s">
        <v>128</v>
      </c>
      <c r="C379" t="s">
        <v>222</v>
      </c>
      <c r="D379" s="187">
        <v>5386406</v>
      </c>
    </row>
    <row r="380" spans="1:4" x14ac:dyDescent="0.25">
      <c r="A380">
        <v>2009</v>
      </c>
      <c r="B380" t="s">
        <v>127</v>
      </c>
      <c r="C380" t="s">
        <v>222</v>
      </c>
      <c r="D380" s="187">
        <v>5338871</v>
      </c>
    </row>
    <row r="381" spans="1:4" x14ac:dyDescent="0.25">
      <c r="A381">
        <v>2009</v>
      </c>
      <c r="B381" t="s">
        <v>126</v>
      </c>
      <c r="C381" t="s">
        <v>222</v>
      </c>
      <c r="D381" s="187">
        <v>9298515</v>
      </c>
    </row>
    <row r="382" spans="1:4" x14ac:dyDescent="0.25">
      <c r="A382">
        <v>2009</v>
      </c>
      <c r="B382" t="s">
        <v>174</v>
      </c>
      <c r="C382" t="s">
        <v>222</v>
      </c>
      <c r="D382" s="187">
        <v>318499</v>
      </c>
    </row>
    <row r="383" spans="1:4" x14ac:dyDescent="0.25">
      <c r="A383">
        <v>2009</v>
      </c>
      <c r="B383" t="s">
        <v>241</v>
      </c>
      <c r="C383" t="s">
        <v>222</v>
      </c>
      <c r="D383" s="187">
        <v>35742</v>
      </c>
    </row>
    <row r="384" spans="1:4" x14ac:dyDescent="0.25">
      <c r="A384">
        <v>2009</v>
      </c>
      <c r="B384" t="s">
        <v>124</v>
      </c>
      <c r="C384" t="s">
        <v>222</v>
      </c>
      <c r="D384" s="187">
        <v>4828726</v>
      </c>
    </row>
    <row r="385" spans="1:5" x14ac:dyDescent="0.25">
      <c r="A385">
        <v>2009</v>
      </c>
      <c r="B385" t="s">
        <v>122</v>
      </c>
      <c r="C385" t="s">
        <v>222</v>
      </c>
      <c r="D385" s="187">
        <v>7743831</v>
      </c>
    </row>
    <row r="386" spans="1:5" x14ac:dyDescent="0.25">
      <c r="A386">
        <v>2009</v>
      </c>
      <c r="B386" t="s">
        <v>125</v>
      </c>
      <c r="C386" t="s">
        <v>222</v>
      </c>
      <c r="D386" s="187">
        <v>62276270</v>
      </c>
    </row>
    <row r="387" spans="1:5" x14ac:dyDescent="0.25">
      <c r="A387">
        <v>2009</v>
      </c>
      <c r="B387" t="s">
        <v>120</v>
      </c>
      <c r="C387" t="s">
        <v>222</v>
      </c>
      <c r="D387" s="187">
        <v>2050671</v>
      </c>
    </row>
    <row r="388" spans="1:5" x14ac:dyDescent="0.25">
      <c r="A388">
        <v>2009</v>
      </c>
      <c r="B388" t="s">
        <v>119</v>
      </c>
      <c r="C388" t="s">
        <v>222</v>
      </c>
      <c r="D388" s="187">
        <v>2927515</v>
      </c>
    </row>
    <row r="389" spans="1:5" x14ac:dyDescent="0.25">
      <c r="A389">
        <v>2009</v>
      </c>
      <c r="B389" t="s">
        <v>117</v>
      </c>
      <c r="C389" t="s">
        <v>222</v>
      </c>
      <c r="D389" s="187">
        <v>7320807</v>
      </c>
    </row>
    <row r="390" spans="1:5" x14ac:dyDescent="0.25">
      <c r="A390">
        <v>2009</v>
      </c>
      <c r="B390" t="s">
        <v>115</v>
      </c>
      <c r="C390" t="s">
        <v>222</v>
      </c>
      <c r="D390" s="187">
        <v>72039206</v>
      </c>
    </row>
    <row r="391" spans="1:5" x14ac:dyDescent="0.25">
      <c r="A391">
        <v>2009</v>
      </c>
      <c r="B391" t="s">
        <v>113</v>
      </c>
      <c r="C391" t="s">
        <v>222</v>
      </c>
      <c r="D391" s="187">
        <v>3844022</v>
      </c>
    </row>
    <row r="392" spans="1:5" x14ac:dyDescent="0.25">
      <c r="A392">
        <v>2010</v>
      </c>
      <c r="B392" t="s">
        <v>212</v>
      </c>
      <c r="C392" t="s">
        <v>222</v>
      </c>
      <c r="D392" s="187">
        <v>441041446</v>
      </c>
      <c r="E392" t="s">
        <v>223</v>
      </c>
    </row>
    <row r="393" spans="1:5" x14ac:dyDescent="0.25">
      <c r="A393">
        <v>2010</v>
      </c>
      <c r="B393" t="s">
        <v>153</v>
      </c>
      <c r="C393" t="s">
        <v>222</v>
      </c>
      <c r="D393" s="187">
        <v>10895586</v>
      </c>
    </row>
    <row r="394" spans="1:5" x14ac:dyDescent="0.25">
      <c r="A394">
        <v>2010</v>
      </c>
      <c r="B394" t="s">
        <v>152</v>
      </c>
      <c r="C394" t="s">
        <v>222</v>
      </c>
      <c r="D394" s="187">
        <v>7395599</v>
      </c>
    </row>
    <row r="395" spans="1:5" x14ac:dyDescent="0.25">
      <c r="A395">
        <v>2010</v>
      </c>
      <c r="B395" t="s">
        <v>151</v>
      </c>
      <c r="C395" t="s">
        <v>222</v>
      </c>
      <c r="D395" s="187">
        <v>10474410</v>
      </c>
    </row>
    <row r="396" spans="1:5" x14ac:dyDescent="0.25">
      <c r="A396">
        <v>2010</v>
      </c>
      <c r="B396" t="s">
        <v>150</v>
      </c>
      <c r="C396" t="s">
        <v>222</v>
      </c>
      <c r="D396" s="187">
        <v>5547683</v>
      </c>
    </row>
    <row r="397" spans="1:5" x14ac:dyDescent="0.25">
      <c r="A397">
        <v>2010</v>
      </c>
      <c r="B397" t="s">
        <v>65</v>
      </c>
      <c r="C397" t="s">
        <v>222</v>
      </c>
      <c r="D397" s="187">
        <v>81776930</v>
      </c>
    </row>
    <row r="398" spans="1:5" x14ac:dyDescent="0.25">
      <c r="A398">
        <v>2010</v>
      </c>
      <c r="B398" t="s">
        <v>148</v>
      </c>
      <c r="C398" t="s">
        <v>222</v>
      </c>
      <c r="D398" s="187">
        <v>1331475</v>
      </c>
    </row>
    <row r="399" spans="1:5" x14ac:dyDescent="0.25">
      <c r="A399">
        <v>2010</v>
      </c>
      <c r="B399" t="s">
        <v>147</v>
      </c>
      <c r="C399" t="s">
        <v>222</v>
      </c>
      <c r="D399" s="187">
        <v>4560155</v>
      </c>
    </row>
    <row r="400" spans="1:5" x14ac:dyDescent="0.25">
      <c r="A400">
        <v>2010</v>
      </c>
      <c r="B400" t="s">
        <v>146</v>
      </c>
      <c r="C400" t="s">
        <v>222</v>
      </c>
      <c r="D400" s="187">
        <v>11121341</v>
      </c>
    </row>
    <row r="401" spans="1:5" x14ac:dyDescent="0.25">
      <c r="A401">
        <v>2010</v>
      </c>
      <c r="B401" t="s">
        <v>145</v>
      </c>
      <c r="C401" t="s">
        <v>222</v>
      </c>
      <c r="D401" s="187">
        <v>46576897</v>
      </c>
    </row>
    <row r="402" spans="1:5" x14ac:dyDescent="0.25">
      <c r="A402">
        <v>2010</v>
      </c>
      <c r="B402" t="s">
        <v>144</v>
      </c>
      <c r="C402" t="s">
        <v>222</v>
      </c>
      <c r="D402" s="187">
        <v>64818789</v>
      </c>
    </row>
    <row r="403" spans="1:5" x14ac:dyDescent="0.25">
      <c r="A403">
        <v>2010</v>
      </c>
      <c r="B403" t="s">
        <v>256</v>
      </c>
      <c r="C403" t="s">
        <v>222</v>
      </c>
      <c r="D403" s="187">
        <v>62917790</v>
      </c>
    </row>
    <row r="404" spans="1:5" x14ac:dyDescent="0.25">
      <c r="A404">
        <v>2010</v>
      </c>
      <c r="B404" t="s">
        <v>143</v>
      </c>
      <c r="C404" t="s">
        <v>222</v>
      </c>
      <c r="D404" s="187">
        <v>4296352</v>
      </c>
    </row>
    <row r="405" spans="1:5" x14ac:dyDescent="0.25">
      <c r="A405">
        <v>2010</v>
      </c>
      <c r="B405" t="s">
        <v>142</v>
      </c>
      <c r="C405" t="s">
        <v>222</v>
      </c>
      <c r="D405" s="187">
        <v>59277417</v>
      </c>
    </row>
    <row r="406" spans="1:5" x14ac:dyDescent="0.25">
      <c r="A406">
        <v>2010</v>
      </c>
      <c r="B406" t="s">
        <v>141</v>
      </c>
      <c r="C406" t="s">
        <v>222</v>
      </c>
      <c r="D406" s="187">
        <v>829446</v>
      </c>
    </row>
    <row r="407" spans="1:5" x14ac:dyDescent="0.25">
      <c r="A407">
        <v>2010</v>
      </c>
      <c r="B407" t="s">
        <v>140</v>
      </c>
      <c r="C407" t="s">
        <v>222</v>
      </c>
      <c r="D407" s="187">
        <v>2097555</v>
      </c>
    </row>
    <row r="408" spans="1:5" x14ac:dyDescent="0.25">
      <c r="A408">
        <v>2010</v>
      </c>
      <c r="B408" t="s">
        <v>139</v>
      </c>
      <c r="C408" t="s">
        <v>222</v>
      </c>
      <c r="D408" s="187">
        <v>3097282</v>
      </c>
    </row>
    <row r="409" spans="1:5" x14ac:dyDescent="0.25">
      <c r="A409">
        <v>2010</v>
      </c>
      <c r="B409" t="s">
        <v>138</v>
      </c>
      <c r="C409" t="s">
        <v>222</v>
      </c>
      <c r="D409" s="187">
        <v>506953</v>
      </c>
    </row>
    <row r="410" spans="1:5" x14ac:dyDescent="0.25">
      <c r="A410">
        <v>2010</v>
      </c>
      <c r="B410" t="s">
        <v>136</v>
      </c>
      <c r="C410" t="s">
        <v>222</v>
      </c>
      <c r="D410" s="187">
        <v>10000023</v>
      </c>
    </row>
    <row r="411" spans="1:5" x14ac:dyDescent="0.25">
      <c r="A411">
        <v>2010</v>
      </c>
      <c r="B411" t="s">
        <v>135</v>
      </c>
      <c r="C411" t="s">
        <v>222</v>
      </c>
      <c r="D411" s="187">
        <v>414508</v>
      </c>
    </row>
    <row r="412" spans="1:5" x14ac:dyDescent="0.25">
      <c r="A412">
        <v>2010</v>
      </c>
      <c r="B412" t="s">
        <v>134</v>
      </c>
      <c r="C412" t="s">
        <v>222</v>
      </c>
      <c r="D412" s="187">
        <v>16615394</v>
      </c>
    </row>
    <row r="413" spans="1:5" x14ac:dyDescent="0.25">
      <c r="A413">
        <v>2010</v>
      </c>
      <c r="B413" t="s">
        <v>133</v>
      </c>
      <c r="C413" t="s">
        <v>222</v>
      </c>
      <c r="D413" s="187">
        <v>8363404</v>
      </c>
    </row>
    <row r="414" spans="1:5" x14ac:dyDescent="0.25">
      <c r="A414">
        <v>2010</v>
      </c>
      <c r="B414" t="s">
        <v>132</v>
      </c>
      <c r="C414" t="s">
        <v>222</v>
      </c>
      <c r="D414" s="187">
        <v>38042794</v>
      </c>
      <c r="E414" t="s">
        <v>223</v>
      </c>
    </row>
    <row r="415" spans="1:5" x14ac:dyDescent="0.25">
      <c r="A415">
        <v>2010</v>
      </c>
      <c r="B415" t="s">
        <v>131</v>
      </c>
      <c r="C415" t="s">
        <v>222</v>
      </c>
      <c r="D415" s="187">
        <v>10573100</v>
      </c>
    </row>
    <row r="416" spans="1:5" x14ac:dyDescent="0.25">
      <c r="A416">
        <v>2010</v>
      </c>
      <c r="B416" t="s">
        <v>130</v>
      </c>
      <c r="C416" t="s">
        <v>222</v>
      </c>
      <c r="D416" s="187">
        <v>20246871</v>
      </c>
    </row>
    <row r="417" spans="1:5" x14ac:dyDescent="0.25">
      <c r="A417">
        <v>2010</v>
      </c>
      <c r="B417" t="s">
        <v>129</v>
      </c>
      <c r="C417" t="s">
        <v>222</v>
      </c>
      <c r="D417" s="187">
        <v>2048583</v>
      </c>
    </row>
    <row r="418" spans="1:5" x14ac:dyDescent="0.25">
      <c r="A418">
        <v>2010</v>
      </c>
      <c r="B418" t="s">
        <v>128</v>
      </c>
      <c r="C418" t="s">
        <v>222</v>
      </c>
      <c r="D418" s="187">
        <v>5391428</v>
      </c>
    </row>
    <row r="419" spans="1:5" x14ac:dyDescent="0.25">
      <c r="A419">
        <v>2010</v>
      </c>
      <c r="B419" t="s">
        <v>127</v>
      </c>
      <c r="C419" t="s">
        <v>222</v>
      </c>
      <c r="D419" s="187">
        <v>5363352</v>
      </c>
    </row>
    <row r="420" spans="1:5" x14ac:dyDescent="0.25">
      <c r="A420">
        <v>2010</v>
      </c>
      <c r="B420" t="s">
        <v>126</v>
      </c>
      <c r="C420" t="s">
        <v>222</v>
      </c>
      <c r="D420" s="187">
        <v>9378126</v>
      </c>
    </row>
    <row r="421" spans="1:5" x14ac:dyDescent="0.25">
      <c r="A421">
        <v>2010</v>
      </c>
      <c r="B421" t="s">
        <v>174</v>
      </c>
      <c r="C421" t="s">
        <v>222</v>
      </c>
      <c r="D421" s="187">
        <v>318041</v>
      </c>
    </row>
    <row r="422" spans="1:5" x14ac:dyDescent="0.25">
      <c r="A422">
        <v>2010</v>
      </c>
      <c r="B422" t="s">
        <v>241</v>
      </c>
      <c r="C422" t="s">
        <v>222</v>
      </c>
      <c r="D422" s="187">
        <v>36022</v>
      </c>
    </row>
    <row r="423" spans="1:5" x14ac:dyDescent="0.25">
      <c r="A423">
        <v>2010</v>
      </c>
      <c r="B423" t="s">
        <v>124</v>
      </c>
      <c r="C423" t="s">
        <v>222</v>
      </c>
      <c r="D423" s="187">
        <v>4889252</v>
      </c>
    </row>
    <row r="424" spans="1:5" x14ac:dyDescent="0.25">
      <c r="A424">
        <v>2010</v>
      </c>
      <c r="B424" t="s">
        <v>122</v>
      </c>
      <c r="C424" t="s">
        <v>222</v>
      </c>
      <c r="D424" s="187">
        <v>7824909</v>
      </c>
    </row>
    <row r="425" spans="1:5" x14ac:dyDescent="0.25">
      <c r="A425">
        <v>2010</v>
      </c>
      <c r="B425" t="s">
        <v>125</v>
      </c>
      <c r="C425" t="s">
        <v>222</v>
      </c>
      <c r="D425" s="187">
        <v>62766365</v>
      </c>
    </row>
    <row r="426" spans="1:5" x14ac:dyDescent="0.25">
      <c r="A426">
        <v>2010</v>
      </c>
      <c r="B426" t="s">
        <v>120</v>
      </c>
      <c r="C426" t="s">
        <v>222</v>
      </c>
      <c r="D426" s="187">
        <v>2055003</v>
      </c>
    </row>
    <row r="427" spans="1:5" x14ac:dyDescent="0.25">
      <c r="A427">
        <v>2010</v>
      </c>
      <c r="B427" t="s">
        <v>119</v>
      </c>
      <c r="C427" t="s">
        <v>222</v>
      </c>
      <c r="D427">
        <v>2913018</v>
      </c>
    </row>
    <row r="428" spans="1:5" x14ac:dyDescent="0.25">
      <c r="A428">
        <v>2010</v>
      </c>
      <c r="B428" t="s">
        <v>117</v>
      </c>
      <c r="C428" t="s">
        <v>222</v>
      </c>
      <c r="D428" s="187">
        <v>7291436</v>
      </c>
    </row>
    <row r="429" spans="1:5" x14ac:dyDescent="0.25">
      <c r="A429">
        <v>2010</v>
      </c>
      <c r="B429" t="s">
        <v>115</v>
      </c>
      <c r="C429" t="s">
        <v>222</v>
      </c>
      <c r="D429" s="187">
        <v>73142150</v>
      </c>
    </row>
    <row r="430" spans="1:5" x14ac:dyDescent="0.25">
      <c r="A430">
        <v>2010</v>
      </c>
      <c r="B430" t="s">
        <v>113</v>
      </c>
      <c r="C430" t="s">
        <v>222</v>
      </c>
      <c r="D430" s="187">
        <v>3843615</v>
      </c>
    </row>
    <row r="431" spans="1:5" x14ac:dyDescent="0.25">
      <c r="A431">
        <v>2011</v>
      </c>
      <c r="B431" t="s">
        <v>212</v>
      </c>
      <c r="C431" t="s">
        <v>222</v>
      </c>
      <c r="D431" s="187">
        <v>440260386</v>
      </c>
      <c r="E431" t="s">
        <v>223</v>
      </c>
    </row>
    <row r="432" spans="1:5" x14ac:dyDescent="0.25">
      <c r="A432">
        <v>2011</v>
      </c>
      <c r="B432" t="s">
        <v>153</v>
      </c>
      <c r="C432" t="s">
        <v>222</v>
      </c>
      <c r="D432" s="187">
        <v>11038264</v>
      </c>
      <c r="E432" t="s">
        <v>223</v>
      </c>
    </row>
    <row r="433" spans="1:5" x14ac:dyDescent="0.25">
      <c r="A433">
        <v>2011</v>
      </c>
      <c r="B433" t="s">
        <v>152</v>
      </c>
      <c r="C433" t="s">
        <v>222</v>
      </c>
      <c r="D433" s="187">
        <v>7348328</v>
      </c>
    </row>
    <row r="434" spans="1:5" x14ac:dyDescent="0.25">
      <c r="A434">
        <v>2011</v>
      </c>
      <c r="B434" t="s">
        <v>151</v>
      </c>
      <c r="C434" t="s">
        <v>222</v>
      </c>
      <c r="D434" s="187">
        <v>10496088</v>
      </c>
    </row>
    <row r="435" spans="1:5" x14ac:dyDescent="0.25">
      <c r="A435">
        <v>2011</v>
      </c>
      <c r="B435" t="s">
        <v>150</v>
      </c>
      <c r="C435" t="s">
        <v>222</v>
      </c>
      <c r="D435" s="187">
        <v>5570572</v>
      </c>
    </row>
    <row r="436" spans="1:5" x14ac:dyDescent="0.25">
      <c r="A436">
        <v>2011</v>
      </c>
      <c r="B436" t="s">
        <v>65</v>
      </c>
      <c r="C436" t="s">
        <v>222</v>
      </c>
      <c r="D436" s="187">
        <v>80274983</v>
      </c>
      <c r="E436" t="s">
        <v>223</v>
      </c>
    </row>
    <row r="437" spans="1:5" x14ac:dyDescent="0.25">
      <c r="A437">
        <v>2011</v>
      </c>
      <c r="B437" t="s">
        <v>148</v>
      </c>
      <c r="C437" t="s">
        <v>222</v>
      </c>
      <c r="D437" s="187">
        <v>1327439</v>
      </c>
    </row>
    <row r="438" spans="1:5" x14ac:dyDescent="0.25">
      <c r="A438">
        <v>2011</v>
      </c>
      <c r="B438" t="s">
        <v>147</v>
      </c>
      <c r="C438" t="s">
        <v>222</v>
      </c>
      <c r="D438" s="187">
        <v>4580084</v>
      </c>
    </row>
    <row r="439" spans="1:5" x14ac:dyDescent="0.25">
      <c r="A439">
        <v>2011</v>
      </c>
      <c r="B439" t="s">
        <v>146</v>
      </c>
      <c r="C439" t="s">
        <v>222</v>
      </c>
      <c r="D439" s="187">
        <v>11104899</v>
      </c>
    </row>
    <row r="440" spans="1:5" x14ac:dyDescent="0.25">
      <c r="A440">
        <v>2011</v>
      </c>
      <c r="B440" t="s">
        <v>145</v>
      </c>
      <c r="C440" t="s">
        <v>222</v>
      </c>
      <c r="D440" s="187">
        <v>46742697</v>
      </c>
    </row>
    <row r="441" spans="1:5" x14ac:dyDescent="0.25">
      <c r="A441">
        <v>2011</v>
      </c>
      <c r="B441" t="s">
        <v>144</v>
      </c>
      <c r="C441" t="s">
        <v>222</v>
      </c>
      <c r="D441" s="187">
        <v>65127852</v>
      </c>
    </row>
    <row r="442" spans="1:5" x14ac:dyDescent="0.25">
      <c r="A442">
        <v>2011</v>
      </c>
      <c r="B442" t="s">
        <v>256</v>
      </c>
      <c r="C442" t="s">
        <v>222</v>
      </c>
      <c r="D442" s="187">
        <v>63223158</v>
      </c>
    </row>
    <row r="443" spans="1:5" x14ac:dyDescent="0.25">
      <c r="A443">
        <v>2011</v>
      </c>
      <c r="B443" t="s">
        <v>143</v>
      </c>
      <c r="C443" t="s">
        <v>222</v>
      </c>
      <c r="D443" s="187">
        <v>4282921</v>
      </c>
    </row>
    <row r="444" spans="1:5" x14ac:dyDescent="0.25">
      <c r="A444">
        <v>2011</v>
      </c>
      <c r="B444" t="s">
        <v>142</v>
      </c>
      <c r="C444" t="s">
        <v>222</v>
      </c>
      <c r="D444" s="187">
        <v>59379449</v>
      </c>
    </row>
    <row r="445" spans="1:5" x14ac:dyDescent="0.25">
      <c r="A445">
        <v>2011</v>
      </c>
      <c r="B445" t="s">
        <v>141</v>
      </c>
      <c r="C445" t="s">
        <v>222</v>
      </c>
      <c r="D445" s="187">
        <v>850881</v>
      </c>
    </row>
    <row r="446" spans="1:5" x14ac:dyDescent="0.25">
      <c r="A446">
        <v>2011</v>
      </c>
      <c r="B446" t="s">
        <v>140</v>
      </c>
      <c r="C446" t="s">
        <v>222</v>
      </c>
      <c r="D446" s="187">
        <v>2059709</v>
      </c>
    </row>
    <row r="447" spans="1:5" x14ac:dyDescent="0.25">
      <c r="A447">
        <v>2011</v>
      </c>
      <c r="B447" t="s">
        <v>139</v>
      </c>
      <c r="C447" t="s">
        <v>222</v>
      </c>
      <c r="D447" s="187">
        <v>3028115</v>
      </c>
    </row>
    <row r="448" spans="1:5" x14ac:dyDescent="0.25">
      <c r="A448">
        <v>2011</v>
      </c>
      <c r="B448" t="s">
        <v>138</v>
      </c>
      <c r="C448" t="s">
        <v>222</v>
      </c>
      <c r="D448" s="187">
        <v>518347</v>
      </c>
    </row>
    <row r="449" spans="1:5" x14ac:dyDescent="0.25">
      <c r="A449">
        <v>2011</v>
      </c>
      <c r="B449" t="s">
        <v>136</v>
      </c>
      <c r="C449" t="s">
        <v>222</v>
      </c>
      <c r="D449" s="187">
        <v>9971727</v>
      </c>
    </row>
    <row r="450" spans="1:5" x14ac:dyDescent="0.25">
      <c r="A450">
        <v>2011</v>
      </c>
      <c r="B450" t="s">
        <v>135</v>
      </c>
      <c r="C450" t="s">
        <v>222</v>
      </c>
      <c r="D450" s="187">
        <v>416268</v>
      </c>
    </row>
    <row r="451" spans="1:5" x14ac:dyDescent="0.25">
      <c r="A451">
        <v>2011</v>
      </c>
      <c r="B451" t="s">
        <v>134</v>
      </c>
      <c r="C451" t="s">
        <v>222</v>
      </c>
      <c r="D451" s="187">
        <v>16693074</v>
      </c>
    </row>
    <row r="452" spans="1:5" x14ac:dyDescent="0.25">
      <c r="A452">
        <v>2011</v>
      </c>
      <c r="B452" t="s">
        <v>133</v>
      </c>
      <c r="C452" t="s">
        <v>222</v>
      </c>
      <c r="D452" s="187">
        <v>8391643</v>
      </c>
    </row>
    <row r="453" spans="1:5" x14ac:dyDescent="0.25">
      <c r="A453">
        <v>2011</v>
      </c>
      <c r="B453" t="s">
        <v>132</v>
      </c>
      <c r="C453" t="s">
        <v>222</v>
      </c>
      <c r="D453" s="187">
        <v>38063255</v>
      </c>
    </row>
    <row r="454" spans="1:5" x14ac:dyDescent="0.25">
      <c r="A454">
        <v>2011</v>
      </c>
      <c r="B454" t="s">
        <v>131</v>
      </c>
      <c r="C454" t="s">
        <v>222</v>
      </c>
      <c r="D454" s="187">
        <v>10557560</v>
      </c>
    </row>
    <row r="455" spans="1:5" x14ac:dyDescent="0.25">
      <c r="A455">
        <v>2011</v>
      </c>
      <c r="B455" t="s">
        <v>130</v>
      </c>
      <c r="C455" t="s">
        <v>222</v>
      </c>
      <c r="D455" s="187">
        <v>20147528</v>
      </c>
    </row>
    <row r="456" spans="1:5" x14ac:dyDescent="0.25">
      <c r="A456">
        <v>2011</v>
      </c>
      <c r="B456" t="s">
        <v>129</v>
      </c>
      <c r="C456" t="s">
        <v>222</v>
      </c>
      <c r="D456" s="187">
        <v>2052843</v>
      </c>
    </row>
    <row r="457" spans="1:5" x14ac:dyDescent="0.25">
      <c r="A457">
        <v>2011</v>
      </c>
      <c r="B457" t="s">
        <v>128</v>
      </c>
      <c r="C457" t="s">
        <v>222</v>
      </c>
      <c r="D457" s="187">
        <v>5398384</v>
      </c>
    </row>
    <row r="458" spans="1:5" x14ac:dyDescent="0.25">
      <c r="A458">
        <v>2011</v>
      </c>
      <c r="B458" t="s">
        <v>127</v>
      </c>
      <c r="C458" t="s">
        <v>222</v>
      </c>
      <c r="D458" s="187">
        <v>5388272</v>
      </c>
    </row>
    <row r="459" spans="1:5" x14ac:dyDescent="0.25">
      <c r="A459">
        <v>2011</v>
      </c>
      <c r="B459" t="s">
        <v>126</v>
      </c>
      <c r="C459" t="s">
        <v>222</v>
      </c>
      <c r="D459" s="187">
        <v>9449213</v>
      </c>
    </row>
    <row r="460" spans="1:5" x14ac:dyDescent="0.25">
      <c r="A460">
        <v>2011</v>
      </c>
      <c r="B460" t="s">
        <v>174</v>
      </c>
      <c r="C460" t="s">
        <v>222</v>
      </c>
      <c r="D460" s="187">
        <v>319014</v>
      </c>
    </row>
    <row r="461" spans="1:5" x14ac:dyDescent="0.25">
      <c r="A461">
        <v>2011</v>
      </c>
      <c r="B461" t="s">
        <v>241</v>
      </c>
      <c r="C461" t="s">
        <v>222</v>
      </c>
      <c r="D461" s="187">
        <v>36312</v>
      </c>
    </row>
    <row r="462" spans="1:5" x14ac:dyDescent="0.25">
      <c r="A462">
        <v>2011</v>
      </c>
      <c r="B462" t="s">
        <v>124</v>
      </c>
      <c r="C462" t="s">
        <v>222</v>
      </c>
      <c r="D462" s="187">
        <v>4953088</v>
      </c>
    </row>
    <row r="463" spans="1:5" x14ac:dyDescent="0.25">
      <c r="A463">
        <v>2011</v>
      </c>
      <c r="B463" t="s">
        <v>122</v>
      </c>
      <c r="C463" t="s">
        <v>222</v>
      </c>
      <c r="D463" s="187">
        <v>7912398</v>
      </c>
      <c r="E463" t="s">
        <v>223</v>
      </c>
    </row>
    <row r="464" spans="1:5" x14ac:dyDescent="0.25">
      <c r="A464">
        <v>2011</v>
      </c>
      <c r="B464" t="s">
        <v>125</v>
      </c>
      <c r="C464" t="s">
        <v>222</v>
      </c>
      <c r="D464" s="187">
        <v>63258810</v>
      </c>
    </row>
    <row r="465" spans="1:5" x14ac:dyDescent="0.25">
      <c r="A465">
        <v>2011</v>
      </c>
      <c r="B465" t="s">
        <v>120</v>
      </c>
      <c r="C465" t="s">
        <v>222</v>
      </c>
      <c r="D465" s="187">
        <v>2058539</v>
      </c>
    </row>
    <row r="466" spans="1:5" x14ac:dyDescent="0.25">
      <c r="A466">
        <v>2011</v>
      </c>
      <c r="B466" t="s">
        <v>119</v>
      </c>
      <c r="C466" t="s">
        <v>222</v>
      </c>
      <c r="D466" s="187">
        <v>2905185</v>
      </c>
    </row>
    <row r="467" spans="1:5" x14ac:dyDescent="0.25">
      <c r="A467">
        <v>2011</v>
      </c>
      <c r="B467" t="s">
        <v>117</v>
      </c>
      <c r="C467" t="s">
        <v>222</v>
      </c>
      <c r="D467" s="187">
        <v>7234099</v>
      </c>
      <c r="E467" t="s">
        <v>223</v>
      </c>
    </row>
    <row r="468" spans="1:5" x14ac:dyDescent="0.25">
      <c r="A468">
        <v>2011</v>
      </c>
      <c r="B468" t="s">
        <v>115</v>
      </c>
      <c r="C468" t="s">
        <v>222</v>
      </c>
      <c r="D468" s="187">
        <v>74223629</v>
      </c>
    </row>
    <row r="469" spans="1:5" x14ac:dyDescent="0.25">
      <c r="A469">
        <v>2011</v>
      </c>
      <c r="B469" t="s">
        <v>113</v>
      </c>
      <c r="C469" t="s">
        <v>222</v>
      </c>
      <c r="D469" s="187">
        <v>3841224</v>
      </c>
    </row>
    <row r="470" spans="1:5" x14ac:dyDescent="0.25">
      <c r="A470">
        <v>2012</v>
      </c>
      <c r="B470" t="s">
        <v>212</v>
      </c>
      <c r="C470" t="s">
        <v>222</v>
      </c>
      <c r="D470">
        <v>440905186</v>
      </c>
      <c r="E470" t="s">
        <v>223</v>
      </c>
    </row>
    <row r="471" spans="1:5" x14ac:dyDescent="0.25">
      <c r="A471">
        <v>2012</v>
      </c>
      <c r="B471" t="s">
        <v>153</v>
      </c>
      <c r="C471" t="s">
        <v>222</v>
      </c>
      <c r="D471" s="187">
        <v>11106932</v>
      </c>
      <c r="E471" t="s">
        <v>223</v>
      </c>
    </row>
    <row r="472" spans="1:5" x14ac:dyDescent="0.25">
      <c r="A472">
        <v>2012</v>
      </c>
      <c r="B472" t="s">
        <v>152</v>
      </c>
      <c r="C472" t="s">
        <v>222</v>
      </c>
      <c r="D472" s="187">
        <v>7305888</v>
      </c>
    </row>
    <row r="473" spans="1:5" x14ac:dyDescent="0.25">
      <c r="A473">
        <v>2012</v>
      </c>
      <c r="B473" t="s">
        <v>151</v>
      </c>
      <c r="C473" t="s">
        <v>222</v>
      </c>
      <c r="D473" s="187">
        <v>10510785</v>
      </c>
    </row>
    <row r="474" spans="1:5" x14ac:dyDescent="0.25">
      <c r="A474">
        <v>2012</v>
      </c>
      <c r="B474" t="s">
        <v>150</v>
      </c>
      <c r="C474" t="s">
        <v>222</v>
      </c>
      <c r="D474" s="187">
        <v>5591572</v>
      </c>
    </row>
    <row r="475" spans="1:5" x14ac:dyDescent="0.25">
      <c r="A475">
        <v>2012</v>
      </c>
      <c r="B475" t="s">
        <v>65</v>
      </c>
      <c r="C475" t="s">
        <v>222</v>
      </c>
      <c r="D475" s="187">
        <v>80425823</v>
      </c>
    </row>
    <row r="476" spans="1:5" x14ac:dyDescent="0.25">
      <c r="A476">
        <v>2012</v>
      </c>
      <c r="B476" t="s">
        <v>148</v>
      </c>
      <c r="C476" t="s">
        <v>222</v>
      </c>
      <c r="D476" s="187">
        <v>1322696</v>
      </c>
    </row>
    <row r="477" spans="1:5" x14ac:dyDescent="0.25">
      <c r="A477">
        <v>2012</v>
      </c>
      <c r="B477" t="s">
        <v>147</v>
      </c>
      <c r="C477" t="s">
        <v>222</v>
      </c>
      <c r="D477" s="187">
        <v>4599533</v>
      </c>
    </row>
    <row r="478" spans="1:5" x14ac:dyDescent="0.25">
      <c r="A478">
        <v>2012</v>
      </c>
      <c r="B478" t="s">
        <v>146</v>
      </c>
      <c r="C478" t="s">
        <v>222</v>
      </c>
      <c r="D478" s="187">
        <v>11045011</v>
      </c>
    </row>
    <row r="479" spans="1:5" x14ac:dyDescent="0.25">
      <c r="A479">
        <v>2012</v>
      </c>
      <c r="B479" t="s">
        <v>145</v>
      </c>
      <c r="C479" t="s">
        <v>222</v>
      </c>
      <c r="D479" s="187">
        <v>46773055</v>
      </c>
    </row>
    <row r="480" spans="1:5" x14ac:dyDescent="0.25">
      <c r="A480">
        <v>2012</v>
      </c>
      <c r="B480" t="s">
        <v>144</v>
      </c>
      <c r="C480" t="s">
        <v>222</v>
      </c>
      <c r="D480" s="187">
        <v>65438667</v>
      </c>
    </row>
    <row r="481" spans="1:5" x14ac:dyDescent="0.25">
      <c r="A481">
        <v>2012</v>
      </c>
      <c r="B481" t="s">
        <v>256</v>
      </c>
      <c r="C481" t="s">
        <v>222</v>
      </c>
      <c r="D481" s="187">
        <v>63536918</v>
      </c>
    </row>
    <row r="482" spans="1:5" x14ac:dyDescent="0.25">
      <c r="A482">
        <v>2012</v>
      </c>
      <c r="B482" t="s">
        <v>143</v>
      </c>
      <c r="C482" t="s">
        <v>222</v>
      </c>
      <c r="D482" s="187">
        <v>4269062</v>
      </c>
    </row>
    <row r="483" spans="1:5" x14ac:dyDescent="0.25">
      <c r="A483">
        <v>2012</v>
      </c>
      <c r="B483" t="s">
        <v>142</v>
      </c>
      <c r="C483" t="s">
        <v>222</v>
      </c>
      <c r="D483" s="187">
        <v>59539717</v>
      </c>
    </row>
    <row r="484" spans="1:5" x14ac:dyDescent="0.25">
      <c r="A484">
        <v>2012</v>
      </c>
      <c r="B484" t="s">
        <v>141</v>
      </c>
      <c r="C484" t="s">
        <v>222</v>
      </c>
      <c r="D484" s="187">
        <v>863945</v>
      </c>
    </row>
    <row r="485" spans="1:5" x14ac:dyDescent="0.25">
      <c r="A485">
        <v>2012</v>
      </c>
      <c r="B485" t="s">
        <v>140</v>
      </c>
      <c r="C485" t="s">
        <v>222</v>
      </c>
      <c r="D485" s="187">
        <v>2034319</v>
      </c>
    </row>
    <row r="486" spans="1:5" x14ac:dyDescent="0.25">
      <c r="A486">
        <v>2012</v>
      </c>
      <c r="B486" t="s">
        <v>139</v>
      </c>
      <c r="C486" t="s">
        <v>222</v>
      </c>
      <c r="D486" s="187">
        <v>2987773</v>
      </c>
    </row>
    <row r="487" spans="1:5" x14ac:dyDescent="0.25">
      <c r="A487">
        <v>2012</v>
      </c>
      <c r="B487" t="s">
        <v>138</v>
      </c>
      <c r="C487" t="s">
        <v>222</v>
      </c>
      <c r="D487" s="187">
        <v>530946</v>
      </c>
      <c r="E487" t="s">
        <v>223</v>
      </c>
    </row>
    <row r="488" spans="1:5" x14ac:dyDescent="0.25">
      <c r="A488">
        <v>2012</v>
      </c>
      <c r="B488" t="s">
        <v>136</v>
      </c>
      <c r="C488" t="s">
        <v>222</v>
      </c>
      <c r="D488" s="187">
        <v>9920362</v>
      </c>
      <c r="E488" t="s">
        <v>223</v>
      </c>
    </row>
    <row r="489" spans="1:5" x14ac:dyDescent="0.25">
      <c r="A489">
        <v>2012</v>
      </c>
      <c r="B489" t="s">
        <v>135</v>
      </c>
      <c r="C489" t="s">
        <v>222</v>
      </c>
      <c r="D489" s="187">
        <v>420028</v>
      </c>
    </row>
    <row r="490" spans="1:5" x14ac:dyDescent="0.25">
      <c r="A490">
        <v>2012</v>
      </c>
      <c r="B490" t="s">
        <v>134</v>
      </c>
      <c r="C490" t="s">
        <v>222</v>
      </c>
      <c r="D490" s="187">
        <v>16754962</v>
      </c>
    </row>
    <row r="491" spans="1:5" x14ac:dyDescent="0.25">
      <c r="A491">
        <v>2012</v>
      </c>
      <c r="B491" t="s">
        <v>133</v>
      </c>
      <c r="C491" t="s">
        <v>222</v>
      </c>
      <c r="D491" s="187">
        <v>8429991</v>
      </c>
    </row>
    <row r="492" spans="1:5" x14ac:dyDescent="0.25">
      <c r="A492">
        <v>2012</v>
      </c>
      <c r="B492" t="s">
        <v>132</v>
      </c>
      <c r="C492" t="s">
        <v>222</v>
      </c>
      <c r="D492" s="187">
        <v>38063164</v>
      </c>
    </row>
    <row r="493" spans="1:5" x14ac:dyDescent="0.25">
      <c r="A493">
        <v>2012</v>
      </c>
      <c r="B493" t="s">
        <v>131</v>
      </c>
      <c r="C493" t="s">
        <v>222</v>
      </c>
      <c r="D493" s="187">
        <v>10514844</v>
      </c>
    </row>
    <row r="494" spans="1:5" x14ac:dyDescent="0.25">
      <c r="A494">
        <v>2012</v>
      </c>
      <c r="B494" t="s">
        <v>130</v>
      </c>
      <c r="C494" t="s">
        <v>222</v>
      </c>
      <c r="D494" s="187">
        <v>20058035</v>
      </c>
    </row>
    <row r="495" spans="1:5" x14ac:dyDescent="0.25">
      <c r="A495">
        <v>2012</v>
      </c>
      <c r="B495" t="s">
        <v>129</v>
      </c>
      <c r="C495" t="s">
        <v>222</v>
      </c>
      <c r="D495" s="187">
        <v>2057159</v>
      </c>
    </row>
    <row r="496" spans="1:5" x14ac:dyDescent="0.25">
      <c r="A496">
        <v>2012</v>
      </c>
      <c r="B496" t="s">
        <v>128</v>
      </c>
      <c r="C496" t="s">
        <v>222</v>
      </c>
      <c r="D496" s="187">
        <v>5407579</v>
      </c>
    </row>
    <row r="497" spans="1:4" x14ac:dyDescent="0.25">
      <c r="A497">
        <v>2012</v>
      </c>
      <c r="B497" t="s">
        <v>127</v>
      </c>
      <c r="C497" t="s">
        <v>222</v>
      </c>
      <c r="D497" s="187">
        <v>5413971</v>
      </c>
    </row>
    <row r="498" spans="1:4" x14ac:dyDescent="0.25">
      <c r="A498">
        <v>2012</v>
      </c>
      <c r="B498" t="s">
        <v>126</v>
      </c>
      <c r="C498" t="s">
        <v>222</v>
      </c>
      <c r="D498" s="187">
        <v>9519374</v>
      </c>
    </row>
    <row r="499" spans="1:4" x14ac:dyDescent="0.25">
      <c r="A499">
        <v>2012</v>
      </c>
      <c r="B499" t="s">
        <v>174</v>
      </c>
      <c r="C499" t="s">
        <v>222</v>
      </c>
      <c r="D499" s="187">
        <v>320716</v>
      </c>
    </row>
    <row r="500" spans="1:4" x14ac:dyDescent="0.25">
      <c r="A500">
        <v>2012</v>
      </c>
      <c r="B500" t="s">
        <v>241</v>
      </c>
      <c r="C500" t="s">
        <v>222</v>
      </c>
      <c r="D500" s="187">
        <v>36657</v>
      </c>
    </row>
    <row r="501" spans="1:4" x14ac:dyDescent="0.25">
      <c r="A501">
        <v>2012</v>
      </c>
      <c r="B501" t="s">
        <v>124</v>
      </c>
      <c r="C501" t="s">
        <v>222</v>
      </c>
      <c r="D501" s="187">
        <v>5018573</v>
      </c>
    </row>
    <row r="502" spans="1:4" x14ac:dyDescent="0.25">
      <c r="A502">
        <v>2012</v>
      </c>
      <c r="B502" t="s">
        <v>122</v>
      </c>
      <c r="C502" t="s">
        <v>222</v>
      </c>
      <c r="D502" s="187">
        <v>7996861</v>
      </c>
    </row>
    <row r="503" spans="1:4" x14ac:dyDescent="0.25">
      <c r="A503">
        <v>2012</v>
      </c>
      <c r="B503" t="s">
        <v>125</v>
      </c>
      <c r="C503" t="s">
        <v>222</v>
      </c>
      <c r="D503" s="187">
        <v>63700215</v>
      </c>
    </row>
    <row r="504" spans="1:4" x14ac:dyDescent="0.25">
      <c r="A504">
        <v>2012</v>
      </c>
      <c r="B504" t="s">
        <v>120</v>
      </c>
      <c r="C504" t="s">
        <v>222</v>
      </c>
      <c r="D504" s="187">
        <v>2061044</v>
      </c>
    </row>
    <row r="505" spans="1:4" x14ac:dyDescent="0.25">
      <c r="A505">
        <v>2012</v>
      </c>
      <c r="B505" t="s">
        <v>119</v>
      </c>
      <c r="C505" t="s">
        <v>222</v>
      </c>
      <c r="D505" s="187">
        <v>2900389</v>
      </c>
    </row>
    <row r="506" spans="1:4" x14ac:dyDescent="0.25">
      <c r="A506">
        <v>2012</v>
      </c>
      <c r="B506" t="s">
        <v>117</v>
      </c>
      <c r="C506" t="s">
        <v>222</v>
      </c>
      <c r="D506" s="187">
        <v>7199077</v>
      </c>
    </row>
    <row r="507" spans="1:4" x14ac:dyDescent="0.25">
      <c r="A507">
        <v>2012</v>
      </c>
      <c r="B507" t="s">
        <v>115</v>
      </c>
      <c r="C507" t="s">
        <v>222</v>
      </c>
      <c r="D507" s="187">
        <v>75175827</v>
      </c>
    </row>
    <row r="508" spans="1:4" x14ac:dyDescent="0.25">
      <c r="A508">
        <v>2012</v>
      </c>
      <c r="B508" t="s">
        <v>113</v>
      </c>
      <c r="C508" t="s">
        <v>222</v>
      </c>
      <c r="D508" s="187">
        <v>3837455</v>
      </c>
    </row>
    <row r="509" spans="1:4" x14ac:dyDescent="0.25">
      <c r="A509">
        <v>2013</v>
      </c>
      <c r="B509" t="s">
        <v>212</v>
      </c>
      <c r="C509" t="s">
        <v>222</v>
      </c>
      <c r="D509" s="187">
        <v>441958943</v>
      </c>
    </row>
    <row r="510" spans="1:4" x14ac:dyDescent="0.25">
      <c r="A510">
        <v>2013</v>
      </c>
      <c r="B510" t="s">
        <v>153</v>
      </c>
      <c r="C510" t="s">
        <v>222</v>
      </c>
      <c r="D510" s="187">
        <v>11159407</v>
      </c>
    </row>
    <row r="511" spans="1:4" x14ac:dyDescent="0.25">
      <c r="A511">
        <v>2013</v>
      </c>
      <c r="B511" t="s">
        <v>152</v>
      </c>
      <c r="C511" t="s">
        <v>222</v>
      </c>
      <c r="D511" s="187">
        <v>7265115</v>
      </c>
    </row>
    <row r="512" spans="1:4" x14ac:dyDescent="0.25">
      <c r="A512">
        <v>2013</v>
      </c>
      <c r="B512" t="s">
        <v>151</v>
      </c>
      <c r="C512" t="s">
        <v>222</v>
      </c>
      <c r="D512" s="187">
        <v>10514272</v>
      </c>
    </row>
    <row r="513" spans="1:4" x14ac:dyDescent="0.25">
      <c r="A513">
        <v>2013</v>
      </c>
      <c r="B513" t="s">
        <v>150</v>
      </c>
      <c r="C513" t="s">
        <v>222</v>
      </c>
      <c r="D513" s="187">
        <v>5614932</v>
      </c>
    </row>
    <row r="514" spans="1:4" x14ac:dyDescent="0.25">
      <c r="A514">
        <v>2013</v>
      </c>
      <c r="B514" t="s">
        <v>65</v>
      </c>
      <c r="C514" t="s">
        <v>222</v>
      </c>
      <c r="D514" s="187">
        <v>80645605</v>
      </c>
    </row>
    <row r="515" spans="1:4" x14ac:dyDescent="0.25">
      <c r="A515">
        <v>2013</v>
      </c>
      <c r="B515" t="s">
        <v>148</v>
      </c>
      <c r="C515" t="s">
        <v>222</v>
      </c>
      <c r="D515" s="187">
        <v>1317997</v>
      </c>
    </row>
    <row r="516" spans="1:4" x14ac:dyDescent="0.25">
      <c r="A516">
        <v>2013</v>
      </c>
      <c r="B516" t="s">
        <v>147</v>
      </c>
      <c r="C516" t="s">
        <v>222</v>
      </c>
      <c r="D516" s="187">
        <v>4623816</v>
      </c>
    </row>
    <row r="517" spans="1:4" x14ac:dyDescent="0.25">
      <c r="A517">
        <v>2013</v>
      </c>
      <c r="B517" t="s">
        <v>146</v>
      </c>
      <c r="C517" t="s">
        <v>222</v>
      </c>
      <c r="D517" s="187">
        <v>10965211</v>
      </c>
    </row>
    <row r="518" spans="1:4" x14ac:dyDescent="0.25">
      <c r="A518">
        <v>2013</v>
      </c>
      <c r="B518" t="s">
        <v>145</v>
      </c>
      <c r="C518" t="s">
        <v>222</v>
      </c>
      <c r="D518" s="187">
        <v>46620045</v>
      </c>
    </row>
    <row r="519" spans="1:4" x14ac:dyDescent="0.25">
      <c r="A519">
        <v>2013</v>
      </c>
      <c r="B519" t="s">
        <v>144</v>
      </c>
      <c r="C519" t="s">
        <v>222</v>
      </c>
      <c r="D519" s="187">
        <v>65771309</v>
      </c>
    </row>
    <row r="520" spans="1:4" x14ac:dyDescent="0.25">
      <c r="A520">
        <v>2013</v>
      </c>
      <c r="B520" t="s">
        <v>256</v>
      </c>
      <c r="C520" t="s">
        <v>222</v>
      </c>
      <c r="D520" s="187" t="s">
        <v>54</v>
      </c>
    </row>
    <row r="521" spans="1:4" x14ac:dyDescent="0.25">
      <c r="A521">
        <v>2013</v>
      </c>
      <c r="B521" t="s">
        <v>143</v>
      </c>
      <c r="C521" t="s">
        <v>222</v>
      </c>
      <c r="D521" s="187">
        <v>4254475</v>
      </c>
    </row>
    <row r="522" spans="1:4" x14ac:dyDescent="0.25">
      <c r="A522">
        <v>2013</v>
      </c>
      <c r="B522" t="s">
        <v>142</v>
      </c>
      <c r="C522" t="s">
        <v>222</v>
      </c>
      <c r="D522" s="187">
        <v>60233948</v>
      </c>
    </row>
    <row r="523" spans="1:4" x14ac:dyDescent="0.25">
      <c r="A523">
        <v>2013</v>
      </c>
      <c r="B523" t="s">
        <v>141</v>
      </c>
      <c r="C523" t="s">
        <v>222</v>
      </c>
      <c r="D523" s="187">
        <v>861939</v>
      </c>
    </row>
    <row r="524" spans="1:4" x14ac:dyDescent="0.25">
      <c r="A524">
        <v>2013</v>
      </c>
      <c r="B524" t="s">
        <v>140</v>
      </c>
      <c r="C524" t="s">
        <v>222</v>
      </c>
      <c r="D524" s="187">
        <v>2012647</v>
      </c>
    </row>
    <row r="525" spans="1:4" x14ac:dyDescent="0.25">
      <c r="A525">
        <v>2013</v>
      </c>
      <c r="B525" t="s">
        <v>139</v>
      </c>
      <c r="C525" t="s">
        <v>222</v>
      </c>
      <c r="D525" s="187">
        <v>2957689</v>
      </c>
    </row>
    <row r="526" spans="1:4" x14ac:dyDescent="0.25">
      <c r="A526">
        <v>2013</v>
      </c>
      <c r="B526" t="s">
        <v>138</v>
      </c>
      <c r="C526" t="s">
        <v>222</v>
      </c>
      <c r="D526" s="187">
        <v>543360</v>
      </c>
    </row>
    <row r="527" spans="1:4" x14ac:dyDescent="0.25">
      <c r="A527">
        <v>2013</v>
      </c>
      <c r="B527" t="s">
        <v>136</v>
      </c>
      <c r="C527" t="s">
        <v>222</v>
      </c>
      <c r="D527" s="187">
        <v>9893082</v>
      </c>
    </row>
    <row r="528" spans="1:4" x14ac:dyDescent="0.25">
      <c r="A528">
        <v>2013</v>
      </c>
      <c r="B528" t="s">
        <v>135</v>
      </c>
      <c r="C528" t="s">
        <v>222</v>
      </c>
      <c r="D528" s="187">
        <v>425967</v>
      </c>
    </row>
    <row r="529" spans="1:4" x14ac:dyDescent="0.25">
      <c r="A529">
        <v>2013</v>
      </c>
      <c r="B529" t="s">
        <v>134</v>
      </c>
      <c r="C529" t="s">
        <v>222</v>
      </c>
      <c r="D529" s="187">
        <v>16804432</v>
      </c>
    </row>
    <row r="530" spans="1:4" x14ac:dyDescent="0.25">
      <c r="A530">
        <v>2013</v>
      </c>
      <c r="B530" t="s">
        <v>133</v>
      </c>
      <c r="C530" t="s">
        <v>222</v>
      </c>
      <c r="D530" s="187">
        <v>8479823</v>
      </c>
    </row>
    <row r="531" spans="1:4" x14ac:dyDescent="0.25">
      <c r="A531">
        <v>2013</v>
      </c>
      <c r="B531" t="s">
        <v>132</v>
      </c>
      <c r="C531" t="s">
        <v>222</v>
      </c>
      <c r="D531" s="187">
        <v>38040196</v>
      </c>
    </row>
    <row r="532" spans="1:4" x14ac:dyDescent="0.25">
      <c r="A532">
        <v>2013</v>
      </c>
      <c r="B532" t="s">
        <v>131</v>
      </c>
      <c r="C532" t="s">
        <v>222</v>
      </c>
      <c r="D532" s="187">
        <v>10457295</v>
      </c>
    </row>
    <row r="533" spans="1:4" x14ac:dyDescent="0.25">
      <c r="A533">
        <v>2013</v>
      </c>
      <c r="B533" t="s">
        <v>130</v>
      </c>
      <c r="C533" t="s">
        <v>222</v>
      </c>
      <c r="D533" s="187">
        <v>19983693</v>
      </c>
    </row>
    <row r="534" spans="1:4" x14ac:dyDescent="0.25">
      <c r="A534">
        <v>2013</v>
      </c>
      <c r="B534" t="s">
        <v>129</v>
      </c>
      <c r="C534" t="s">
        <v>222</v>
      </c>
      <c r="D534" s="187">
        <v>2059953</v>
      </c>
    </row>
    <row r="535" spans="1:4" x14ac:dyDescent="0.25">
      <c r="A535">
        <v>2013</v>
      </c>
      <c r="B535" t="s">
        <v>128</v>
      </c>
      <c r="C535" t="s">
        <v>222</v>
      </c>
      <c r="D535" s="187">
        <v>5413393</v>
      </c>
    </row>
    <row r="536" spans="1:4" x14ac:dyDescent="0.25">
      <c r="A536">
        <v>2013</v>
      </c>
      <c r="B536" t="s">
        <v>127</v>
      </c>
      <c r="C536" t="s">
        <v>222</v>
      </c>
      <c r="D536" s="187">
        <v>5438972</v>
      </c>
    </row>
    <row r="537" spans="1:4" x14ac:dyDescent="0.25">
      <c r="A537">
        <v>2013</v>
      </c>
      <c r="B537" t="s">
        <v>126</v>
      </c>
      <c r="C537" t="s">
        <v>222</v>
      </c>
      <c r="D537" s="187">
        <v>9600379</v>
      </c>
    </row>
    <row r="538" spans="1:4" x14ac:dyDescent="0.25">
      <c r="A538">
        <v>2013</v>
      </c>
      <c r="B538" t="s">
        <v>174</v>
      </c>
      <c r="C538" t="s">
        <v>222</v>
      </c>
      <c r="D538" s="187">
        <v>323764</v>
      </c>
    </row>
    <row r="539" spans="1:4" x14ac:dyDescent="0.25">
      <c r="A539">
        <v>2013</v>
      </c>
      <c r="B539" t="s">
        <v>241</v>
      </c>
      <c r="C539" t="s">
        <v>222</v>
      </c>
      <c r="D539" s="187">
        <v>36984</v>
      </c>
    </row>
    <row r="540" spans="1:4" x14ac:dyDescent="0.25">
      <c r="A540">
        <v>2013</v>
      </c>
      <c r="B540" t="s">
        <v>124</v>
      </c>
      <c r="C540" t="s">
        <v>222</v>
      </c>
      <c r="D540" s="187">
        <v>5079623</v>
      </c>
    </row>
    <row r="541" spans="1:4" x14ac:dyDescent="0.25">
      <c r="A541">
        <v>2013</v>
      </c>
      <c r="B541" t="s">
        <v>122</v>
      </c>
      <c r="C541" t="s">
        <v>222</v>
      </c>
      <c r="D541" s="187">
        <v>8089346</v>
      </c>
    </row>
    <row r="542" spans="1:4" x14ac:dyDescent="0.25">
      <c r="A542">
        <v>2013</v>
      </c>
      <c r="B542" t="s">
        <v>125</v>
      </c>
      <c r="C542" t="s">
        <v>222</v>
      </c>
      <c r="D542" s="187">
        <v>64128273</v>
      </c>
    </row>
    <row r="543" spans="1:4" x14ac:dyDescent="0.25">
      <c r="A543">
        <v>2013</v>
      </c>
      <c r="B543" t="s">
        <v>120</v>
      </c>
      <c r="C543" t="s">
        <v>222</v>
      </c>
      <c r="D543" s="187">
        <v>2064032</v>
      </c>
    </row>
    <row r="544" spans="1:4" x14ac:dyDescent="0.25">
      <c r="A544">
        <v>2013</v>
      </c>
      <c r="B544" t="s">
        <v>119</v>
      </c>
      <c r="C544" t="s">
        <v>222</v>
      </c>
      <c r="D544" s="187">
        <v>2895082</v>
      </c>
    </row>
    <row r="545" spans="1:5" x14ac:dyDescent="0.25">
      <c r="A545">
        <v>2013</v>
      </c>
      <c r="B545" t="s">
        <v>117</v>
      </c>
      <c r="C545" t="s">
        <v>222</v>
      </c>
      <c r="D545" s="187">
        <v>7164132</v>
      </c>
    </row>
    <row r="546" spans="1:5" x14ac:dyDescent="0.25">
      <c r="A546">
        <v>2013</v>
      </c>
      <c r="B546" t="s">
        <v>115</v>
      </c>
      <c r="C546" t="s">
        <v>222</v>
      </c>
      <c r="D546" s="187">
        <v>76147624</v>
      </c>
    </row>
    <row r="547" spans="1:5" x14ac:dyDescent="0.25">
      <c r="A547">
        <v>2013</v>
      </c>
      <c r="B547" t="s">
        <v>113</v>
      </c>
      <c r="C547" t="s">
        <v>222</v>
      </c>
      <c r="D547" s="187">
        <v>3833278</v>
      </c>
    </row>
    <row r="548" spans="1:5" x14ac:dyDescent="0.25">
      <c r="A548">
        <v>2014</v>
      </c>
      <c r="B548" t="s">
        <v>212</v>
      </c>
      <c r="C548" t="s">
        <v>222</v>
      </c>
      <c r="D548" s="187">
        <v>443274551</v>
      </c>
      <c r="E548" t="s">
        <v>223</v>
      </c>
    </row>
    <row r="549" spans="1:5" x14ac:dyDescent="0.25">
      <c r="A549">
        <v>2014</v>
      </c>
      <c r="B549" t="s">
        <v>153</v>
      </c>
      <c r="C549" t="s">
        <v>222</v>
      </c>
      <c r="D549" s="187">
        <v>11209057</v>
      </c>
    </row>
    <row r="550" spans="1:5" x14ac:dyDescent="0.25">
      <c r="A550">
        <v>2014</v>
      </c>
      <c r="B550" t="s">
        <v>152</v>
      </c>
      <c r="C550" t="s">
        <v>222</v>
      </c>
      <c r="D550" s="187">
        <v>7223938</v>
      </c>
    </row>
    <row r="551" spans="1:5" x14ac:dyDescent="0.25">
      <c r="A551">
        <v>2014</v>
      </c>
      <c r="B551" t="s">
        <v>151</v>
      </c>
      <c r="C551" t="s">
        <v>222</v>
      </c>
      <c r="D551" s="187">
        <v>10525347</v>
      </c>
    </row>
    <row r="552" spans="1:5" x14ac:dyDescent="0.25">
      <c r="A552">
        <v>2014</v>
      </c>
      <c r="B552" t="s">
        <v>150</v>
      </c>
      <c r="C552" t="s">
        <v>222</v>
      </c>
      <c r="D552" s="187">
        <v>5643475</v>
      </c>
    </row>
    <row r="553" spans="1:5" x14ac:dyDescent="0.25">
      <c r="A553">
        <v>2014</v>
      </c>
      <c r="B553" t="s">
        <v>65</v>
      </c>
      <c r="C553" t="s">
        <v>222</v>
      </c>
      <c r="D553" s="187">
        <v>80982500</v>
      </c>
    </row>
    <row r="554" spans="1:5" x14ac:dyDescent="0.25">
      <c r="A554">
        <v>2014</v>
      </c>
      <c r="B554" t="s">
        <v>148</v>
      </c>
      <c r="C554" t="s">
        <v>222</v>
      </c>
      <c r="D554" s="187">
        <v>1314545</v>
      </c>
    </row>
    <row r="555" spans="1:5" x14ac:dyDescent="0.25">
      <c r="A555">
        <v>2014</v>
      </c>
      <c r="B555" t="s">
        <v>147</v>
      </c>
      <c r="C555" t="s">
        <v>222</v>
      </c>
      <c r="D555" s="187">
        <v>4657740</v>
      </c>
    </row>
    <row r="556" spans="1:5" x14ac:dyDescent="0.25">
      <c r="A556">
        <v>2014</v>
      </c>
      <c r="B556" t="s">
        <v>146</v>
      </c>
      <c r="C556" t="s">
        <v>222</v>
      </c>
      <c r="D556" s="187">
        <v>10892413</v>
      </c>
    </row>
    <row r="557" spans="1:5" x14ac:dyDescent="0.25">
      <c r="A557">
        <v>2014</v>
      </c>
      <c r="B557" t="s">
        <v>145</v>
      </c>
      <c r="C557" t="s">
        <v>222</v>
      </c>
      <c r="D557" s="187">
        <v>46480882</v>
      </c>
    </row>
    <row r="558" spans="1:5" x14ac:dyDescent="0.25">
      <c r="A558">
        <v>2014</v>
      </c>
      <c r="B558" t="s">
        <v>144</v>
      </c>
      <c r="C558" t="s">
        <v>222</v>
      </c>
      <c r="D558">
        <v>66312067</v>
      </c>
      <c r="E558" t="s">
        <v>223</v>
      </c>
    </row>
    <row r="559" spans="1:5" x14ac:dyDescent="0.25">
      <c r="A559">
        <v>2014</v>
      </c>
      <c r="B559" t="s">
        <v>256</v>
      </c>
      <c r="C559" t="s">
        <v>222</v>
      </c>
      <c r="D559" s="187" t="s">
        <v>54</v>
      </c>
    </row>
    <row r="560" spans="1:5" x14ac:dyDescent="0.25">
      <c r="A560">
        <v>2014</v>
      </c>
      <c r="B560" t="s">
        <v>143</v>
      </c>
      <c r="C560" t="s">
        <v>222</v>
      </c>
      <c r="D560">
        <v>4236063</v>
      </c>
    </row>
    <row r="561" spans="1:4" x14ac:dyDescent="0.25">
      <c r="A561">
        <v>2014</v>
      </c>
      <c r="B561" t="s">
        <v>142</v>
      </c>
      <c r="C561" t="s">
        <v>222</v>
      </c>
      <c r="D561" s="187">
        <v>60789140</v>
      </c>
    </row>
    <row r="562" spans="1:4" x14ac:dyDescent="0.25">
      <c r="A562">
        <v>2014</v>
      </c>
      <c r="B562" t="s">
        <v>141</v>
      </c>
      <c r="C562" t="s">
        <v>222</v>
      </c>
      <c r="D562" s="187">
        <v>852504</v>
      </c>
    </row>
    <row r="563" spans="1:4" x14ac:dyDescent="0.25">
      <c r="A563">
        <v>2014</v>
      </c>
      <c r="B563" t="s">
        <v>140</v>
      </c>
      <c r="C563" t="s">
        <v>222</v>
      </c>
      <c r="D563" s="187">
        <v>1993782</v>
      </c>
    </row>
    <row r="564" spans="1:4" x14ac:dyDescent="0.25">
      <c r="A564">
        <v>2014</v>
      </c>
      <c r="B564" t="s">
        <v>139</v>
      </c>
      <c r="C564" t="s">
        <v>222</v>
      </c>
      <c r="D564" s="187">
        <v>2932367</v>
      </c>
    </row>
    <row r="565" spans="1:4" x14ac:dyDescent="0.25">
      <c r="A565">
        <v>2014</v>
      </c>
      <c r="B565" t="s">
        <v>138</v>
      </c>
      <c r="C565" t="s">
        <v>222</v>
      </c>
      <c r="D565" s="187">
        <v>556319</v>
      </c>
    </row>
    <row r="566" spans="1:4" x14ac:dyDescent="0.25">
      <c r="A566">
        <v>2014</v>
      </c>
      <c r="B566" t="s">
        <v>136</v>
      </c>
      <c r="C566" t="s">
        <v>222</v>
      </c>
      <c r="D566" s="187">
        <v>9866468</v>
      </c>
    </row>
    <row r="567" spans="1:4" x14ac:dyDescent="0.25">
      <c r="A567">
        <v>2014</v>
      </c>
      <c r="B567" t="s">
        <v>135</v>
      </c>
      <c r="C567" t="s">
        <v>222</v>
      </c>
      <c r="D567" s="187">
        <v>434558</v>
      </c>
    </row>
    <row r="568" spans="1:4" x14ac:dyDescent="0.25">
      <c r="A568">
        <v>2014</v>
      </c>
      <c r="B568" t="s">
        <v>134</v>
      </c>
      <c r="C568" t="s">
        <v>222</v>
      </c>
      <c r="D568" s="187">
        <v>16865008</v>
      </c>
    </row>
    <row r="569" spans="1:4" x14ac:dyDescent="0.25">
      <c r="A569">
        <v>2014</v>
      </c>
      <c r="B569" t="s">
        <v>133</v>
      </c>
      <c r="C569" t="s">
        <v>222</v>
      </c>
      <c r="D569" s="187">
        <v>8546356</v>
      </c>
    </row>
    <row r="570" spans="1:4" x14ac:dyDescent="0.25">
      <c r="A570">
        <v>2014</v>
      </c>
      <c r="B570" t="s">
        <v>132</v>
      </c>
      <c r="C570" t="s">
        <v>222</v>
      </c>
      <c r="D570" s="187">
        <v>38011735</v>
      </c>
    </row>
    <row r="571" spans="1:4" x14ac:dyDescent="0.25">
      <c r="A571">
        <v>2014</v>
      </c>
      <c r="B571" t="s">
        <v>131</v>
      </c>
      <c r="C571" t="s">
        <v>222</v>
      </c>
      <c r="D571" s="187">
        <v>10401062</v>
      </c>
    </row>
    <row r="572" spans="1:4" x14ac:dyDescent="0.25">
      <c r="A572">
        <v>2014</v>
      </c>
      <c r="B572" t="s">
        <v>130</v>
      </c>
      <c r="C572" t="s">
        <v>222</v>
      </c>
      <c r="D572" s="187">
        <v>19908979</v>
      </c>
    </row>
    <row r="573" spans="1:4" x14ac:dyDescent="0.25">
      <c r="A573">
        <v>2014</v>
      </c>
      <c r="B573" t="s">
        <v>129</v>
      </c>
      <c r="C573" t="s">
        <v>222</v>
      </c>
      <c r="D573" s="187">
        <v>2061980</v>
      </c>
    </row>
    <row r="574" spans="1:4" x14ac:dyDescent="0.25">
      <c r="A574">
        <v>2014</v>
      </c>
      <c r="B574" t="s">
        <v>128</v>
      </c>
      <c r="C574" t="s">
        <v>222</v>
      </c>
      <c r="D574" s="187">
        <v>5418649</v>
      </c>
    </row>
    <row r="575" spans="1:4" x14ac:dyDescent="0.25">
      <c r="A575">
        <v>2014</v>
      </c>
      <c r="B575" t="s">
        <v>127</v>
      </c>
      <c r="C575" t="s">
        <v>222</v>
      </c>
      <c r="D575" s="187">
        <v>5461512</v>
      </c>
    </row>
    <row r="576" spans="1:4" x14ac:dyDescent="0.25">
      <c r="A576">
        <v>2014</v>
      </c>
      <c r="B576" t="s">
        <v>126</v>
      </c>
      <c r="C576" t="s">
        <v>222</v>
      </c>
      <c r="D576" s="187">
        <v>9696110</v>
      </c>
    </row>
    <row r="577" spans="1:5" x14ac:dyDescent="0.25">
      <c r="A577">
        <v>2014</v>
      </c>
      <c r="B577" t="s">
        <v>174</v>
      </c>
      <c r="C577" t="s">
        <v>222</v>
      </c>
      <c r="D577" s="187">
        <v>327386</v>
      </c>
    </row>
    <row r="578" spans="1:5" x14ac:dyDescent="0.25">
      <c r="A578">
        <v>2014</v>
      </c>
      <c r="B578" t="s">
        <v>241</v>
      </c>
      <c r="C578" t="s">
        <v>222</v>
      </c>
      <c r="D578" s="187">
        <v>37248</v>
      </c>
    </row>
    <row r="579" spans="1:5" x14ac:dyDescent="0.25">
      <c r="A579">
        <v>2014</v>
      </c>
      <c r="B579" t="s">
        <v>124</v>
      </c>
      <c r="C579" t="s">
        <v>222</v>
      </c>
      <c r="D579" s="187">
        <v>5137232</v>
      </c>
    </row>
    <row r="580" spans="1:5" x14ac:dyDescent="0.25">
      <c r="A580">
        <v>2014</v>
      </c>
      <c r="B580" t="s">
        <v>122</v>
      </c>
      <c r="C580" t="s">
        <v>222</v>
      </c>
      <c r="D580" s="187">
        <v>8188649</v>
      </c>
    </row>
    <row r="581" spans="1:5" x14ac:dyDescent="0.25">
      <c r="A581">
        <v>2014</v>
      </c>
      <c r="B581" t="s">
        <v>125</v>
      </c>
      <c r="C581" t="s">
        <v>222</v>
      </c>
      <c r="D581" s="187">
        <v>64602298</v>
      </c>
    </row>
    <row r="582" spans="1:5" x14ac:dyDescent="0.25">
      <c r="A582">
        <v>2014</v>
      </c>
      <c r="B582" t="s">
        <v>120</v>
      </c>
      <c r="C582" t="s">
        <v>222</v>
      </c>
      <c r="D582" s="187">
        <v>2067471</v>
      </c>
    </row>
    <row r="583" spans="1:5" x14ac:dyDescent="0.25">
      <c r="A583">
        <v>2014</v>
      </c>
      <c r="B583" t="s">
        <v>119</v>
      </c>
      <c r="C583" t="s">
        <v>222</v>
      </c>
      <c r="D583" s="187">
        <v>2889095</v>
      </c>
    </row>
    <row r="584" spans="1:5" x14ac:dyDescent="0.25">
      <c r="A584">
        <v>2014</v>
      </c>
      <c r="B584" t="s">
        <v>117</v>
      </c>
      <c r="C584" t="s">
        <v>222</v>
      </c>
      <c r="D584" s="187">
        <v>7130576</v>
      </c>
    </row>
    <row r="585" spans="1:5" x14ac:dyDescent="0.25">
      <c r="A585">
        <v>2014</v>
      </c>
      <c r="B585" t="s">
        <v>115</v>
      </c>
      <c r="C585" t="s">
        <v>222</v>
      </c>
      <c r="D585" s="187">
        <v>77181884</v>
      </c>
    </row>
    <row r="586" spans="1:5" x14ac:dyDescent="0.25">
      <c r="A586">
        <v>2014</v>
      </c>
      <c r="B586" t="s">
        <v>113</v>
      </c>
      <c r="C586" t="s">
        <v>222</v>
      </c>
      <c r="D586" s="187">
        <v>3828123</v>
      </c>
    </row>
    <row r="587" spans="1:5" x14ac:dyDescent="0.25">
      <c r="A587">
        <v>2015</v>
      </c>
      <c r="B587" t="s">
        <v>212</v>
      </c>
      <c r="C587" t="s">
        <v>222</v>
      </c>
      <c r="D587" s="187">
        <v>444234821</v>
      </c>
      <c r="E587" t="s">
        <v>223</v>
      </c>
    </row>
    <row r="588" spans="1:5" x14ac:dyDescent="0.25">
      <c r="A588">
        <v>2015</v>
      </c>
      <c r="B588" t="s">
        <v>153</v>
      </c>
      <c r="C588" t="s">
        <v>222</v>
      </c>
      <c r="D588" s="187">
        <v>11274196</v>
      </c>
    </row>
    <row r="589" spans="1:5" x14ac:dyDescent="0.25">
      <c r="A589">
        <v>2015</v>
      </c>
      <c r="B589" t="s">
        <v>152</v>
      </c>
      <c r="C589" t="s">
        <v>222</v>
      </c>
      <c r="D589" s="187">
        <v>7177991</v>
      </c>
    </row>
    <row r="590" spans="1:5" x14ac:dyDescent="0.25">
      <c r="A590">
        <v>2015</v>
      </c>
      <c r="B590" t="s">
        <v>151</v>
      </c>
      <c r="C590" t="s">
        <v>222</v>
      </c>
      <c r="D590" s="187">
        <v>10546059</v>
      </c>
    </row>
    <row r="591" spans="1:5" x14ac:dyDescent="0.25">
      <c r="A591">
        <v>2015</v>
      </c>
      <c r="B591" t="s">
        <v>150</v>
      </c>
      <c r="C591" t="s">
        <v>222</v>
      </c>
      <c r="D591" s="187">
        <v>5683483</v>
      </c>
    </row>
    <row r="592" spans="1:5" x14ac:dyDescent="0.25">
      <c r="A592">
        <v>2015</v>
      </c>
      <c r="B592" t="s">
        <v>65</v>
      </c>
      <c r="C592" t="s">
        <v>222</v>
      </c>
      <c r="D592" s="187">
        <v>81686611</v>
      </c>
    </row>
    <row r="593" spans="1:5" x14ac:dyDescent="0.25">
      <c r="A593">
        <v>2015</v>
      </c>
      <c r="B593" t="s">
        <v>148</v>
      </c>
      <c r="C593" t="s">
        <v>222</v>
      </c>
      <c r="D593" s="187">
        <v>1315407</v>
      </c>
      <c r="E593" t="s">
        <v>223</v>
      </c>
    </row>
    <row r="594" spans="1:5" x14ac:dyDescent="0.25">
      <c r="A594">
        <v>2015</v>
      </c>
      <c r="B594" t="s">
        <v>147</v>
      </c>
      <c r="C594" t="s">
        <v>222</v>
      </c>
      <c r="D594" s="187">
        <v>4701957</v>
      </c>
    </row>
    <row r="595" spans="1:5" x14ac:dyDescent="0.25">
      <c r="A595">
        <v>2015</v>
      </c>
      <c r="B595" t="s">
        <v>146</v>
      </c>
      <c r="C595" t="s">
        <v>222</v>
      </c>
      <c r="D595" s="187">
        <v>10820883</v>
      </c>
    </row>
    <row r="596" spans="1:5" x14ac:dyDescent="0.25">
      <c r="A596">
        <v>2015</v>
      </c>
      <c r="B596" t="s">
        <v>145</v>
      </c>
      <c r="C596" t="s">
        <v>222</v>
      </c>
      <c r="D596" s="187">
        <v>46444832</v>
      </c>
    </row>
    <row r="597" spans="1:5" x14ac:dyDescent="0.25">
      <c r="A597">
        <v>2015</v>
      </c>
      <c r="B597" t="s">
        <v>144</v>
      </c>
      <c r="C597" t="s">
        <v>222</v>
      </c>
      <c r="D597" s="187">
        <v>66548272</v>
      </c>
    </row>
    <row r="598" spans="1:5" x14ac:dyDescent="0.25">
      <c r="A598">
        <v>2015</v>
      </c>
      <c r="B598" t="s">
        <v>256</v>
      </c>
      <c r="C598" t="s">
        <v>222</v>
      </c>
      <c r="D598" s="187" t="s">
        <v>54</v>
      </c>
    </row>
    <row r="599" spans="1:5" x14ac:dyDescent="0.25">
      <c r="A599">
        <v>2015</v>
      </c>
      <c r="B599" t="s">
        <v>143</v>
      </c>
      <c r="C599" t="s">
        <v>222</v>
      </c>
      <c r="D599" s="187">
        <v>4207993</v>
      </c>
    </row>
    <row r="600" spans="1:5" x14ac:dyDescent="0.25">
      <c r="A600">
        <v>2015</v>
      </c>
      <c r="B600" t="s">
        <v>142</v>
      </c>
      <c r="C600" t="s">
        <v>222</v>
      </c>
      <c r="D600" s="187">
        <v>60730582</v>
      </c>
    </row>
    <row r="601" spans="1:5" x14ac:dyDescent="0.25">
      <c r="A601">
        <v>2015</v>
      </c>
      <c r="B601" t="s">
        <v>141</v>
      </c>
      <c r="C601" t="s">
        <v>222</v>
      </c>
      <c r="D601">
        <v>847664</v>
      </c>
    </row>
    <row r="602" spans="1:5" x14ac:dyDescent="0.25">
      <c r="A602">
        <v>2015</v>
      </c>
      <c r="B602" t="s">
        <v>140</v>
      </c>
      <c r="C602" t="s">
        <v>222</v>
      </c>
      <c r="D602" s="187">
        <v>1977527</v>
      </c>
    </row>
    <row r="603" spans="1:5" x14ac:dyDescent="0.25">
      <c r="A603">
        <v>2015</v>
      </c>
      <c r="B603" t="s">
        <v>139</v>
      </c>
      <c r="C603" t="s">
        <v>222</v>
      </c>
      <c r="D603">
        <v>2904910</v>
      </c>
    </row>
    <row r="604" spans="1:5" x14ac:dyDescent="0.25">
      <c r="A604">
        <v>2015</v>
      </c>
      <c r="B604" t="s">
        <v>138</v>
      </c>
      <c r="C604" t="s">
        <v>222</v>
      </c>
      <c r="D604" s="187">
        <v>569604</v>
      </c>
    </row>
    <row r="605" spans="1:5" x14ac:dyDescent="0.25">
      <c r="A605">
        <v>2015</v>
      </c>
      <c r="B605" t="s">
        <v>136</v>
      </c>
      <c r="C605" t="s">
        <v>222</v>
      </c>
      <c r="D605" s="187">
        <v>9843028</v>
      </c>
    </row>
    <row r="606" spans="1:5" x14ac:dyDescent="0.25">
      <c r="A606">
        <v>2015</v>
      </c>
      <c r="B606" t="s">
        <v>135</v>
      </c>
      <c r="C606" t="s">
        <v>222</v>
      </c>
      <c r="D606" s="187">
        <v>445053</v>
      </c>
    </row>
    <row r="607" spans="1:5" x14ac:dyDescent="0.25">
      <c r="A607">
        <v>2015</v>
      </c>
      <c r="B607" t="s">
        <v>134</v>
      </c>
      <c r="C607" t="s">
        <v>222</v>
      </c>
      <c r="D607" s="187">
        <v>16939923</v>
      </c>
    </row>
    <row r="608" spans="1:5" x14ac:dyDescent="0.25">
      <c r="A608">
        <v>2015</v>
      </c>
      <c r="B608" t="s">
        <v>133</v>
      </c>
      <c r="C608" t="s">
        <v>222</v>
      </c>
      <c r="D608" s="187">
        <v>8642699</v>
      </c>
    </row>
    <row r="609" spans="1:4" x14ac:dyDescent="0.25">
      <c r="A609">
        <v>2015</v>
      </c>
      <c r="B609" t="s">
        <v>132</v>
      </c>
      <c r="C609" t="s">
        <v>222</v>
      </c>
      <c r="D609" s="187">
        <v>37986412</v>
      </c>
    </row>
    <row r="610" spans="1:4" x14ac:dyDescent="0.25">
      <c r="A610">
        <v>2015</v>
      </c>
      <c r="B610" t="s">
        <v>131</v>
      </c>
      <c r="C610" t="s">
        <v>222</v>
      </c>
      <c r="D610" s="187">
        <v>10358076</v>
      </c>
    </row>
    <row r="611" spans="1:4" x14ac:dyDescent="0.25">
      <c r="A611">
        <v>2015</v>
      </c>
      <c r="B611" t="s">
        <v>130</v>
      </c>
      <c r="C611" t="s">
        <v>222</v>
      </c>
      <c r="D611" s="187">
        <v>19815616</v>
      </c>
    </row>
    <row r="612" spans="1:4" x14ac:dyDescent="0.25">
      <c r="A612">
        <v>2015</v>
      </c>
      <c r="B612" t="s">
        <v>129</v>
      </c>
      <c r="C612" t="s">
        <v>222</v>
      </c>
      <c r="D612" s="187">
        <v>2063531</v>
      </c>
    </row>
    <row r="613" spans="1:4" x14ac:dyDescent="0.25">
      <c r="A613">
        <v>2015</v>
      </c>
      <c r="B613" t="s">
        <v>128</v>
      </c>
      <c r="C613" t="s">
        <v>222</v>
      </c>
      <c r="D613" s="187">
        <v>5423801</v>
      </c>
    </row>
    <row r="614" spans="1:4" x14ac:dyDescent="0.25">
      <c r="A614">
        <v>2015</v>
      </c>
      <c r="B614" t="s">
        <v>127</v>
      </c>
      <c r="C614" t="s">
        <v>222</v>
      </c>
      <c r="D614" s="187">
        <v>5479531</v>
      </c>
    </row>
    <row r="615" spans="1:4" x14ac:dyDescent="0.25">
      <c r="A615">
        <v>2015</v>
      </c>
      <c r="B615" t="s">
        <v>126</v>
      </c>
      <c r="C615" t="s">
        <v>222</v>
      </c>
      <c r="D615" s="187">
        <v>9799186</v>
      </c>
    </row>
    <row r="616" spans="1:4" x14ac:dyDescent="0.25">
      <c r="A616">
        <v>2015</v>
      </c>
      <c r="B616" t="s">
        <v>174</v>
      </c>
      <c r="C616" t="s">
        <v>222</v>
      </c>
      <c r="D616" s="187">
        <v>330815</v>
      </c>
    </row>
    <row r="617" spans="1:4" x14ac:dyDescent="0.25">
      <c r="A617">
        <v>2015</v>
      </c>
      <c r="B617" t="s">
        <v>241</v>
      </c>
      <c r="C617" t="s">
        <v>222</v>
      </c>
      <c r="D617" s="187">
        <v>37494</v>
      </c>
    </row>
    <row r="618" spans="1:4" x14ac:dyDescent="0.25">
      <c r="A618">
        <v>2015</v>
      </c>
      <c r="B618" t="s">
        <v>124</v>
      </c>
      <c r="C618" t="s">
        <v>222</v>
      </c>
      <c r="D618" s="187">
        <v>5188607</v>
      </c>
    </row>
    <row r="619" spans="1:4" x14ac:dyDescent="0.25">
      <c r="A619">
        <v>2015</v>
      </c>
      <c r="B619" t="s">
        <v>122</v>
      </c>
      <c r="C619" t="s">
        <v>222</v>
      </c>
      <c r="D619" s="187">
        <v>8282396</v>
      </c>
    </row>
    <row r="620" spans="1:4" x14ac:dyDescent="0.25">
      <c r="A620">
        <v>2015</v>
      </c>
      <c r="B620" t="s">
        <v>125</v>
      </c>
      <c r="C620" t="s">
        <v>222</v>
      </c>
      <c r="D620" s="187">
        <v>65116219</v>
      </c>
    </row>
    <row r="621" spans="1:4" x14ac:dyDescent="0.25">
      <c r="A621">
        <v>2015</v>
      </c>
      <c r="B621" t="s">
        <v>120</v>
      </c>
      <c r="C621" t="s">
        <v>222</v>
      </c>
      <c r="D621" s="187">
        <v>2070225</v>
      </c>
    </row>
    <row r="622" spans="1:4" x14ac:dyDescent="0.25">
      <c r="A622">
        <v>2015</v>
      </c>
      <c r="B622" t="s">
        <v>119</v>
      </c>
      <c r="C622" t="s">
        <v>222</v>
      </c>
      <c r="D622" s="187">
        <v>2880694</v>
      </c>
    </row>
    <row r="623" spans="1:4" x14ac:dyDescent="0.25">
      <c r="A623">
        <v>2015</v>
      </c>
      <c r="B623" t="s">
        <v>117</v>
      </c>
      <c r="C623" t="s">
        <v>222</v>
      </c>
      <c r="D623" s="187">
        <v>7095383</v>
      </c>
    </row>
    <row r="624" spans="1:4" x14ac:dyDescent="0.25">
      <c r="A624">
        <v>2015</v>
      </c>
      <c r="B624" t="s">
        <v>115</v>
      </c>
      <c r="C624" t="s">
        <v>222</v>
      </c>
      <c r="D624" s="187">
        <v>78218479</v>
      </c>
    </row>
    <row r="625" spans="1:4" x14ac:dyDescent="0.25">
      <c r="A625">
        <v>2015</v>
      </c>
      <c r="B625" t="s">
        <v>113</v>
      </c>
      <c r="C625" t="s">
        <v>222</v>
      </c>
      <c r="D625" s="187">
        <v>3670658</v>
      </c>
    </row>
    <row r="626" spans="1:4" x14ac:dyDescent="0.25">
      <c r="A626">
        <v>2016</v>
      </c>
      <c r="B626" t="s">
        <v>212</v>
      </c>
      <c r="C626" t="s">
        <v>222</v>
      </c>
      <c r="D626" s="187">
        <v>445167186</v>
      </c>
    </row>
    <row r="627" spans="1:4" x14ac:dyDescent="0.25">
      <c r="A627">
        <v>2016</v>
      </c>
      <c r="B627" t="s">
        <v>153</v>
      </c>
      <c r="C627" t="s">
        <v>222</v>
      </c>
      <c r="D627" s="187">
        <v>11331422</v>
      </c>
    </row>
    <row r="628" spans="1:4" x14ac:dyDescent="0.25">
      <c r="A628">
        <v>2016</v>
      </c>
      <c r="B628" t="s">
        <v>152</v>
      </c>
      <c r="C628" t="s">
        <v>222</v>
      </c>
      <c r="D628" s="187">
        <v>7127822</v>
      </c>
    </row>
    <row r="629" spans="1:4" x14ac:dyDescent="0.25">
      <c r="A629">
        <v>2016</v>
      </c>
      <c r="B629" t="s">
        <v>151</v>
      </c>
      <c r="C629" t="s">
        <v>222</v>
      </c>
      <c r="D629" s="187">
        <v>10566332</v>
      </c>
    </row>
    <row r="630" spans="1:4" x14ac:dyDescent="0.25">
      <c r="A630">
        <v>2016</v>
      </c>
      <c r="B630" t="s">
        <v>150</v>
      </c>
      <c r="C630" t="s">
        <v>222</v>
      </c>
      <c r="D630" s="187">
        <v>5728010</v>
      </c>
    </row>
    <row r="631" spans="1:4" x14ac:dyDescent="0.25">
      <c r="A631">
        <v>2016</v>
      </c>
      <c r="B631" t="s">
        <v>65</v>
      </c>
      <c r="C631" t="s">
        <v>222</v>
      </c>
      <c r="D631" s="187">
        <v>82348669</v>
      </c>
    </row>
    <row r="632" spans="1:4" x14ac:dyDescent="0.25">
      <c r="A632">
        <v>2016</v>
      </c>
      <c r="B632" t="s">
        <v>148</v>
      </c>
      <c r="C632" t="s">
        <v>222</v>
      </c>
      <c r="D632" s="187">
        <v>1315790</v>
      </c>
    </row>
    <row r="633" spans="1:4" x14ac:dyDescent="0.25">
      <c r="A633">
        <v>2016</v>
      </c>
      <c r="B633" t="s">
        <v>147</v>
      </c>
      <c r="C633" t="s">
        <v>222</v>
      </c>
      <c r="D633" s="187">
        <v>4755335</v>
      </c>
    </row>
    <row r="634" spans="1:4" x14ac:dyDescent="0.25">
      <c r="A634">
        <v>2016</v>
      </c>
      <c r="B634" t="s">
        <v>146</v>
      </c>
      <c r="C634" t="s">
        <v>222</v>
      </c>
      <c r="D634" s="187">
        <v>10775971</v>
      </c>
    </row>
    <row r="635" spans="1:4" x14ac:dyDescent="0.25">
      <c r="A635">
        <v>2016</v>
      </c>
      <c r="B635" t="s">
        <v>145</v>
      </c>
      <c r="C635" t="s">
        <v>222</v>
      </c>
      <c r="D635" s="187">
        <v>46484062</v>
      </c>
    </row>
    <row r="636" spans="1:4" x14ac:dyDescent="0.25">
      <c r="A636">
        <v>2016</v>
      </c>
      <c r="B636" t="s">
        <v>144</v>
      </c>
      <c r="C636" t="s">
        <v>222</v>
      </c>
      <c r="D636" s="187">
        <v>66724104</v>
      </c>
    </row>
    <row r="637" spans="1:4" x14ac:dyDescent="0.25">
      <c r="A637">
        <v>2016</v>
      </c>
      <c r="B637" t="s">
        <v>256</v>
      </c>
      <c r="C637" t="s">
        <v>222</v>
      </c>
      <c r="D637" s="187" t="s">
        <v>54</v>
      </c>
    </row>
    <row r="638" spans="1:4" x14ac:dyDescent="0.25">
      <c r="A638">
        <v>2016</v>
      </c>
      <c r="B638" t="s">
        <v>143</v>
      </c>
      <c r="C638" t="s">
        <v>222</v>
      </c>
      <c r="D638" s="187">
        <v>4172441</v>
      </c>
    </row>
    <row r="639" spans="1:4" x14ac:dyDescent="0.25">
      <c r="A639">
        <v>2016</v>
      </c>
      <c r="B639" t="s">
        <v>142</v>
      </c>
      <c r="C639" t="s">
        <v>222</v>
      </c>
      <c r="D639" s="187">
        <v>60627498</v>
      </c>
    </row>
    <row r="640" spans="1:4" x14ac:dyDescent="0.25">
      <c r="A640">
        <v>2016</v>
      </c>
      <c r="B640" t="s">
        <v>141</v>
      </c>
      <c r="C640" t="s">
        <v>222</v>
      </c>
      <c r="D640" s="187">
        <v>851561</v>
      </c>
    </row>
    <row r="641" spans="1:4" x14ac:dyDescent="0.25">
      <c r="A641">
        <v>2016</v>
      </c>
      <c r="B641" t="s">
        <v>140</v>
      </c>
      <c r="C641" t="s">
        <v>222</v>
      </c>
      <c r="D641" s="187">
        <v>1959537</v>
      </c>
    </row>
    <row r="642" spans="1:4" x14ac:dyDescent="0.25">
      <c r="A642">
        <v>2016</v>
      </c>
      <c r="B642" t="s">
        <v>139</v>
      </c>
      <c r="C642" t="s">
        <v>222</v>
      </c>
      <c r="D642" s="187">
        <v>2868231</v>
      </c>
    </row>
    <row r="643" spans="1:4" x14ac:dyDescent="0.25">
      <c r="A643">
        <v>2016</v>
      </c>
      <c r="B643" t="s">
        <v>138</v>
      </c>
      <c r="C643" t="s">
        <v>222</v>
      </c>
      <c r="D643">
        <v>582014</v>
      </c>
    </row>
    <row r="644" spans="1:4" x14ac:dyDescent="0.25">
      <c r="A644">
        <v>2016</v>
      </c>
      <c r="B644" t="s">
        <v>136</v>
      </c>
      <c r="C644" t="s">
        <v>222</v>
      </c>
      <c r="D644">
        <v>9814023</v>
      </c>
    </row>
    <row r="645" spans="1:4" x14ac:dyDescent="0.25">
      <c r="A645">
        <v>2016</v>
      </c>
      <c r="B645" t="s">
        <v>135</v>
      </c>
      <c r="C645" t="s">
        <v>222</v>
      </c>
      <c r="D645" s="187">
        <v>455356</v>
      </c>
    </row>
    <row r="646" spans="1:4" x14ac:dyDescent="0.25">
      <c r="A646">
        <v>2016</v>
      </c>
      <c r="B646" t="s">
        <v>134</v>
      </c>
      <c r="C646" t="s">
        <v>222</v>
      </c>
      <c r="D646" s="187">
        <v>17030314</v>
      </c>
    </row>
    <row r="647" spans="1:4" x14ac:dyDescent="0.25">
      <c r="A647">
        <v>2016</v>
      </c>
      <c r="B647" t="s">
        <v>133</v>
      </c>
      <c r="C647" t="s">
        <v>222</v>
      </c>
      <c r="D647" s="187">
        <v>8736668</v>
      </c>
    </row>
    <row r="648" spans="1:4" x14ac:dyDescent="0.25">
      <c r="A648">
        <v>2016</v>
      </c>
      <c r="B648" t="s">
        <v>132</v>
      </c>
      <c r="C648" t="s">
        <v>222</v>
      </c>
      <c r="D648" s="187">
        <v>37970087</v>
      </c>
    </row>
    <row r="649" spans="1:4" x14ac:dyDescent="0.25">
      <c r="A649">
        <v>2016</v>
      </c>
      <c r="B649" t="s">
        <v>131</v>
      </c>
      <c r="C649" t="s">
        <v>222</v>
      </c>
      <c r="D649" s="187">
        <v>10325452</v>
      </c>
    </row>
    <row r="650" spans="1:4" x14ac:dyDescent="0.25">
      <c r="A650">
        <v>2016</v>
      </c>
      <c r="B650" t="s">
        <v>130</v>
      </c>
      <c r="C650" t="s">
        <v>222</v>
      </c>
      <c r="D650" s="187">
        <v>19702267</v>
      </c>
    </row>
    <row r="651" spans="1:4" x14ac:dyDescent="0.25">
      <c r="A651">
        <v>2016</v>
      </c>
      <c r="B651" t="s">
        <v>129</v>
      </c>
      <c r="C651" t="s">
        <v>222</v>
      </c>
      <c r="D651" s="187">
        <v>2065042</v>
      </c>
    </row>
    <row r="652" spans="1:4" x14ac:dyDescent="0.25">
      <c r="A652">
        <v>2016</v>
      </c>
      <c r="B652" t="s">
        <v>128</v>
      </c>
      <c r="C652" t="s">
        <v>222</v>
      </c>
      <c r="D652" s="187">
        <v>5430798</v>
      </c>
    </row>
    <row r="653" spans="1:4" x14ac:dyDescent="0.25">
      <c r="A653">
        <v>2016</v>
      </c>
      <c r="B653" t="s">
        <v>127</v>
      </c>
      <c r="C653" t="s">
        <v>222</v>
      </c>
      <c r="D653" s="187">
        <v>5495303</v>
      </c>
    </row>
    <row r="654" spans="1:4" x14ac:dyDescent="0.25">
      <c r="A654">
        <v>2016</v>
      </c>
      <c r="B654" t="s">
        <v>126</v>
      </c>
      <c r="C654" t="s">
        <v>222</v>
      </c>
      <c r="D654" s="187">
        <v>9923085</v>
      </c>
    </row>
    <row r="655" spans="1:4" x14ac:dyDescent="0.25">
      <c r="A655">
        <v>2016</v>
      </c>
      <c r="B655" t="s">
        <v>174</v>
      </c>
      <c r="C655" t="s">
        <v>222</v>
      </c>
      <c r="D655" s="187">
        <v>335439</v>
      </c>
    </row>
    <row r="656" spans="1:4" x14ac:dyDescent="0.25">
      <c r="A656">
        <v>2016</v>
      </c>
      <c r="B656" t="s">
        <v>241</v>
      </c>
      <c r="C656" t="s">
        <v>222</v>
      </c>
      <c r="D656" s="187">
        <v>37716</v>
      </c>
    </row>
    <row r="657" spans="1:5" x14ac:dyDescent="0.25">
      <c r="A657">
        <v>2016</v>
      </c>
      <c r="B657" t="s">
        <v>124</v>
      </c>
      <c r="C657" t="s">
        <v>222</v>
      </c>
      <c r="D657" s="187">
        <v>5234519</v>
      </c>
    </row>
    <row r="658" spans="1:5" x14ac:dyDescent="0.25">
      <c r="A658">
        <v>2016</v>
      </c>
      <c r="B658" t="s">
        <v>122</v>
      </c>
      <c r="C658" t="s">
        <v>222</v>
      </c>
      <c r="D658" s="187">
        <v>8373338</v>
      </c>
    </row>
    <row r="659" spans="1:5" x14ac:dyDescent="0.25">
      <c r="A659">
        <v>2016</v>
      </c>
      <c r="B659" t="s">
        <v>125</v>
      </c>
      <c r="C659" t="s">
        <v>222</v>
      </c>
      <c r="D659" s="187">
        <v>65611593</v>
      </c>
    </row>
    <row r="660" spans="1:5" x14ac:dyDescent="0.25">
      <c r="A660">
        <v>2016</v>
      </c>
      <c r="B660" t="s">
        <v>120</v>
      </c>
      <c r="C660" t="s">
        <v>222</v>
      </c>
      <c r="D660" s="187">
        <v>2072490</v>
      </c>
    </row>
    <row r="661" spans="1:5" x14ac:dyDescent="0.25">
      <c r="A661">
        <v>2016</v>
      </c>
      <c r="B661" t="s">
        <v>119</v>
      </c>
      <c r="C661" t="s">
        <v>222</v>
      </c>
      <c r="D661" s="187">
        <v>2876092</v>
      </c>
    </row>
    <row r="662" spans="1:5" x14ac:dyDescent="0.25">
      <c r="A662">
        <v>2016</v>
      </c>
      <c r="B662" t="s">
        <v>117</v>
      </c>
      <c r="C662" t="s">
        <v>222</v>
      </c>
      <c r="D662" s="187">
        <v>7058322</v>
      </c>
    </row>
    <row r="663" spans="1:5" x14ac:dyDescent="0.25">
      <c r="A663">
        <v>2016</v>
      </c>
      <c r="B663" t="s">
        <v>115</v>
      </c>
      <c r="C663" t="s">
        <v>222</v>
      </c>
      <c r="D663" s="187">
        <v>79277962</v>
      </c>
    </row>
    <row r="664" spans="1:5" x14ac:dyDescent="0.25">
      <c r="A664">
        <v>2016</v>
      </c>
      <c r="B664" t="s">
        <v>113</v>
      </c>
      <c r="C664" t="s">
        <v>222</v>
      </c>
      <c r="D664" s="187">
        <v>3512855</v>
      </c>
    </row>
    <row r="665" spans="1:5" x14ac:dyDescent="0.25">
      <c r="A665">
        <v>2017</v>
      </c>
      <c r="B665" t="s">
        <v>212</v>
      </c>
      <c r="C665" t="s">
        <v>222</v>
      </c>
      <c r="D665" s="187">
        <v>445871494</v>
      </c>
      <c r="E665" t="s">
        <v>223</v>
      </c>
    </row>
    <row r="666" spans="1:5" x14ac:dyDescent="0.25">
      <c r="A666">
        <v>2017</v>
      </c>
      <c r="B666" t="s">
        <v>153</v>
      </c>
      <c r="C666" t="s">
        <v>222</v>
      </c>
      <c r="D666" s="187">
        <v>11375158</v>
      </c>
    </row>
    <row r="667" spans="1:5" x14ac:dyDescent="0.25">
      <c r="A667">
        <v>2017</v>
      </c>
      <c r="B667" t="s">
        <v>152</v>
      </c>
      <c r="C667" t="s">
        <v>222</v>
      </c>
      <c r="D667" s="187">
        <v>7075947</v>
      </c>
    </row>
    <row r="668" spans="1:5" x14ac:dyDescent="0.25">
      <c r="A668">
        <v>2017</v>
      </c>
      <c r="B668" t="s">
        <v>151</v>
      </c>
      <c r="C668" t="s">
        <v>222</v>
      </c>
      <c r="D668" s="187">
        <v>10594438</v>
      </c>
    </row>
    <row r="669" spans="1:5" x14ac:dyDescent="0.25">
      <c r="A669">
        <v>2017</v>
      </c>
      <c r="B669" t="s">
        <v>150</v>
      </c>
      <c r="C669" t="s">
        <v>222</v>
      </c>
      <c r="D669" s="187">
        <v>5764980</v>
      </c>
    </row>
    <row r="670" spans="1:5" x14ac:dyDescent="0.25">
      <c r="A670">
        <v>2017</v>
      </c>
      <c r="B670" t="s">
        <v>65</v>
      </c>
      <c r="C670" t="s">
        <v>222</v>
      </c>
      <c r="D670" s="187">
        <v>82657002</v>
      </c>
    </row>
    <row r="671" spans="1:5" x14ac:dyDescent="0.25">
      <c r="A671">
        <v>2017</v>
      </c>
      <c r="B671" t="s">
        <v>148</v>
      </c>
      <c r="C671" t="s">
        <v>222</v>
      </c>
      <c r="D671" s="187">
        <v>1317384</v>
      </c>
    </row>
    <row r="672" spans="1:5" x14ac:dyDescent="0.25">
      <c r="A672">
        <v>2017</v>
      </c>
      <c r="B672" t="s">
        <v>147</v>
      </c>
      <c r="C672" t="s">
        <v>222</v>
      </c>
      <c r="D672" s="187">
        <v>4807388</v>
      </c>
    </row>
    <row r="673" spans="1:5" x14ac:dyDescent="0.25">
      <c r="A673">
        <v>2017</v>
      </c>
      <c r="B673" t="s">
        <v>146</v>
      </c>
      <c r="C673" t="s">
        <v>222</v>
      </c>
      <c r="D673" s="187">
        <v>10754679</v>
      </c>
    </row>
    <row r="674" spans="1:5" x14ac:dyDescent="0.25">
      <c r="A674">
        <v>2017</v>
      </c>
      <c r="B674" t="s">
        <v>145</v>
      </c>
      <c r="C674" t="s">
        <v>222</v>
      </c>
      <c r="D674" s="187">
        <v>46593236</v>
      </c>
    </row>
    <row r="675" spans="1:5" x14ac:dyDescent="0.25">
      <c r="A675">
        <v>2017</v>
      </c>
      <c r="B675" t="s">
        <v>144</v>
      </c>
      <c r="C675" t="s">
        <v>222</v>
      </c>
      <c r="D675" s="187">
        <v>66918020</v>
      </c>
    </row>
    <row r="676" spans="1:5" x14ac:dyDescent="0.25">
      <c r="A676">
        <v>2017</v>
      </c>
      <c r="B676" t="s">
        <v>256</v>
      </c>
      <c r="C676" t="s">
        <v>222</v>
      </c>
      <c r="D676" s="187" t="s">
        <v>54</v>
      </c>
    </row>
    <row r="677" spans="1:5" x14ac:dyDescent="0.25">
      <c r="A677">
        <v>2017</v>
      </c>
      <c r="B677" t="s">
        <v>143</v>
      </c>
      <c r="C677" t="s">
        <v>222</v>
      </c>
      <c r="D677" s="187">
        <v>4129853</v>
      </c>
    </row>
    <row r="678" spans="1:5" x14ac:dyDescent="0.25">
      <c r="A678">
        <v>2017</v>
      </c>
      <c r="B678" t="s">
        <v>142</v>
      </c>
      <c r="C678" t="s">
        <v>222</v>
      </c>
      <c r="D678" s="187">
        <v>60536709</v>
      </c>
    </row>
    <row r="679" spans="1:5" x14ac:dyDescent="0.25">
      <c r="A679">
        <v>2017</v>
      </c>
      <c r="B679" t="s">
        <v>141</v>
      </c>
      <c r="C679" t="s">
        <v>222</v>
      </c>
      <c r="D679" s="187">
        <v>859519</v>
      </c>
    </row>
    <row r="680" spans="1:5" x14ac:dyDescent="0.25">
      <c r="A680">
        <v>2017</v>
      </c>
      <c r="B680" t="s">
        <v>140</v>
      </c>
      <c r="C680" t="s">
        <v>222</v>
      </c>
      <c r="D680" s="187">
        <v>1942248</v>
      </c>
    </row>
    <row r="681" spans="1:5" x14ac:dyDescent="0.25">
      <c r="A681">
        <v>2017</v>
      </c>
      <c r="B681" t="s">
        <v>139</v>
      </c>
      <c r="C681" t="s">
        <v>222</v>
      </c>
      <c r="D681" s="187">
        <v>2828403</v>
      </c>
    </row>
    <row r="682" spans="1:5" x14ac:dyDescent="0.25">
      <c r="A682">
        <v>2017</v>
      </c>
      <c r="B682" t="s">
        <v>138</v>
      </c>
      <c r="C682" t="s">
        <v>222</v>
      </c>
      <c r="D682" s="187">
        <v>596336</v>
      </c>
      <c r="E682" t="s">
        <v>223</v>
      </c>
    </row>
    <row r="683" spans="1:5" x14ac:dyDescent="0.25">
      <c r="A683">
        <v>2017</v>
      </c>
      <c r="B683" t="s">
        <v>136</v>
      </c>
      <c r="C683" t="s">
        <v>222</v>
      </c>
      <c r="D683" s="187">
        <v>9787966</v>
      </c>
    </row>
    <row r="684" spans="1:5" x14ac:dyDescent="0.25">
      <c r="A684">
        <v>2017</v>
      </c>
      <c r="B684" t="s">
        <v>135</v>
      </c>
      <c r="C684" t="s">
        <v>222</v>
      </c>
      <c r="D684" s="187">
        <v>467999</v>
      </c>
    </row>
    <row r="685" spans="1:5" x14ac:dyDescent="0.25">
      <c r="A685">
        <v>2017</v>
      </c>
      <c r="B685" t="s">
        <v>134</v>
      </c>
      <c r="C685" t="s">
        <v>222</v>
      </c>
      <c r="D685" s="187">
        <v>17131296</v>
      </c>
    </row>
    <row r="686" spans="1:5" x14ac:dyDescent="0.25">
      <c r="A686">
        <v>2017</v>
      </c>
      <c r="B686" t="s">
        <v>133</v>
      </c>
      <c r="C686" t="s">
        <v>222</v>
      </c>
      <c r="D686" s="187">
        <v>8797566</v>
      </c>
    </row>
    <row r="687" spans="1:5" x14ac:dyDescent="0.25">
      <c r="A687">
        <v>2017</v>
      </c>
      <c r="B687" t="s">
        <v>132</v>
      </c>
      <c r="C687" t="s">
        <v>222</v>
      </c>
      <c r="D687" s="187">
        <v>37974826</v>
      </c>
    </row>
    <row r="688" spans="1:5" x14ac:dyDescent="0.25">
      <c r="A688">
        <v>2017</v>
      </c>
      <c r="B688" t="s">
        <v>131</v>
      </c>
      <c r="C688" t="s">
        <v>222</v>
      </c>
      <c r="D688" s="187">
        <v>10300300</v>
      </c>
    </row>
    <row r="689" spans="1:5" x14ac:dyDescent="0.25">
      <c r="A689">
        <v>2017</v>
      </c>
      <c r="B689" t="s">
        <v>130</v>
      </c>
      <c r="C689" t="s">
        <v>222</v>
      </c>
      <c r="D689" s="187">
        <v>19588715</v>
      </c>
    </row>
    <row r="690" spans="1:5" x14ac:dyDescent="0.25">
      <c r="A690">
        <v>2017</v>
      </c>
      <c r="B690" t="s">
        <v>129</v>
      </c>
      <c r="C690" t="s">
        <v>222</v>
      </c>
      <c r="D690" s="187">
        <v>2066388</v>
      </c>
    </row>
    <row r="691" spans="1:5" x14ac:dyDescent="0.25">
      <c r="A691">
        <v>2017</v>
      </c>
      <c r="B691" t="s">
        <v>128</v>
      </c>
      <c r="C691" t="s">
        <v>222</v>
      </c>
      <c r="D691" s="187">
        <v>5439232</v>
      </c>
    </row>
    <row r="692" spans="1:5" x14ac:dyDescent="0.25">
      <c r="A692">
        <v>2017</v>
      </c>
      <c r="B692" t="s">
        <v>127</v>
      </c>
      <c r="C692" t="s">
        <v>222</v>
      </c>
      <c r="D692" s="187">
        <v>5508214</v>
      </c>
    </row>
    <row r="693" spans="1:5" x14ac:dyDescent="0.25">
      <c r="A693">
        <v>2017</v>
      </c>
      <c r="B693" t="s">
        <v>126</v>
      </c>
      <c r="C693" t="s">
        <v>222</v>
      </c>
      <c r="D693" s="187">
        <v>10057698</v>
      </c>
    </row>
    <row r="694" spans="1:5" x14ac:dyDescent="0.25">
      <c r="A694">
        <v>2017</v>
      </c>
      <c r="B694" t="s">
        <v>174</v>
      </c>
      <c r="C694" t="s">
        <v>222</v>
      </c>
      <c r="D694" s="187">
        <v>343400</v>
      </c>
    </row>
    <row r="695" spans="1:5" x14ac:dyDescent="0.25">
      <c r="A695">
        <v>2017</v>
      </c>
      <c r="B695" t="s">
        <v>241</v>
      </c>
      <c r="C695" t="s">
        <v>222</v>
      </c>
      <c r="D695" s="187">
        <v>37962</v>
      </c>
    </row>
    <row r="696" spans="1:5" x14ac:dyDescent="0.25">
      <c r="A696">
        <v>2017</v>
      </c>
      <c r="B696" t="s">
        <v>124</v>
      </c>
      <c r="C696" t="s">
        <v>222</v>
      </c>
      <c r="D696" s="187">
        <v>5276968</v>
      </c>
    </row>
    <row r="697" spans="1:5" x14ac:dyDescent="0.25">
      <c r="A697">
        <v>2017</v>
      </c>
      <c r="B697" t="s">
        <v>122</v>
      </c>
      <c r="C697" t="s">
        <v>222</v>
      </c>
      <c r="D697" s="187">
        <v>8451840</v>
      </c>
    </row>
    <row r="698" spans="1:5" x14ac:dyDescent="0.25">
      <c r="A698">
        <v>2017</v>
      </c>
      <c r="B698" t="s">
        <v>125</v>
      </c>
      <c r="C698" t="s">
        <v>222</v>
      </c>
      <c r="D698" s="187">
        <v>66058859</v>
      </c>
    </row>
    <row r="699" spans="1:5" x14ac:dyDescent="0.25">
      <c r="A699">
        <v>2017</v>
      </c>
      <c r="B699" t="s">
        <v>120</v>
      </c>
      <c r="C699" t="s">
        <v>222</v>
      </c>
      <c r="D699" s="187">
        <v>2074502</v>
      </c>
    </row>
    <row r="700" spans="1:5" x14ac:dyDescent="0.25">
      <c r="A700">
        <v>2017</v>
      </c>
      <c r="B700" t="s">
        <v>119</v>
      </c>
      <c r="C700" t="s">
        <v>222</v>
      </c>
      <c r="D700" s="187">
        <v>2873458</v>
      </c>
    </row>
    <row r="701" spans="1:5" x14ac:dyDescent="0.25">
      <c r="A701">
        <v>2017</v>
      </c>
      <c r="B701" t="s">
        <v>117</v>
      </c>
      <c r="C701" t="s">
        <v>222</v>
      </c>
      <c r="D701" s="187">
        <v>7020858</v>
      </c>
    </row>
    <row r="702" spans="1:5" x14ac:dyDescent="0.25">
      <c r="A702">
        <v>2017</v>
      </c>
      <c r="B702" t="s">
        <v>115</v>
      </c>
      <c r="C702" t="s">
        <v>222</v>
      </c>
      <c r="D702" s="187">
        <v>80312698</v>
      </c>
    </row>
    <row r="703" spans="1:5" x14ac:dyDescent="0.25">
      <c r="A703">
        <v>2017</v>
      </c>
      <c r="B703" t="s">
        <v>113</v>
      </c>
      <c r="C703" t="s">
        <v>222</v>
      </c>
      <c r="D703" s="187">
        <v>3505012</v>
      </c>
    </row>
    <row r="704" spans="1:5" x14ac:dyDescent="0.25">
      <c r="A704">
        <v>2018</v>
      </c>
      <c r="B704" t="s">
        <v>212</v>
      </c>
      <c r="C704" t="s">
        <v>222</v>
      </c>
      <c r="D704" s="187">
        <v>446598937</v>
      </c>
      <c r="E704" t="s">
        <v>225</v>
      </c>
    </row>
    <row r="705" spans="1:5" x14ac:dyDescent="0.25">
      <c r="A705">
        <v>2018</v>
      </c>
      <c r="B705" t="s">
        <v>153</v>
      </c>
      <c r="C705" t="s">
        <v>222</v>
      </c>
      <c r="D705" s="187">
        <v>11427054</v>
      </c>
    </row>
    <row r="706" spans="1:5" x14ac:dyDescent="0.25">
      <c r="A706">
        <v>2018</v>
      </c>
      <c r="B706" t="s">
        <v>152</v>
      </c>
      <c r="C706" t="s">
        <v>222</v>
      </c>
      <c r="D706" s="187">
        <v>7025037</v>
      </c>
    </row>
    <row r="707" spans="1:5" x14ac:dyDescent="0.25">
      <c r="A707">
        <v>2018</v>
      </c>
      <c r="B707" t="s">
        <v>151</v>
      </c>
      <c r="C707" t="s">
        <v>222</v>
      </c>
      <c r="D707" s="187">
        <v>10629928</v>
      </c>
    </row>
    <row r="708" spans="1:5" x14ac:dyDescent="0.25">
      <c r="A708">
        <v>2018</v>
      </c>
      <c r="B708" t="s">
        <v>150</v>
      </c>
      <c r="C708" t="s">
        <v>222</v>
      </c>
      <c r="D708" s="187">
        <v>5793636</v>
      </c>
    </row>
    <row r="709" spans="1:5" x14ac:dyDescent="0.25">
      <c r="A709">
        <v>2018</v>
      </c>
      <c r="B709" t="s">
        <v>65</v>
      </c>
      <c r="C709" t="s">
        <v>222</v>
      </c>
      <c r="D709" s="187">
        <v>82905782</v>
      </c>
    </row>
    <row r="710" spans="1:5" x14ac:dyDescent="0.25">
      <c r="A710">
        <v>2018</v>
      </c>
      <c r="B710" t="s">
        <v>148</v>
      </c>
      <c r="C710" t="s">
        <v>222</v>
      </c>
      <c r="D710" s="187">
        <v>1321977</v>
      </c>
    </row>
    <row r="711" spans="1:5" x14ac:dyDescent="0.25">
      <c r="A711">
        <v>2018</v>
      </c>
      <c r="B711" t="s">
        <v>147</v>
      </c>
      <c r="C711" t="s">
        <v>222</v>
      </c>
      <c r="D711" s="187">
        <v>4867316</v>
      </c>
      <c r="E711" t="s">
        <v>224</v>
      </c>
    </row>
    <row r="712" spans="1:5" x14ac:dyDescent="0.25">
      <c r="A712">
        <v>2018</v>
      </c>
      <c r="B712" t="s">
        <v>146</v>
      </c>
      <c r="C712" t="s">
        <v>222</v>
      </c>
      <c r="D712" s="187">
        <v>10732882</v>
      </c>
    </row>
    <row r="713" spans="1:5" x14ac:dyDescent="0.25">
      <c r="A713">
        <v>2018</v>
      </c>
      <c r="B713" t="s">
        <v>145</v>
      </c>
      <c r="C713" t="s">
        <v>222</v>
      </c>
      <c r="D713" s="187">
        <v>46797754</v>
      </c>
    </row>
    <row r="714" spans="1:5" x14ac:dyDescent="0.25">
      <c r="A714">
        <v>2018</v>
      </c>
      <c r="B714" t="s">
        <v>144</v>
      </c>
      <c r="C714" t="s">
        <v>222</v>
      </c>
      <c r="D714" s="187">
        <v>67101930</v>
      </c>
      <c r="E714" t="s">
        <v>226</v>
      </c>
    </row>
    <row r="715" spans="1:5" x14ac:dyDescent="0.25">
      <c r="A715">
        <v>2018</v>
      </c>
      <c r="B715" t="s">
        <v>256</v>
      </c>
      <c r="C715" t="s">
        <v>222</v>
      </c>
      <c r="D715" s="187" t="s">
        <v>54</v>
      </c>
    </row>
    <row r="716" spans="1:5" x14ac:dyDescent="0.25">
      <c r="A716">
        <v>2018</v>
      </c>
      <c r="B716" t="s">
        <v>143</v>
      </c>
      <c r="C716" t="s">
        <v>222</v>
      </c>
      <c r="D716" s="187">
        <v>4090870</v>
      </c>
    </row>
    <row r="717" spans="1:5" x14ac:dyDescent="0.25">
      <c r="A717">
        <v>2018</v>
      </c>
      <c r="B717" t="s">
        <v>142</v>
      </c>
      <c r="C717" t="s">
        <v>222</v>
      </c>
      <c r="D717" s="187">
        <v>60421760</v>
      </c>
    </row>
    <row r="718" spans="1:5" x14ac:dyDescent="0.25">
      <c r="A718">
        <v>2018</v>
      </c>
      <c r="B718" t="s">
        <v>141</v>
      </c>
      <c r="C718" t="s">
        <v>222</v>
      </c>
      <c r="D718" s="187">
        <v>870068</v>
      </c>
    </row>
    <row r="719" spans="1:5" x14ac:dyDescent="0.25">
      <c r="A719">
        <v>2018</v>
      </c>
      <c r="B719" t="s">
        <v>140</v>
      </c>
      <c r="C719" t="s">
        <v>222</v>
      </c>
      <c r="D719" s="187">
        <v>1927174</v>
      </c>
    </row>
    <row r="720" spans="1:5" x14ac:dyDescent="0.25">
      <c r="A720">
        <v>2018</v>
      </c>
      <c r="B720" t="s">
        <v>139</v>
      </c>
      <c r="C720" t="s">
        <v>222</v>
      </c>
      <c r="D720" s="187">
        <v>2801543</v>
      </c>
    </row>
    <row r="721" spans="1:4" x14ac:dyDescent="0.25">
      <c r="A721">
        <v>2018</v>
      </c>
      <c r="B721" t="s">
        <v>138</v>
      </c>
      <c r="C721" t="s">
        <v>222</v>
      </c>
      <c r="D721" s="187">
        <v>607950</v>
      </c>
    </row>
    <row r="722" spans="1:4" x14ac:dyDescent="0.25">
      <c r="A722">
        <v>2018</v>
      </c>
      <c r="B722" t="s">
        <v>136</v>
      </c>
      <c r="C722" t="s">
        <v>222</v>
      </c>
      <c r="D722" s="187">
        <v>9775564</v>
      </c>
    </row>
    <row r="723" spans="1:4" x14ac:dyDescent="0.25">
      <c r="A723">
        <v>2018</v>
      </c>
      <c r="B723" t="s">
        <v>135</v>
      </c>
      <c r="C723" t="s">
        <v>222</v>
      </c>
      <c r="D723" s="187">
        <v>484630</v>
      </c>
    </row>
    <row r="724" spans="1:4" x14ac:dyDescent="0.25">
      <c r="A724">
        <v>2018</v>
      </c>
      <c r="B724" t="s">
        <v>134</v>
      </c>
      <c r="C724" t="s">
        <v>222</v>
      </c>
      <c r="D724" s="187">
        <v>17231624</v>
      </c>
    </row>
    <row r="725" spans="1:4" x14ac:dyDescent="0.25">
      <c r="A725">
        <v>2018</v>
      </c>
      <c r="B725" t="s">
        <v>133</v>
      </c>
      <c r="C725" t="s">
        <v>222</v>
      </c>
      <c r="D725" s="187">
        <v>8840521</v>
      </c>
    </row>
    <row r="726" spans="1:4" x14ac:dyDescent="0.25">
      <c r="A726">
        <v>2018</v>
      </c>
      <c r="B726" t="s">
        <v>132</v>
      </c>
      <c r="C726" t="s">
        <v>222</v>
      </c>
      <c r="D726" s="187">
        <v>37974750</v>
      </c>
    </row>
    <row r="727" spans="1:4" x14ac:dyDescent="0.25">
      <c r="A727">
        <v>2018</v>
      </c>
      <c r="B727" t="s">
        <v>131</v>
      </c>
      <c r="C727" t="s">
        <v>222</v>
      </c>
      <c r="D727" s="187">
        <v>10283822</v>
      </c>
    </row>
    <row r="728" spans="1:4" x14ac:dyDescent="0.25">
      <c r="A728">
        <v>2018</v>
      </c>
      <c r="B728" t="s">
        <v>130</v>
      </c>
      <c r="C728" t="s">
        <v>222</v>
      </c>
      <c r="D728" s="187">
        <v>19473970</v>
      </c>
    </row>
    <row r="729" spans="1:4" x14ac:dyDescent="0.25">
      <c r="A729">
        <v>2018</v>
      </c>
      <c r="B729" t="s">
        <v>129</v>
      </c>
      <c r="C729" t="s">
        <v>222</v>
      </c>
      <c r="D729" s="187">
        <v>2073894</v>
      </c>
    </row>
    <row r="730" spans="1:4" x14ac:dyDescent="0.25">
      <c r="A730">
        <v>2018</v>
      </c>
      <c r="B730" t="s">
        <v>128</v>
      </c>
      <c r="C730" t="s">
        <v>222</v>
      </c>
      <c r="D730" s="187">
        <v>5446771</v>
      </c>
    </row>
    <row r="731" spans="1:4" x14ac:dyDescent="0.25">
      <c r="A731">
        <v>2018</v>
      </c>
      <c r="B731" t="s">
        <v>127</v>
      </c>
      <c r="C731" t="s">
        <v>222</v>
      </c>
      <c r="D731" s="187">
        <v>5515525</v>
      </c>
    </row>
    <row r="732" spans="1:4" x14ac:dyDescent="0.25">
      <c r="A732">
        <v>2018</v>
      </c>
      <c r="B732" t="s">
        <v>126</v>
      </c>
      <c r="C732" t="s">
        <v>222</v>
      </c>
      <c r="D732" s="187">
        <v>10175214</v>
      </c>
    </row>
    <row r="733" spans="1:4" x14ac:dyDescent="0.25">
      <c r="A733">
        <v>2018</v>
      </c>
      <c r="B733" t="s">
        <v>174</v>
      </c>
      <c r="C733" t="s">
        <v>222</v>
      </c>
      <c r="D733" s="187">
        <v>352721</v>
      </c>
    </row>
    <row r="734" spans="1:4" x14ac:dyDescent="0.25">
      <c r="A734">
        <v>2018</v>
      </c>
      <c r="B734" t="s">
        <v>241</v>
      </c>
      <c r="C734" t="s">
        <v>222</v>
      </c>
      <c r="D734" s="187">
        <v>38246</v>
      </c>
    </row>
    <row r="735" spans="1:4" x14ac:dyDescent="0.25">
      <c r="A735">
        <v>2018</v>
      </c>
      <c r="B735" t="s">
        <v>124</v>
      </c>
      <c r="C735" t="s">
        <v>222</v>
      </c>
      <c r="D735" s="187">
        <v>5311916</v>
      </c>
    </row>
    <row r="736" spans="1:4" x14ac:dyDescent="0.25">
      <c r="A736">
        <v>2018</v>
      </c>
      <c r="B736" t="s">
        <v>122</v>
      </c>
      <c r="C736" t="s">
        <v>222</v>
      </c>
      <c r="D736" s="187">
        <v>8514329</v>
      </c>
    </row>
    <row r="737" spans="1:5" x14ac:dyDescent="0.25">
      <c r="A737">
        <v>2018</v>
      </c>
      <c r="B737" t="s">
        <v>125</v>
      </c>
      <c r="C737" t="s">
        <v>222</v>
      </c>
      <c r="D737" s="187">
        <v>66460344</v>
      </c>
    </row>
    <row r="738" spans="1:5" x14ac:dyDescent="0.25">
      <c r="A738">
        <v>2018</v>
      </c>
      <c r="B738" t="s">
        <v>120</v>
      </c>
      <c r="C738" t="s">
        <v>222</v>
      </c>
      <c r="D738" s="187">
        <v>2076217</v>
      </c>
    </row>
    <row r="739" spans="1:5" x14ac:dyDescent="0.25">
      <c r="A739">
        <v>2018</v>
      </c>
      <c r="B739" t="s">
        <v>119</v>
      </c>
      <c r="C739" t="s">
        <v>222</v>
      </c>
      <c r="D739" s="187">
        <v>2866376</v>
      </c>
    </row>
    <row r="740" spans="1:5" x14ac:dyDescent="0.25">
      <c r="A740">
        <v>2018</v>
      </c>
      <c r="B740" t="s">
        <v>117</v>
      </c>
      <c r="C740" t="s">
        <v>222</v>
      </c>
      <c r="D740" s="187">
        <v>6982604</v>
      </c>
    </row>
    <row r="741" spans="1:5" x14ac:dyDescent="0.25">
      <c r="A741">
        <v>2018</v>
      </c>
      <c r="B741" t="s">
        <v>115</v>
      </c>
      <c r="C741" t="s">
        <v>222</v>
      </c>
      <c r="D741" s="187">
        <v>81407204</v>
      </c>
    </row>
    <row r="742" spans="1:5" x14ac:dyDescent="0.25">
      <c r="A742">
        <v>2018</v>
      </c>
      <c r="B742" t="s">
        <v>113</v>
      </c>
      <c r="C742" t="s">
        <v>222</v>
      </c>
      <c r="D742" s="187">
        <v>3496157</v>
      </c>
      <c r="E742" t="s">
        <v>226</v>
      </c>
    </row>
    <row r="743" spans="1:5" x14ac:dyDescent="0.25">
      <c r="A743">
        <v>2019</v>
      </c>
      <c r="B743" t="s">
        <v>212</v>
      </c>
      <c r="C743" t="s">
        <v>222</v>
      </c>
      <c r="D743" s="187">
        <v>446883137</v>
      </c>
      <c r="E743" t="s">
        <v>242</v>
      </c>
    </row>
    <row r="744" spans="1:5" x14ac:dyDescent="0.25">
      <c r="A744">
        <v>2019</v>
      </c>
      <c r="B744" t="s">
        <v>153</v>
      </c>
      <c r="C744" t="s">
        <v>222</v>
      </c>
      <c r="D744" s="187">
        <v>11488980</v>
      </c>
    </row>
    <row r="745" spans="1:5" x14ac:dyDescent="0.25">
      <c r="A745">
        <v>2019</v>
      </c>
      <c r="B745" t="s">
        <v>152</v>
      </c>
      <c r="C745" t="s">
        <v>222</v>
      </c>
      <c r="D745" s="187">
        <v>6975761</v>
      </c>
    </row>
    <row r="746" spans="1:5" x14ac:dyDescent="0.25">
      <c r="A746">
        <v>2019</v>
      </c>
      <c r="B746" t="s">
        <v>151</v>
      </c>
      <c r="C746" t="s">
        <v>222</v>
      </c>
      <c r="D746" s="187">
        <v>10671870</v>
      </c>
    </row>
    <row r="747" spans="1:5" x14ac:dyDescent="0.25">
      <c r="A747">
        <v>2019</v>
      </c>
      <c r="B747" t="s">
        <v>150</v>
      </c>
      <c r="C747" t="s">
        <v>222</v>
      </c>
      <c r="D747" s="187">
        <v>5814422</v>
      </c>
    </row>
    <row r="748" spans="1:5" x14ac:dyDescent="0.25">
      <c r="A748">
        <v>2019</v>
      </c>
      <c r="B748" t="s">
        <v>65</v>
      </c>
      <c r="C748" t="s">
        <v>222</v>
      </c>
      <c r="D748" s="187">
        <v>83092962</v>
      </c>
    </row>
    <row r="749" spans="1:5" x14ac:dyDescent="0.25">
      <c r="A749">
        <v>2019</v>
      </c>
      <c r="B749" t="s">
        <v>148</v>
      </c>
      <c r="C749" t="s">
        <v>222</v>
      </c>
      <c r="D749" s="187">
        <v>1326855</v>
      </c>
    </row>
    <row r="750" spans="1:5" x14ac:dyDescent="0.25">
      <c r="A750">
        <v>2019</v>
      </c>
      <c r="B750" t="s">
        <v>147</v>
      </c>
      <c r="C750" t="s">
        <v>222</v>
      </c>
      <c r="D750" s="187">
        <v>4934340</v>
      </c>
      <c r="E750" t="s">
        <v>224</v>
      </c>
    </row>
    <row r="751" spans="1:5" x14ac:dyDescent="0.25">
      <c r="A751">
        <v>2019</v>
      </c>
      <c r="B751" t="s">
        <v>146</v>
      </c>
      <c r="C751" t="s">
        <v>222</v>
      </c>
      <c r="D751" s="187">
        <v>10721582</v>
      </c>
    </row>
    <row r="752" spans="1:5" x14ac:dyDescent="0.25">
      <c r="A752">
        <v>2019</v>
      </c>
      <c r="B752" t="s">
        <v>145</v>
      </c>
      <c r="C752" t="s">
        <v>222</v>
      </c>
      <c r="D752" s="187">
        <v>47134837</v>
      </c>
    </row>
    <row r="753" spans="1:5" x14ac:dyDescent="0.25">
      <c r="A753">
        <v>2019</v>
      </c>
      <c r="B753" t="s">
        <v>144</v>
      </c>
      <c r="C753" t="s">
        <v>222</v>
      </c>
      <c r="D753" s="187">
        <v>67248926</v>
      </c>
      <c r="E753" t="s">
        <v>226</v>
      </c>
    </row>
    <row r="754" spans="1:5" x14ac:dyDescent="0.25">
      <c r="A754">
        <v>2019</v>
      </c>
      <c r="B754" t="s">
        <v>256</v>
      </c>
      <c r="C754" t="s">
        <v>222</v>
      </c>
      <c r="D754" s="187" t="s">
        <v>54</v>
      </c>
    </row>
    <row r="755" spans="1:5" x14ac:dyDescent="0.25">
      <c r="A755">
        <v>2019</v>
      </c>
      <c r="B755" t="s">
        <v>143</v>
      </c>
      <c r="C755" t="s">
        <v>222</v>
      </c>
      <c r="D755" s="187">
        <v>4067206</v>
      </c>
    </row>
    <row r="756" spans="1:5" x14ac:dyDescent="0.25">
      <c r="A756">
        <v>2019</v>
      </c>
      <c r="B756" t="s">
        <v>142</v>
      </c>
      <c r="C756" t="s">
        <v>222</v>
      </c>
      <c r="D756" s="187">
        <v>59729081</v>
      </c>
      <c r="E756" t="s">
        <v>223</v>
      </c>
    </row>
    <row r="757" spans="1:5" x14ac:dyDescent="0.25">
      <c r="A757">
        <v>2019</v>
      </c>
      <c r="B757" t="s">
        <v>141</v>
      </c>
      <c r="C757" t="s">
        <v>222</v>
      </c>
      <c r="D757" s="187">
        <v>881952</v>
      </c>
    </row>
    <row r="758" spans="1:5" x14ac:dyDescent="0.25">
      <c r="A758">
        <v>2019</v>
      </c>
      <c r="B758" t="s">
        <v>140</v>
      </c>
      <c r="C758" t="s">
        <v>222</v>
      </c>
      <c r="D758" s="187">
        <v>1913822</v>
      </c>
    </row>
    <row r="759" spans="1:5" x14ac:dyDescent="0.25">
      <c r="A759">
        <v>2019</v>
      </c>
      <c r="B759" t="s">
        <v>139</v>
      </c>
      <c r="C759" t="s">
        <v>222</v>
      </c>
      <c r="D759" s="187">
        <v>2794137</v>
      </c>
    </row>
    <row r="760" spans="1:5" x14ac:dyDescent="0.25">
      <c r="A760">
        <v>2019</v>
      </c>
      <c r="B760" t="s">
        <v>138</v>
      </c>
      <c r="C760" t="s">
        <v>222</v>
      </c>
      <c r="D760" s="187">
        <v>620001</v>
      </c>
    </row>
    <row r="761" spans="1:5" x14ac:dyDescent="0.25">
      <c r="A761">
        <v>2019</v>
      </c>
      <c r="B761" t="s">
        <v>136</v>
      </c>
      <c r="C761" t="s">
        <v>222</v>
      </c>
      <c r="D761" s="187">
        <v>9771141</v>
      </c>
    </row>
    <row r="762" spans="1:5" x14ac:dyDescent="0.25">
      <c r="A762">
        <v>2019</v>
      </c>
      <c r="B762" t="s">
        <v>135</v>
      </c>
      <c r="C762" t="s">
        <v>222</v>
      </c>
      <c r="D762" s="187">
        <v>504062</v>
      </c>
    </row>
    <row r="763" spans="1:5" x14ac:dyDescent="0.25">
      <c r="A763">
        <v>2019</v>
      </c>
      <c r="B763" t="s">
        <v>134</v>
      </c>
      <c r="C763" t="s">
        <v>222</v>
      </c>
      <c r="D763" s="187">
        <v>17344874</v>
      </c>
    </row>
    <row r="764" spans="1:5" x14ac:dyDescent="0.25">
      <c r="A764">
        <v>2019</v>
      </c>
      <c r="B764" t="s">
        <v>133</v>
      </c>
      <c r="C764" t="s">
        <v>222</v>
      </c>
      <c r="D764" s="187">
        <v>8879920</v>
      </c>
    </row>
    <row r="765" spans="1:5" x14ac:dyDescent="0.25">
      <c r="A765">
        <v>2019</v>
      </c>
      <c r="B765" t="s">
        <v>132</v>
      </c>
      <c r="C765" t="s">
        <v>222</v>
      </c>
      <c r="D765" s="187">
        <v>37965475</v>
      </c>
    </row>
    <row r="766" spans="1:5" x14ac:dyDescent="0.25">
      <c r="A766">
        <v>2019</v>
      </c>
      <c r="B766" t="s">
        <v>131</v>
      </c>
      <c r="C766" t="s">
        <v>222</v>
      </c>
      <c r="D766" s="187">
        <v>10286263</v>
      </c>
    </row>
    <row r="767" spans="1:5" x14ac:dyDescent="0.25">
      <c r="A767">
        <v>2019</v>
      </c>
      <c r="B767" t="s">
        <v>130</v>
      </c>
      <c r="C767" t="s">
        <v>222</v>
      </c>
      <c r="D767" s="187">
        <v>19371648</v>
      </c>
      <c r="E767" t="s">
        <v>224</v>
      </c>
    </row>
    <row r="768" spans="1:5" x14ac:dyDescent="0.25">
      <c r="A768">
        <v>2019</v>
      </c>
      <c r="B768" t="s">
        <v>129</v>
      </c>
      <c r="C768" t="s">
        <v>222</v>
      </c>
      <c r="D768" s="187">
        <v>2088385</v>
      </c>
    </row>
    <row r="769" spans="1:6" x14ac:dyDescent="0.25">
      <c r="A769">
        <v>2019</v>
      </c>
      <c r="B769" t="s">
        <v>128</v>
      </c>
      <c r="C769" t="s">
        <v>222</v>
      </c>
      <c r="D769" s="187">
        <v>5454147</v>
      </c>
    </row>
    <row r="770" spans="1:6" x14ac:dyDescent="0.25">
      <c r="A770">
        <v>2019</v>
      </c>
      <c r="B770" t="s">
        <v>127</v>
      </c>
      <c r="C770" t="s">
        <v>222</v>
      </c>
      <c r="D770" s="187">
        <v>5521606</v>
      </c>
    </row>
    <row r="771" spans="1:6" x14ac:dyDescent="0.25">
      <c r="A771">
        <v>2019</v>
      </c>
      <c r="B771" t="s">
        <v>126</v>
      </c>
      <c r="C771" t="s">
        <v>222</v>
      </c>
      <c r="D771" s="187">
        <v>10278887</v>
      </c>
    </row>
    <row r="772" spans="1:6" x14ac:dyDescent="0.25">
      <c r="A772">
        <v>2019</v>
      </c>
      <c r="B772" t="s">
        <v>174</v>
      </c>
      <c r="C772" t="s">
        <v>222</v>
      </c>
      <c r="D772" s="187">
        <v>360563</v>
      </c>
    </row>
    <row r="773" spans="1:6" x14ac:dyDescent="0.25">
      <c r="A773">
        <v>2019</v>
      </c>
      <c r="B773" t="s">
        <v>241</v>
      </c>
      <c r="C773" t="s">
        <v>222</v>
      </c>
      <c r="D773" s="187">
        <v>38563</v>
      </c>
    </row>
    <row r="774" spans="1:6" x14ac:dyDescent="0.25">
      <c r="A774">
        <v>2019</v>
      </c>
      <c r="B774" t="s">
        <v>124</v>
      </c>
      <c r="C774" t="s">
        <v>222</v>
      </c>
      <c r="D774" s="187">
        <v>5347896</v>
      </c>
    </row>
    <row r="775" spans="1:6" x14ac:dyDescent="0.25">
      <c r="A775">
        <v>2019</v>
      </c>
      <c r="B775" t="s">
        <v>122</v>
      </c>
      <c r="C775" t="s">
        <v>222</v>
      </c>
      <c r="D775" s="187">
        <v>8575280</v>
      </c>
    </row>
    <row r="776" spans="1:6" x14ac:dyDescent="0.25">
      <c r="A776">
        <v>2019</v>
      </c>
      <c r="B776" t="s">
        <v>125</v>
      </c>
      <c r="C776" t="s">
        <v>222</v>
      </c>
      <c r="D776" s="187">
        <v>66836327</v>
      </c>
    </row>
    <row r="777" spans="1:6" x14ac:dyDescent="0.25">
      <c r="A777">
        <v>2019</v>
      </c>
      <c r="B777" t="s">
        <v>120</v>
      </c>
      <c r="C777" t="s">
        <v>222</v>
      </c>
      <c r="D777" s="187">
        <v>2076694</v>
      </c>
    </row>
    <row r="778" spans="1:6" x14ac:dyDescent="0.25">
      <c r="A778">
        <v>2019</v>
      </c>
      <c r="B778" t="s">
        <v>119</v>
      </c>
      <c r="C778" t="s">
        <v>222</v>
      </c>
      <c r="D778" s="187">
        <v>2854191</v>
      </c>
    </row>
    <row r="779" spans="1:6" x14ac:dyDescent="0.25">
      <c r="A779">
        <v>2019</v>
      </c>
      <c r="B779" t="s">
        <v>117</v>
      </c>
      <c r="C779" t="s">
        <v>222</v>
      </c>
      <c r="D779" s="187">
        <v>6945235</v>
      </c>
    </row>
    <row r="780" spans="1:6" x14ac:dyDescent="0.25">
      <c r="A780">
        <v>2019</v>
      </c>
      <c r="B780" t="s">
        <v>115</v>
      </c>
      <c r="C780" t="s">
        <v>222</v>
      </c>
      <c r="D780" s="187">
        <v>82579440</v>
      </c>
    </row>
    <row r="781" spans="1:6" x14ac:dyDescent="0.25">
      <c r="A781" s="201">
        <v>2019</v>
      </c>
      <c r="B781" s="201" t="s">
        <v>113</v>
      </c>
      <c r="C781" s="201" t="s">
        <v>258</v>
      </c>
      <c r="D781" s="202">
        <v>3492018</v>
      </c>
      <c r="E781" s="201" t="s">
        <v>226</v>
      </c>
      <c r="F781" s="201" t="s">
        <v>257</v>
      </c>
    </row>
    <row r="782" spans="1:6" x14ac:dyDescent="0.25">
      <c r="A782">
        <v>2020</v>
      </c>
      <c r="B782" t="s">
        <v>212</v>
      </c>
      <c r="C782" t="s">
        <v>222</v>
      </c>
      <c r="D782" s="187">
        <v>447163713</v>
      </c>
      <c r="E782" t="s">
        <v>225</v>
      </c>
    </row>
    <row r="783" spans="1:6" x14ac:dyDescent="0.25">
      <c r="A783">
        <v>2020</v>
      </c>
      <c r="B783" t="s">
        <v>153</v>
      </c>
      <c r="C783" t="s">
        <v>222</v>
      </c>
      <c r="D783" s="187">
        <v>11544241</v>
      </c>
      <c r="E783" t="s">
        <v>226</v>
      </c>
    </row>
    <row r="784" spans="1:6" x14ac:dyDescent="0.25">
      <c r="A784">
        <v>2020</v>
      </c>
      <c r="B784" t="s">
        <v>152</v>
      </c>
      <c r="C784" t="s">
        <v>222</v>
      </c>
      <c r="D784" s="187">
        <v>6934015</v>
      </c>
    </row>
    <row r="785" spans="1:5" x14ac:dyDescent="0.25">
      <c r="A785">
        <v>2020</v>
      </c>
      <c r="B785" t="s">
        <v>151</v>
      </c>
      <c r="C785" t="s">
        <v>222</v>
      </c>
      <c r="D785" s="187">
        <v>10697858</v>
      </c>
    </row>
    <row r="786" spans="1:5" x14ac:dyDescent="0.25">
      <c r="A786">
        <v>2020</v>
      </c>
      <c r="B786" t="s">
        <v>150</v>
      </c>
      <c r="C786" t="s">
        <v>222</v>
      </c>
      <c r="D786" s="187">
        <v>5831404</v>
      </c>
    </row>
    <row r="787" spans="1:5" x14ac:dyDescent="0.25">
      <c r="A787">
        <v>2020</v>
      </c>
      <c r="B787" t="s">
        <v>65</v>
      </c>
      <c r="C787" t="s">
        <v>222</v>
      </c>
      <c r="D787" s="187">
        <v>83160871</v>
      </c>
    </row>
    <row r="788" spans="1:5" x14ac:dyDescent="0.25">
      <c r="A788">
        <v>2020</v>
      </c>
      <c r="B788" t="s">
        <v>148</v>
      </c>
      <c r="C788" t="s">
        <v>222</v>
      </c>
      <c r="D788" s="187">
        <v>1329479</v>
      </c>
    </row>
    <row r="789" spans="1:5" x14ac:dyDescent="0.25">
      <c r="A789">
        <v>2020</v>
      </c>
      <c r="B789" t="s">
        <v>147</v>
      </c>
      <c r="C789" t="s">
        <v>222</v>
      </c>
      <c r="D789" s="187">
        <v>4985674</v>
      </c>
    </row>
    <row r="790" spans="1:5" x14ac:dyDescent="0.25">
      <c r="A790">
        <v>2020</v>
      </c>
      <c r="B790" t="s">
        <v>146</v>
      </c>
      <c r="C790" t="s">
        <v>222</v>
      </c>
      <c r="D790" s="187">
        <v>10700556</v>
      </c>
      <c r="E790" t="s">
        <v>224</v>
      </c>
    </row>
    <row r="791" spans="1:5" x14ac:dyDescent="0.25">
      <c r="A791">
        <v>2020</v>
      </c>
      <c r="B791" t="s">
        <v>145</v>
      </c>
      <c r="C791" t="s">
        <v>222</v>
      </c>
      <c r="D791" s="187">
        <v>47363419</v>
      </c>
      <c r="E791" t="s">
        <v>226</v>
      </c>
    </row>
    <row r="792" spans="1:5" x14ac:dyDescent="0.25">
      <c r="A792">
        <v>2020</v>
      </c>
      <c r="B792" t="s">
        <v>144</v>
      </c>
      <c r="C792" t="s">
        <v>222</v>
      </c>
      <c r="D792" s="187">
        <v>67379908</v>
      </c>
      <c r="E792" t="s">
        <v>226</v>
      </c>
    </row>
    <row r="793" spans="1:5" x14ac:dyDescent="0.25">
      <c r="A793">
        <v>2020</v>
      </c>
      <c r="B793" t="s">
        <v>256</v>
      </c>
      <c r="C793" t="s">
        <v>222</v>
      </c>
      <c r="D793" s="187" t="s">
        <v>54</v>
      </c>
    </row>
    <row r="794" spans="1:5" x14ac:dyDescent="0.25">
      <c r="A794">
        <v>2020</v>
      </c>
      <c r="B794" t="s">
        <v>143</v>
      </c>
      <c r="C794" t="s">
        <v>222</v>
      </c>
      <c r="D794" s="187">
        <v>4047260</v>
      </c>
    </row>
    <row r="795" spans="1:5" x14ac:dyDescent="0.25">
      <c r="A795">
        <v>2020</v>
      </c>
      <c r="B795" t="s">
        <v>142</v>
      </c>
      <c r="C795" t="s">
        <v>222</v>
      </c>
      <c r="D795" s="187">
        <v>59449527</v>
      </c>
      <c r="E795" t="s">
        <v>226</v>
      </c>
    </row>
    <row r="796" spans="1:5" x14ac:dyDescent="0.25">
      <c r="A796">
        <v>2020</v>
      </c>
      <c r="B796" t="s">
        <v>141</v>
      </c>
      <c r="C796" t="s">
        <v>222</v>
      </c>
      <c r="D796" s="187">
        <v>892005</v>
      </c>
      <c r="E796" t="s">
        <v>226</v>
      </c>
    </row>
    <row r="797" spans="1:5" x14ac:dyDescent="0.25">
      <c r="A797">
        <v>2020</v>
      </c>
      <c r="B797" t="s">
        <v>140</v>
      </c>
      <c r="C797" t="s">
        <v>222</v>
      </c>
      <c r="D797" s="187">
        <v>1900449</v>
      </c>
    </row>
    <row r="798" spans="1:5" x14ac:dyDescent="0.25">
      <c r="A798">
        <v>2020</v>
      </c>
      <c r="B798" t="s">
        <v>139</v>
      </c>
      <c r="C798" t="s">
        <v>222</v>
      </c>
      <c r="D798" s="187">
        <v>2794885</v>
      </c>
    </row>
    <row r="799" spans="1:5" x14ac:dyDescent="0.25">
      <c r="A799">
        <v>2020</v>
      </c>
      <c r="B799" t="s">
        <v>138</v>
      </c>
      <c r="C799" t="s">
        <v>222</v>
      </c>
      <c r="D799" s="187">
        <v>630419</v>
      </c>
    </row>
    <row r="800" spans="1:5" x14ac:dyDescent="0.25">
      <c r="A800">
        <v>2020</v>
      </c>
      <c r="B800" t="s">
        <v>136</v>
      </c>
      <c r="C800" t="s">
        <v>222</v>
      </c>
      <c r="D800" s="187">
        <v>9750149</v>
      </c>
    </row>
    <row r="801" spans="1:5" x14ac:dyDescent="0.25">
      <c r="A801">
        <v>2020</v>
      </c>
      <c r="B801" t="s">
        <v>135</v>
      </c>
      <c r="C801" t="s">
        <v>222</v>
      </c>
      <c r="D801" s="187">
        <v>515332</v>
      </c>
    </row>
    <row r="802" spans="1:5" x14ac:dyDescent="0.25">
      <c r="A802">
        <v>2020</v>
      </c>
      <c r="B802" t="s">
        <v>134</v>
      </c>
      <c r="C802" t="s">
        <v>222</v>
      </c>
      <c r="D802" s="187">
        <v>17441500</v>
      </c>
    </row>
    <row r="803" spans="1:5" x14ac:dyDescent="0.25">
      <c r="A803">
        <v>2020</v>
      </c>
      <c r="B803" t="s">
        <v>133</v>
      </c>
      <c r="C803" t="s">
        <v>222</v>
      </c>
      <c r="D803" s="187">
        <v>8916864</v>
      </c>
    </row>
    <row r="804" spans="1:5" x14ac:dyDescent="0.25">
      <c r="A804">
        <v>2020</v>
      </c>
      <c r="B804" t="s">
        <v>132</v>
      </c>
      <c r="C804" t="s">
        <v>222</v>
      </c>
      <c r="D804" s="187">
        <v>37899070</v>
      </c>
    </row>
    <row r="805" spans="1:5" x14ac:dyDescent="0.25">
      <c r="A805">
        <v>2020</v>
      </c>
      <c r="B805" t="s">
        <v>131</v>
      </c>
      <c r="C805" t="s">
        <v>222</v>
      </c>
      <c r="D805" s="187">
        <v>10297081</v>
      </c>
    </row>
    <row r="806" spans="1:5" x14ac:dyDescent="0.25">
      <c r="A806">
        <v>2020</v>
      </c>
      <c r="B806" t="s">
        <v>130</v>
      </c>
      <c r="C806" t="s">
        <v>222</v>
      </c>
      <c r="D806" s="187">
        <v>19257520</v>
      </c>
      <c r="E806" t="s">
        <v>224</v>
      </c>
    </row>
    <row r="807" spans="1:5" x14ac:dyDescent="0.25">
      <c r="A807">
        <v>2020</v>
      </c>
      <c r="B807" t="s">
        <v>129</v>
      </c>
      <c r="C807" t="s">
        <v>222</v>
      </c>
      <c r="D807" s="187">
        <v>2102419</v>
      </c>
    </row>
    <row r="808" spans="1:5" x14ac:dyDescent="0.25">
      <c r="A808">
        <v>2020</v>
      </c>
      <c r="B808" t="s">
        <v>128</v>
      </c>
      <c r="C808" t="s">
        <v>222</v>
      </c>
      <c r="D808" s="187">
        <v>5458827</v>
      </c>
    </row>
    <row r="809" spans="1:5" x14ac:dyDescent="0.25">
      <c r="A809">
        <v>2020</v>
      </c>
      <c r="B809" t="s">
        <v>127</v>
      </c>
      <c r="C809" t="s">
        <v>222</v>
      </c>
      <c r="D809" s="187">
        <v>5529543</v>
      </c>
    </row>
    <row r="810" spans="1:5" x14ac:dyDescent="0.25">
      <c r="A810">
        <v>2020</v>
      </c>
      <c r="B810" t="s">
        <v>126</v>
      </c>
      <c r="C810" t="s">
        <v>222</v>
      </c>
      <c r="D810" s="187">
        <v>10353442</v>
      </c>
    </row>
    <row r="811" spans="1:5" x14ac:dyDescent="0.25">
      <c r="A811">
        <v>2020</v>
      </c>
      <c r="B811" t="s">
        <v>174</v>
      </c>
      <c r="C811" t="s">
        <v>222</v>
      </c>
      <c r="D811" s="187">
        <v>366463</v>
      </c>
    </row>
    <row r="812" spans="1:5" x14ac:dyDescent="0.25">
      <c r="A812">
        <v>2020</v>
      </c>
      <c r="B812" t="s">
        <v>241</v>
      </c>
      <c r="C812" t="s">
        <v>222</v>
      </c>
      <c r="D812" s="187">
        <v>38901</v>
      </c>
      <c r="E812" t="s">
        <v>226</v>
      </c>
    </row>
    <row r="813" spans="1:5" x14ac:dyDescent="0.25">
      <c r="A813">
        <v>2020</v>
      </c>
      <c r="B813" t="s">
        <v>124</v>
      </c>
      <c r="C813" t="s">
        <v>222</v>
      </c>
      <c r="D813" s="187">
        <v>5379475</v>
      </c>
    </row>
    <row r="814" spans="1:5" x14ac:dyDescent="0.25">
      <c r="A814">
        <v>2020</v>
      </c>
      <c r="B814" t="s">
        <v>122</v>
      </c>
      <c r="C814" t="s">
        <v>222</v>
      </c>
      <c r="D814" s="187">
        <v>8636561</v>
      </c>
      <c r="E814" t="s">
        <v>226</v>
      </c>
    </row>
    <row r="815" spans="1:5" x14ac:dyDescent="0.25">
      <c r="A815">
        <v>2020</v>
      </c>
      <c r="B815" t="s">
        <v>125</v>
      </c>
      <c r="C815" t="s">
        <v>222</v>
      </c>
      <c r="D815" s="187" t="s">
        <v>54</v>
      </c>
    </row>
    <row r="816" spans="1:5" x14ac:dyDescent="0.25">
      <c r="A816">
        <v>2020</v>
      </c>
      <c r="B816" t="s">
        <v>120</v>
      </c>
      <c r="C816" t="s">
        <v>222</v>
      </c>
      <c r="D816" s="187">
        <v>2072532</v>
      </c>
    </row>
    <row r="817" spans="1:4" x14ac:dyDescent="0.25">
      <c r="A817">
        <v>2020</v>
      </c>
      <c r="B817" t="s">
        <v>119</v>
      </c>
      <c r="C817" t="s">
        <v>222</v>
      </c>
      <c r="D817" s="187">
        <v>2837848</v>
      </c>
    </row>
    <row r="818" spans="1:4" x14ac:dyDescent="0.25">
      <c r="A818">
        <v>2020</v>
      </c>
      <c r="B818" t="s">
        <v>117</v>
      </c>
      <c r="C818" t="s">
        <v>222</v>
      </c>
      <c r="D818" s="187">
        <v>6899126</v>
      </c>
    </row>
    <row r="819" spans="1:4" x14ac:dyDescent="0.25">
      <c r="A819">
        <v>2020</v>
      </c>
      <c r="B819" t="s">
        <v>115</v>
      </c>
      <c r="C819" t="s">
        <v>222</v>
      </c>
      <c r="D819" s="187">
        <v>83384680</v>
      </c>
    </row>
    <row r="820" spans="1:4" x14ac:dyDescent="0.25">
      <c r="A820">
        <v>2020</v>
      </c>
      <c r="B820" t="s">
        <v>113</v>
      </c>
      <c r="C820" t="s">
        <v>222</v>
      </c>
      <c r="D820" s="187" t="s">
        <v>54</v>
      </c>
    </row>
    <row r="821" spans="1:4" x14ac:dyDescent="0.25">
      <c r="A821">
        <v>2021</v>
      </c>
      <c r="B821" t="s">
        <v>212</v>
      </c>
      <c r="C821" t="s">
        <v>222</v>
      </c>
      <c r="D821" s="187" t="s">
        <v>54</v>
      </c>
    </row>
    <row r="822" spans="1:4" x14ac:dyDescent="0.25">
      <c r="A822">
        <v>2021</v>
      </c>
      <c r="B822" t="s">
        <v>153</v>
      </c>
      <c r="C822" t="s">
        <v>222</v>
      </c>
      <c r="D822" s="187" t="s">
        <v>54</v>
      </c>
    </row>
    <row r="823" spans="1:4" x14ac:dyDescent="0.25">
      <c r="A823">
        <v>2021</v>
      </c>
      <c r="B823" t="s">
        <v>152</v>
      </c>
      <c r="C823" t="s">
        <v>222</v>
      </c>
      <c r="D823" s="187" t="s">
        <v>54</v>
      </c>
    </row>
    <row r="824" spans="1:4" x14ac:dyDescent="0.25">
      <c r="A824">
        <v>2021</v>
      </c>
      <c r="B824" t="s">
        <v>151</v>
      </c>
      <c r="C824" t="s">
        <v>222</v>
      </c>
      <c r="D824" s="187" t="s">
        <v>54</v>
      </c>
    </row>
    <row r="825" spans="1:4" x14ac:dyDescent="0.25">
      <c r="A825">
        <v>2021</v>
      </c>
      <c r="B825" t="s">
        <v>150</v>
      </c>
      <c r="C825" t="s">
        <v>222</v>
      </c>
      <c r="D825" s="187" t="s">
        <v>54</v>
      </c>
    </row>
    <row r="826" spans="1:4" x14ac:dyDescent="0.25">
      <c r="A826">
        <v>2021</v>
      </c>
      <c r="B826" t="s">
        <v>65</v>
      </c>
      <c r="C826" t="s">
        <v>222</v>
      </c>
      <c r="D826" s="187" t="s">
        <v>54</v>
      </c>
    </row>
    <row r="827" spans="1:4" x14ac:dyDescent="0.25">
      <c r="A827">
        <v>2021</v>
      </c>
      <c r="B827" t="s">
        <v>148</v>
      </c>
      <c r="C827" t="s">
        <v>222</v>
      </c>
      <c r="D827" s="187" t="s">
        <v>54</v>
      </c>
    </row>
    <row r="828" spans="1:4" x14ac:dyDescent="0.25">
      <c r="A828">
        <v>2021</v>
      </c>
      <c r="B828" t="s">
        <v>147</v>
      </c>
      <c r="C828" t="s">
        <v>222</v>
      </c>
      <c r="D828" s="187" t="s">
        <v>54</v>
      </c>
    </row>
    <row r="829" spans="1:4" x14ac:dyDescent="0.25">
      <c r="A829">
        <v>2021</v>
      </c>
      <c r="B829" t="s">
        <v>146</v>
      </c>
      <c r="C829" t="s">
        <v>222</v>
      </c>
      <c r="D829" s="187" t="s">
        <v>54</v>
      </c>
    </row>
    <row r="830" spans="1:4" x14ac:dyDescent="0.25">
      <c r="A830">
        <v>2021</v>
      </c>
      <c r="B830" t="s">
        <v>145</v>
      </c>
      <c r="C830" t="s">
        <v>222</v>
      </c>
      <c r="D830" s="187" t="s">
        <v>54</v>
      </c>
    </row>
    <row r="831" spans="1:4" x14ac:dyDescent="0.25">
      <c r="A831">
        <v>2021</v>
      </c>
      <c r="B831" t="s">
        <v>144</v>
      </c>
      <c r="C831" t="s">
        <v>222</v>
      </c>
      <c r="D831" s="187" t="s">
        <v>54</v>
      </c>
    </row>
    <row r="832" spans="1:4" x14ac:dyDescent="0.25">
      <c r="A832">
        <v>2021</v>
      </c>
      <c r="B832" t="s">
        <v>256</v>
      </c>
      <c r="C832" t="s">
        <v>222</v>
      </c>
      <c r="D832" s="187" t="s">
        <v>54</v>
      </c>
    </row>
    <row r="833" spans="1:4" x14ac:dyDescent="0.25">
      <c r="A833">
        <v>2021</v>
      </c>
      <c r="B833" t="s">
        <v>143</v>
      </c>
      <c r="C833" t="s">
        <v>222</v>
      </c>
      <c r="D833" s="187" t="s">
        <v>54</v>
      </c>
    </row>
    <row r="834" spans="1:4" x14ac:dyDescent="0.25">
      <c r="A834">
        <v>2021</v>
      </c>
      <c r="B834" t="s">
        <v>142</v>
      </c>
      <c r="C834" t="s">
        <v>222</v>
      </c>
      <c r="D834" s="187" t="s">
        <v>54</v>
      </c>
    </row>
    <row r="835" spans="1:4" x14ac:dyDescent="0.25">
      <c r="A835">
        <v>2021</v>
      </c>
      <c r="B835" t="s">
        <v>141</v>
      </c>
      <c r="C835" t="s">
        <v>222</v>
      </c>
      <c r="D835" s="187" t="s">
        <v>54</v>
      </c>
    </row>
    <row r="836" spans="1:4" x14ac:dyDescent="0.25">
      <c r="A836">
        <v>2021</v>
      </c>
      <c r="B836" t="s">
        <v>140</v>
      </c>
      <c r="C836" t="s">
        <v>222</v>
      </c>
      <c r="D836" s="187" t="s">
        <v>54</v>
      </c>
    </row>
    <row r="837" spans="1:4" x14ac:dyDescent="0.25">
      <c r="A837">
        <v>2021</v>
      </c>
      <c r="B837" t="s">
        <v>139</v>
      </c>
      <c r="C837" t="s">
        <v>222</v>
      </c>
      <c r="D837" s="187" t="s">
        <v>54</v>
      </c>
    </row>
    <row r="838" spans="1:4" x14ac:dyDescent="0.25">
      <c r="A838">
        <v>2021</v>
      </c>
      <c r="B838" t="s">
        <v>138</v>
      </c>
      <c r="C838" t="s">
        <v>222</v>
      </c>
      <c r="D838" s="187" t="s">
        <v>54</v>
      </c>
    </row>
    <row r="839" spans="1:4" x14ac:dyDescent="0.25">
      <c r="A839">
        <v>2021</v>
      </c>
      <c r="B839" t="s">
        <v>136</v>
      </c>
      <c r="C839" t="s">
        <v>222</v>
      </c>
      <c r="D839" s="187" t="s">
        <v>54</v>
      </c>
    </row>
    <row r="840" spans="1:4" x14ac:dyDescent="0.25">
      <c r="A840">
        <v>2021</v>
      </c>
      <c r="B840" t="s">
        <v>135</v>
      </c>
      <c r="C840" t="s">
        <v>222</v>
      </c>
      <c r="D840" s="187" t="s">
        <v>54</v>
      </c>
    </row>
    <row r="841" spans="1:4" x14ac:dyDescent="0.25">
      <c r="A841">
        <v>2021</v>
      </c>
      <c r="B841" t="s">
        <v>134</v>
      </c>
      <c r="C841" t="s">
        <v>222</v>
      </c>
      <c r="D841" s="187" t="s">
        <v>54</v>
      </c>
    </row>
    <row r="842" spans="1:4" x14ac:dyDescent="0.25">
      <c r="A842">
        <v>2021</v>
      </c>
      <c r="B842" t="s">
        <v>133</v>
      </c>
      <c r="C842" t="s">
        <v>222</v>
      </c>
      <c r="D842" s="187" t="s">
        <v>54</v>
      </c>
    </row>
    <row r="843" spans="1:4" x14ac:dyDescent="0.25">
      <c r="A843">
        <v>2021</v>
      </c>
      <c r="B843" t="s">
        <v>132</v>
      </c>
      <c r="C843" t="s">
        <v>222</v>
      </c>
      <c r="D843" s="187" t="s">
        <v>54</v>
      </c>
    </row>
    <row r="844" spans="1:4" x14ac:dyDescent="0.25">
      <c r="A844">
        <v>2021</v>
      </c>
      <c r="B844" t="s">
        <v>131</v>
      </c>
      <c r="C844" t="s">
        <v>222</v>
      </c>
      <c r="D844" s="187" t="s">
        <v>54</v>
      </c>
    </row>
    <row r="845" spans="1:4" x14ac:dyDescent="0.25">
      <c r="A845">
        <v>2021</v>
      </c>
      <c r="B845" t="s">
        <v>130</v>
      </c>
      <c r="C845" t="s">
        <v>222</v>
      </c>
      <c r="D845" s="187" t="s">
        <v>54</v>
      </c>
    </row>
    <row r="846" spans="1:4" x14ac:dyDescent="0.25">
      <c r="A846">
        <v>2021</v>
      </c>
      <c r="B846" t="s">
        <v>129</v>
      </c>
      <c r="C846" t="s">
        <v>222</v>
      </c>
      <c r="D846" s="187" t="s">
        <v>54</v>
      </c>
    </row>
    <row r="847" spans="1:4" x14ac:dyDescent="0.25">
      <c r="A847">
        <v>2021</v>
      </c>
      <c r="B847" t="s">
        <v>128</v>
      </c>
      <c r="C847" t="s">
        <v>222</v>
      </c>
      <c r="D847" s="187" t="s">
        <v>54</v>
      </c>
    </row>
    <row r="848" spans="1:4" x14ac:dyDescent="0.25">
      <c r="A848">
        <v>2021</v>
      </c>
      <c r="B848" t="s">
        <v>127</v>
      </c>
      <c r="C848" t="s">
        <v>222</v>
      </c>
      <c r="D848" s="187" t="s">
        <v>54</v>
      </c>
    </row>
    <row r="849" spans="1:4" x14ac:dyDescent="0.25">
      <c r="A849">
        <v>2021</v>
      </c>
      <c r="B849" t="s">
        <v>126</v>
      </c>
      <c r="C849" t="s">
        <v>222</v>
      </c>
      <c r="D849" s="187" t="s">
        <v>54</v>
      </c>
    </row>
    <row r="850" spans="1:4" x14ac:dyDescent="0.25">
      <c r="A850">
        <v>2021</v>
      </c>
      <c r="B850" t="s">
        <v>174</v>
      </c>
      <c r="C850" t="s">
        <v>222</v>
      </c>
      <c r="D850" s="187" t="s">
        <v>54</v>
      </c>
    </row>
    <row r="851" spans="1:4" x14ac:dyDescent="0.25">
      <c r="A851">
        <v>2021</v>
      </c>
      <c r="B851" t="s">
        <v>241</v>
      </c>
      <c r="C851" t="s">
        <v>222</v>
      </c>
      <c r="D851" s="187" t="s">
        <v>54</v>
      </c>
    </row>
    <row r="852" spans="1:4" x14ac:dyDescent="0.25">
      <c r="A852">
        <v>2021</v>
      </c>
      <c r="B852" t="s">
        <v>124</v>
      </c>
      <c r="C852" t="s">
        <v>222</v>
      </c>
      <c r="D852" s="187" t="s">
        <v>54</v>
      </c>
    </row>
    <row r="853" spans="1:4" x14ac:dyDescent="0.25">
      <c r="A853">
        <v>2021</v>
      </c>
      <c r="B853" t="s">
        <v>122</v>
      </c>
      <c r="C853" t="s">
        <v>222</v>
      </c>
      <c r="D853" s="187" t="s">
        <v>54</v>
      </c>
    </row>
    <row r="854" spans="1:4" x14ac:dyDescent="0.25">
      <c r="A854">
        <v>2021</v>
      </c>
      <c r="B854" t="s">
        <v>125</v>
      </c>
      <c r="C854" t="s">
        <v>222</v>
      </c>
      <c r="D854" s="187" t="s">
        <v>54</v>
      </c>
    </row>
    <row r="855" spans="1:4" x14ac:dyDescent="0.25">
      <c r="A855">
        <v>2021</v>
      </c>
      <c r="B855" t="s">
        <v>120</v>
      </c>
      <c r="C855" t="s">
        <v>222</v>
      </c>
      <c r="D855" s="187" t="s">
        <v>54</v>
      </c>
    </row>
    <row r="856" spans="1:4" x14ac:dyDescent="0.25">
      <c r="A856">
        <v>2021</v>
      </c>
      <c r="B856" t="s">
        <v>119</v>
      </c>
      <c r="C856" t="s">
        <v>222</v>
      </c>
      <c r="D856" t="s">
        <v>54</v>
      </c>
    </row>
    <row r="857" spans="1:4" x14ac:dyDescent="0.25">
      <c r="A857">
        <v>2021</v>
      </c>
      <c r="B857" t="s">
        <v>117</v>
      </c>
      <c r="C857" t="s">
        <v>222</v>
      </c>
      <c r="D857" s="187" t="s">
        <v>54</v>
      </c>
    </row>
    <row r="858" spans="1:4" x14ac:dyDescent="0.25">
      <c r="A858">
        <v>2021</v>
      </c>
      <c r="B858" t="s">
        <v>115</v>
      </c>
      <c r="C858" t="s">
        <v>222</v>
      </c>
      <c r="D858" s="187" t="s">
        <v>54</v>
      </c>
    </row>
    <row r="859" spans="1:4" x14ac:dyDescent="0.25">
      <c r="A859">
        <v>2021</v>
      </c>
      <c r="B859" t="s">
        <v>113</v>
      </c>
      <c r="C859" t="s">
        <v>222</v>
      </c>
      <c r="D859" s="187" t="s">
        <v>54</v>
      </c>
    </row>
    <row r="860" spans="1:4" x14ac:dyDescent="0.25">
      <c r="D860" s="187"/>
    </row>
    <row r="861" spans="1:4" x14ac:dyDescent="0.25">
      <c r="D861" s="187"/>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G112"/>
  <sheetViews>
    <sheetView workbookViewId="0">
      <selection activeCell="J6" sqref="J6"/>
    </sheetView>
  </sheetViews>
  <sheetFormatPr defaultRowHeight="15" x14ac:dyDescent="0.25"/>
  <cols>
    <col min="1" max="1" width="5.140625" bestFit="1" customWidth="1"/>
    <col min="2" max="2" width="10.140625" bestFit="1" customWidth="1"/>
    <col min="3" max="3" width="9.85546875" bestFit="1" customWidth="1"/>
    <col min="4" max="4" width="6.42578125" bestFit="1" customWidth="1"/>
    <col min="5" max="5" width="9.42578125" bestFit="1" customWidth="1"/>
    <col min="6" max="6" width="6.85546875" bestFit="1" customWidth="1"/>
    <col min="7" max="7" width="16.5703125" bestFit="1" customWidth="1"/>
  </cols>
  <sheetData>
    <row r="1" spans="1:7" x14ac:dyDescent="0.25">
      <c r="A1" t="s">
        <v>160</v>
      </c>
      <c r="B1" t="s">
        <v>98</v>
      </c>
      <c r="C1" t="s">
        <v>95</v>
      </c>
      <c r="D1" t="s">
        <v>99</v>
      </c>
      <c r="E1" t="s">
        <v>97</v>
      </c>
      <c r="F1" t="s">
        <v>210</v>
      </c>
      <c r="G1" t="s">
        <v>211</v>
      </c>
    </row>
    <row r="2" spans="1:7" x14ac:dyDescent="0.25">
      <c r="A2">
        <v>2020</v>
      </c>
      <c r="B2" t="s">
        <v>212</v>
      </c>
      <c r="C2" t="s">
        <v>63</v>
      </c>
      <c r="D2" t="s">
        <v>215</v>
      </c>
      <c r="E2" t="s">
        <v>74</v>
      </c>
      <c r="F2">
        <v>3.4119999999999999</v>
      </c>
    </row>
    <row r="3" spans="1:7" x14ac:dyDescent="0.25">
      <c r="A3">
        <v>2020</v>
      </c>
      <c r="B3" t="s">
        <v>212</v>
      </c>
      <c r="C3" t="s">
        <v>62</v>
      </c>
      <c r="D3" t="s">
        <v>215</v>
      </c>
      <c r="E3" t="s">
        <v>74</v>
      </c>
      <c r="F3">
        <v>1.6040000000000001</v>
      </c>
    </row>
    <row r="4" spans="1:7" x14ac:dyDescent="0.25">
      <c r="A4">
        <v>2020</v>
      </c>
      <c r="B4" t="s">
        <v>212</v>
      </c>
      <c r="C4" t="s">
        <v>57</v>
      </c>
      <c r="D4" t="s">
        <v>215</v>
      </c>
      <c r="E4" t="s">
        <v>74</v>
      </c>
      <c r="F4">
        <v>1.8069999999999999</v>
      </c>
    </row>
    <row r="5" spans="1:7" x14ac:dyDescent="0.25">
      <c r="A5">
        <v>2020</v>
      </c>
      <c r="B5" t="s">
        <v>153</v>
      </c>
      <c r="C5" t="s">
        <v>63</v>
      </c>
      <c r="D5" t="s">
        <v>215</v>
      </c>
      <c r="E5" t="s">
        <v>74</v>
      </c>
      <c r="F5">
        <v>21.192</v>
      </c>
      <c r="G5" t="s">
        <v>218</v>
      </c>
    </row>
    <row r="6" spans="1:7" x14ac:dyDescent="0.25">
      <c r="A6">
        <v>2020</v>
      </c>
      <c r="B6" t="s">
        <v>153</v>
      </c>
      <c r="C6" t="s">
        <v>62</v>
      </c>
      <c r="D6" t="s">
        <v>215</v>
      </c>
      <c r="E6" t="s">
        <v>74</v>
      </c>
      <c r="F6">
        <v>15.968999999999999</v>
      </c>
      <c r="G6" t="s">
        <v>218</v>
      </c>
    </row>
    <row r="7" spans="1:7" x14ac:dyDescent="0.25">
      <c r="A7">
        <v>2020</v>
      </c>
      <c r="B7" t="s">
        <v>153</v>
      </c>
      <c r="C7" t="s">
        <v>57</v>
      </c>
      <c r="D7" t="s">
        <v>215</v>
      </c>
      <c r="E7" t="s">
        <v>74</v>
      </c>
      <c r="F7">
        <v>5.2229999999999999</v>
      </c>
      <c r="G7" t="s">
        <v>218</v>
      </c>
    </row>
    <row r="8" spans="1:7" x14ac:dyDescent="0.25">
      <c r="A8">
        <v>2020</v>
      </c>
      <c r="B8" t="s">
        <v>152</v>
      </c>
      <c r="C8" t="s">
        <v>63</v>
      </c>
      <c r="D8" t="s">
        <v>215</v>
      </c>
      <c r="E8" t="s">
        <v>74</v>
      </c>
      <c r="F8">
        <v>3.903</v>
      </c>
    </row>
    <row r="9" spans="1:7" x14ac:dyDescent="0.25">
      <c r="A9">
        <v>2020</v>
      </c>
      <c r="B9" t="s">
        <v>152</v>
      </c>
      <c r="C9" t="s">
        <v>62</v>
      </c>
      <c r="D9" t="s">
        <v>215</v>
      </c>
      <c r="E9" t="s">
        <v>74</v>
      </c>
      <c r="F9">
        <v>3.9630000000000001</v>
      </c>
    </row>
    <row r="10" spans="1:7" x14ac:dyDescent="0.25">
      <c r="A10">
        <v>2020</v>
      </c>
      <c r="B10" t="s">
        <v>152</v>
      </c>
      <c r="C10" t="s">
        <v>57</v>
      </c>
      <c r="D10" t="s">
        <v>215</v>
      </c>
      <c r="E10" t="s">
        <v>74</v>
      </c>
      <c r="F10">
        <v>-5.8999999999999997E-2</v>
      </c>
    </row>
    <row r="11" spans="1:7" x14ac:dyDescent="0.25">
      <c r="A11">
        <v>2020</v>
      </c>
      <c r="B11" t="s">
        <v>151</v>
      </c>
      <c r="C11" t="s">
        <v>63</v>
      </c>
      <c r="D11" t="s">
        <v>215</v>
      </c>
      <c r="E11" t="s">
        <v>74</v>
      </c>
      <c r="F11">
        <v>6.8609999999999998</v>
      </c>
    </row>
    <row r="12" spans="1:7" x14ac:dyDescent="0.25">
      <c r="A12">
        <v>2020</v>
      </c>
      <c r="B12" t="s">
        <v>151</v>
      </c>
      <c r="C12" t="s">
        <v>62</v>
      </c>
      <c r="D12" t="s">
        <v>215</v>
      </c>
      <c r="E12" t="s">
        <v>74</v>
      </c>
      <c r="F12">
        <v>7.125</v>
      </c>
    </row>
    <row r="13" spans="1:7" x14ac:dyDescent="0.25">
      <c r="A13">
        <v>2020</v>
      </c>
      <c r="B13" t="s">
        <v>151</v>
      </c>
      <c r="C13" t="s">
        <v>57</v>
      </c>
      <c r="D13" t="s">
        <v>215</v>
      </c>
      <c r="E13" t="s">
        <v>74</v>
      </c>
      <c r="F13">
        <v>-0.26400000000000001</v>
      </c>
    </row>
    <row r="14" spans="1:7" x14ac:dyDescent="0.25">
      <c r="A14">
        <v>2020</v>
      </c>
      <c r="B14" t="s">
        <v>150</v>
      </c>
      <c r="C14" t="s">
        <v>63</v>
      </c>
      <c r="D14" t="s">
        <v>215</v>
      </c>
      <c r="E14" t="s">
        <v>74</v>
      </c>
      <c r="F14">
        <v>11.505000000000001</v>
      </c>
    </row>
    <row r="15" spans="1:7" x14ac:dyDescent="0.25">
      <c r="A15">
        <v>2020</v>
      </c>
      <c r="B15" t="s">
        <v>150</v>
      </c>
      <c r="C15" t="s">
        <v>62</v>
      </c>
      <c r="D15" t="s">
        <v>215</v>
      </c>
      <c r="E15" t="s">
        <v>74</v>
      </c>
      <c r="F15">
        <v>6.7770000000000001</v>
      </c>
    </row>
    <row r="16" spans="1:7" x14ac:dyDescent="0.25">
      <c r="A16">
        <v>2020</v>
      </c>
      <c r="B16" t="s">
        <v>150</v>
      </c>
      <c r="C16" t="s">
        <v>57</v>
      </c>
      <c r="D16" t="s">
        <v>215</v>
      </c>
      <c r="E16" t="s">
        <v>74</v>
      </c>
      <c r="F16">
        <v>4.7279999999999998</v>
      </c>
    </row>
    <row r="17" spans="1:7" x14ac:dyDescent="0.25">
      <c r="A17">
        <v>2020</v>
      </c>
      <c r="B17" t="s">
        <v>65</v>
      </c>
      <c r="C17" t="s">
        <v>63</v>
      </c>
      <c r="D17" t="s">
        <v>215</v>
      </c>
      <c r="E17" t="s">
        <v>74</v>
      </c>
      <c r="F17">
        <v>7.5670000000000002</v>
      </c>
      <c r="G17" t="s">
        <v>226</v>
      </c>
    </row>
    <row r="18" spans="1:7" x14ac:dyDescent="0.25">
      <c r="A18">
        <v>2020</v>
      </c>
      <c r="B18" t="s">
        <v>65</v>
      </c>
      <c r="C18" t="s">
        <v>62</v>
      </c>
      <c r="D18" t="s">
        <v>215</v>
      </c>
      <c r="E18" t="s">
        <v>74</v>
      </c>
      <c r="F18">
        <v>5</v>
      </c>
    </row>
    <row r="19" spans="1:7" x14ac:dyDescent="0.25">
      <c r="A19">
        <v>2020</v>
      </c>
      <c r="B19" t="s">
        <v>65</v>
      </c>
      <c r="C19" t="s">
        <v>57</v>
      </c>
      <c r="D19" t="s">
        <v>215</v>
      </c>
      <c r="E19" t="s">
        <v>74</v>
      </c>
      <c r="F19">
        <v>2.5670000000000002</v>
      </c>
      <c r="G19" t="s">
        <v>226</v>
      </c>
    </row>
    <row r="20" spans="1:7" x14ac:dyDescent="0.25">
      <c r="A20">
        <v>2020</v>
      </c>
      <c r="B20" t="s">
        <v>148</v>
      </c>
      <c r="C20" t="s">
        <v>63</v>
      </c>
      <c r="D20" t="s">
        <v>215</v>
      </c>
      <c r="E20" t="s">
        <v>74</v>
      </c>
      <c r="F20">
        <v>10.93</v>
      </c>
    </row>
    <row r="21" spans="1:7" x14ac:dyDescent="0.25">
      <c r="A21">
        <v>2020</v>
      </c>
      <c r="B21" t="s">
        <v>148</v>
      </c>
      <c r="C21" t="s">
        <v>62</v>
      </c>
      <c r="D21" t="s">
        <v>215</v>
      </c>
      <c r="E21" t="s">
        <v>74</v>
      </c>
      <c r="F21">
        <v>12.98</v>
      </c>
    </row>
    <row r="22" spans="1:7" x14ac:dyDescent="0.25">
      <c r="A22">
        <v>2020</v>
      </c>
      <c r="B22" t="s">
        <v>148</v>
      </c>
      <c r="C22" t="s">
        <v>57</v>
      </c>
      <c r="D22" t="s">
        <v>215</v>
      </c>
      <c r="E22" t="s">
        <v>74</v>
      </c>
      <c r="F22">
        <v>-2.0499999999999998</v>
      </c>
    </row>
    <row r="23" spans="1:7" x14ac:dyDescent="0.25">
      <c r="A23">
        <v>2020</v>
      </c>
      <c r="B23" t="s">
        <v>147</v>
      </c>
      <c r="C23" t="s">
        <v>63</v>
      </c>
      <c r="D23" t="s">
        <v>215</v>
      </c>
      <c r="E23" t="s">
        <v>74</v>
      </c>
      <c r="F23">
        <v>8.1300000000000008</v>
      </c>
    </row>
    <row r="24" spans="1:7" x14ac:dyDescent="0.25">
      <c r="A24">
        <v>2020</v>
      </c>
      <c r="B24" t="s">
        <v>147</v>
      </c>
      <c r="C24" t="s">
        <v>62</v>
      </c>
      <c r="D24" t="s">
        <v>215</v>
      </c>
      <c r="E24" t="s">
        <v>74</v>
      </c>
      <c r="F24">
        <v>3.714</v>
      </c>
    </row>
    <row r="25" spans="1:7" x14ac:dyDescent="0.25">
      <c r="A25">
        <v>2020</v>
      </c>
      <c r="B25" t="s">
        <v>147</v>
      </c>
      <c r="C25" t="s">
        <v>57</v>
      </c>
      <c r="D25" t="s">
        <v>215</v>
      </c>
      <c r="E25" t="s">
        <v>74</v>
      </c>
      <c r="F25">
        <v>4.4160000000000004</v>
      </c>
    </row>
    <row r="26" spans="1:7" x14ac:dyDescent="0.25">
      <c r="A26">
        <v>2020</v>
      </c>
      <c r="B26" t="s">
        <v>146</v>
      </c>
      <c r="C26" t="s">
        <v>63</v>
      </c>
      <c r="D26" t="s">
        <v>215</v>
      </c>
      <c r="E26" t="s">
        <v>74</v>
      </c>
      <c r="F26">
        <v>5.8259999999999996</v>
      </c>
      <c r="G26" t="s">
        <v>218</v>
      </c>
    </row>
    <row r="27" spans="1:7" x14ac:dyDescent="0.25">
      <c r="A27">
        <v>2020</v>
      </c>
      <c r="B27" t="s">
        <v>146</v>
      </c>
      <c r="C27" t="s">
        <v>62</v>
      </c>
      <c r="D27" t="s">
        <v>215</v>
      </c>
      <c r="E27" t="s">
        <v>74</v>
      </c>
      <c r="F27">
        <v>4.3159999999999998</v>
      </c>
      <c r="G27" t="s">
        <v>218</v>
      </c>
    </row>
    <row r="28" spans="1:7" x14ac:dyDescent="0.25">
      <c r="A28">
        <v>2020</v>
      </c>
      <c r="B28" t="s">
        <v>146</v>
      </c>
      <c r="C28" t="s">
        <v>57</v>
      </c>
      <c r="D28" t="s">
        <v>215</v>
      </c>
      <c r="E28" t="s">
        <v>74</v>
      </c>
      <c r="F28">
        <v>1.5089999999999999</v>
      </c>
      <c r="G28" t="s">
        <v>218</v>
      </c>
    </row>
    <row r="29" spans="1:7" x14ac:dyDescent="0.25">
      <c r="A29">
        <v>2020</v>
      </c>
      <c r="B29" t="s">
        <v>145</v>
      </c>
      <c r="C29" t="s">
        <v>63</v>
      </c>
      <c r="D29" t="s">
        <v>215</v>
      </c>
      <c r="E29" t="s">
        <v>74</v>
      </c>
      <c r="F29">
        <v>4.7629999999999999</v>
      </c>
      <c r="G29" t="s">
        <v>225</v>
      </c>
    </row>
    <row r="30" spans="1:7" x14ac:dyDescent="0.25">
      <c r="A30">
        <v>2020</v>
      </c>
      <c r="B30" t="s">
        <v>145</v>
      </c>
      <c r="C30" t="s">
        <v>62</v>
      </c>
      <c r="D30" t="s">
        <v>215</v>
      </c>
      <c r="E30" t="s">
        <v>74</v>
      </c>
      <c r="F30">
        <v>3.5640000000000001</v>
      </c>
      <c r="G30" t="s">
        <v>225</v>
      </c>
    </row>
    <row r="31" spans="1:7" x14ac:dyDescent="0.25">
      <c r="A31">
        <v>2020</v>
      </c>
      <c r="B31" t="s">
        <v>145</v>
      </c>
      <c r="C31" t="s">
        <v>57</v>
      </c>
      <c r="D31" t="s">
        <v>215</v>
      </c>
      <c r="E31" t="s">
        <v>74</v>
      </c>
      <c r="F31">
        <v>1.198</v>
      </c>
      <c r="G31" t="s">
        <v>225</v>
      </c>
    </row>
    <row r="32" spans="1:7" x14ac:dyDescent="0.25">
      <c r="A32">
        <v>2020</v>
      </c>
      <c r="B32" t="s">
        <v>144</v>
      </c>
      <c r="C32" t="s">
        <v>63</v>
      </c>
      <c r="D32" t="s">
        <v>215</v>
      </c>
      <c r="E32" t="s">
        <v>74</v>
      </c>
      <c r="F32">
        <v>4.4880000000000004</v>
      </c>
      <c r="G32" t="s">
        <v>218</v>
      </c>
    </row>
    <row r="33" spans="1:7" x14ac:dyDescent="0.25">
      <c r="A33">
        <v>2020</v>
      </c>
      <c r="B33" t="s">
        <v>144</v>
      </c>
      <c r="C33" t="s">
        <v>62</v>
      </c>
      <c r="D33" t="s">
        <v>215</v>
      </c>
      <c r="E33" t="s">
        <v>74</v>
      </c>
      <c r="F33">
        <v>2.7349999999999999</v>
      </c>
      <c r="G33" t="s">
        <v>218</v>
      </c>
    </row>
    <row r="34" spans="1:7" x14ac:dyDescent="0.25">
      <c r="A34">
        <v>2020</v>
      </c>
      <c r="B34" t="s">
        <v>144</v>
      </c>
      <c r="C34" t="s">
        <v>57</v>
      </c>
      <c r="D34" t="s">
        <v>215</v>
      </c>
      <c r="E34" t="s">
        <v>74</v>
      </c>
      <c r="F34">
        <v>1.7529999999999999</v>
      </c>
      <c r="G34" t="s">
        <v>218</v>
      </c>
    </row>
    <row r="35" spans="1:7" x14ac:dyDescent="0.25">
      <c r="A35">
        <v>2020</v>
      </c>
      <c r="B35" t="s">
        <v>143</v>
      </c>
      <c r="C35" t="s">
        <v>63</v>
      </c>
      <c r="D35" t="s">
        <v>215</v>
      </c>
      <c r="E35" t="s">
        <v>74</v>
      </c>
      <c r="F35">
        <v>4.9740000000000002</v>
      </c>
    </row>
    <row r="36" spans="1:7" x14ac:dyDescent="0.25">
      <c r="A36">
        <v>2020</v>
      </c>
      <c r="B36" t="s">
        <v>143</v>
      </c>
      <c r="C36" t="s">
        <v>62</v>
      </c>
      <c r="D36" t="s">
        <v>215</v>
      </c>
      <c r="E36" t="s">
        <v>74</v>
      </c>
      <c r="F36">
        <v>4.8150000000000004</v>
      </c>
    </row>
    <row r="37" spans="1:7" x14ac:dyDescent="0.25">
      <c r="A37">
        <v>2020</v>
      </c>
      <c r="B37" t="s">
        <v>143</v>
      </c>
      <c r="C37" t="s">
        <v>57</v>
      </c>
      <c r="D37" t="s">
        <v>215</v>
      </c>
      <c r="E37" t="s">
        <v>74</v>
      </c>
      <c r="F37">
        <v>0.159</v>
      </c>
    </row>
    <row r="38" spans="1:7" x14ac:dyDescent="0.25">
      <c r="A38">
        <v>2020</v>
      </c>
      <c r="B38" t="s">
        <v>142</v>
      </c>
      <c r="C38" t="s">
        <v>63</v>
      </c>
      <c r="D38" t="s">
        <v>215</v>
      </c>
      <c r="E38" t="s">
        <v>74</v>
      </c>
      <c r="F38">
        <v>4.6710000000000003</v>
      </c>
      <c r="G38" t="s">
        <v>226</v>
      </c>
    </row>
    <row r="39" spans="1:7" x14ac:dyDescent="0.25">
      <c r="A39">
        <v>2020</v>
      </c>
      <c r="B39" t="s">
        <v>142</v>
      </c>
      <c r="C39" t="s">
        <v>62</v>
      </c>
      <c r="D39" t="s">
        <v>215</v>
      </c>
      <c r="E39" t="s">
        <v>74</v>
      </c>
      <c r="F39">
        <v>2.3290000000000002</v>
      </c>
      <c r="G39" t="s">
        <v>226</v>
      </c>
    </row>
    <row r="40" spans="1:7" x14ac:dyDescent="0.25">
      <c r="A40">
        <v>2020</v>
      </c>
      <c r="B40" t="s">
        <v>142</v>
      </c>
      <c r="C40" t="s">
        <v>57</v>
      </c>
      <c r="D40" t="s">
        <v>215</v>
      </c>
      <c r="E40" t="s">
        <v>74</v>
      </c>
      <c r="F40">
        <v>2.3420000000000001</v>
      </c>
      <c r="G40" t="s">
        <v>226</v>
      </c>
    </row>
    <row r="41" spans="1:7" x14ac:dyDescent="0.25">
      <c r="A41">
        <v>2020</v>
      </c>
      <c r="B41" t="s">
        <v>141</v>
      </c>
      <c r="C41" t="s">
        <v>63</v>
      </c>
      <c r="D41" t="s">
        <v>215</v>
      </c>
      <c r="E41" t="s">
        <v>74</v>
      </c>
      <c r="F41">
        <v>7.1740000000000004</v>
      </c>
      <c r="G41" t="s">
        <v>218</v>
      </c>
    </row>
    <row r="42" spans="1:7" x14ac:dyDescent="0.25">
      <c r="A42">
        <v>2020</v>
      </c>
      <c r="B42" t="s">
        <v>141</v>
      </c>
      <c r="C42" t="s">
        <v>62</v>
      </c>
      <c r="D42" t="s">
        <v>215</v>
      </c>
      <c r="E42" t="s">
        <v>74</v>
      </c>
      <c r="F42">
        <v>3.5310000000000001</v>
      </c>
      <c r="G42" t="s">
        <v>218</v>
      </c>
    </row>
    <row r="43" spans="1:7" x14ac:dyDescent="0.25">
      <c r="A43">
        <v>2020</v>
      </c>
      <c r="B43" t="s">
        <v>141</v>
      </c>
      <c r="C43" t="s">
        <v>57</v>
      </c>
      <c r="D43" t="s">
        <v>215</v>
      </c>
      <c r="E43" t="s">
        <v>74</v>
      </c>
      <c r="F43">
        <v>3.6429999999999998</v>
      </c>
      <c r="G43" t="s">
        <v>218</v>
      </c>
    </row>
    <row r="44" spans="1:7" x14ac:dyDescent="0.25">
      <c r="A44">
        <v>2020</v>
      </c>
      <c r="B44" t="s">
        <v>140</v>
      </c>
      <c r="C44" t="s">
        <v>63</v>
      </c>
      <c r="D44" t="s">
        <v>215</v>
      </c>
      <c r="E44" t="s">
        <v>74</v>
      </c>
      <c r="F44">
        <v>8.9390000000000001</v>
      </c>
    </row>
    <row r="45" spans="1:7" x14ac:dyDescent="0.25">
      <c r="A45">
        <v>2020</v>
      </c>
      <c r="B45" t="s">
        <v>140</v>
      </c>
      <c r="C45" t="s">
        <v>62</v>
      </c>
      <c r="D45" t="s">
        <v>215</v>
      </c>
      <c r="E45" t="s">
        <v>74</v>
      </c>
      <c r="F45">
        <v>13.007999999999999</v>
      </c>
    </row>
    <row r="46" spans="1:7" x14ac:dyDescent="0.25">
      <c r="A46">
        <v>2020</v>
      </c>
      <c r="B46" t="s">
        <v>140</v>
      </c>
      <c r="C46" t="s">
        <v>57</v>
      </c>
      <c r="D46" t="s">
        <v>215</v>
      </c>
      <c r="E46" t="s">
        <v>74</v>
      </c>
      <c r="F46">
        <v>-4.069</v>
      </c>
    </row>
    <row r="47" spans="1:7" x14ac:dyDescent="0.25">
      <c r="A47">
        <v>2020</v>
      </c>
      <c r="B47" t="s">
        <v>139</v>
      </c>
      <c r="C47" t="s">
        <v>63</v>
      </c>
      <c r="D47" t="s">
        <v>215</v>
      </c>
      <c r="E47" t="s">
        <v>74</v>
      </c>
      <c r="F47">
        <v>11.432</v>
      </c>
    </row>
    <row r="48" spans="1:7" x14ac:dyDescent="0.25">
      <c r="A48">
        <v>2020</v>
      </c>
      <c r="B48" t="s">
        <v>139</v>
      </c>
      <c r="C48" t="s">
        <v>62</v>
      </c>
      <c r="D48" t="s">
        <v>215</v>
      </c>
      <c r="E48" t="s">
        <v>74</v>
      </c>
      <c r="F48">
        <v>11.118</v>
      </c>
    </row>
    <row r="49" spans="1:7" x14ac:dyDescent="0.25">
      <c r="A49">
        <v>2020</v>
      </c>
      <c r="B49" t="s">
        <v>139</v>
      </c>
      <c r="C49" t="s">
        <v>57</v>
      </c>
      <c r="D49" t="s">
        <v>215</v>
      </c>
      <c r="E49" t="s">
        <v>74</v>
      </c>
      <c r="F49">
        <v>0.314</v>
      </c>
    </row>
    <row r="50" spans="1:7" x14ac:dyDescent="0.25">
      <c r="A50">
        <v>2020</v>
      </c>
      <c r="B50" t="s">
        <v>138</v>
      </c>
      <c r="C50" t="s">
        <v>63</v>
      </c>
      <c r="D50" t="s">
        <v>215</v>
      </c>
      <c r="E50" t="s">
        <v>74</v>
      </c>
      <c r="F50">
        <v>31.373000000000001</v>
      </c>
    </row>
    <row r="51" spans="1:7" x14ac:dyDescent="0.25">
      <c r="A51">
        <v>2020</v>
      </c>
      <c r="B51" t="s">
        <v>138</v>
      </c>
      <c r="C51" t="s">
        <v>62</v>
      </c>
      <c r="D51" t="s">
        <v>215</v>
      </c>
      <c r="E51" t="s">
        <v>74</v>
      </c>
      <c r="F51">
        <v>13.137</v>
      </c>
    </row>
    <row r="52" spans="1:7" x14ac:dyDescent="0.25">
      <c r="A52">
        <v>2020</v>
      </c>
      <c r="B52" t="s">
        <v>138</v>
      </c>
      <c r="C52" t="s">
        <v>57</v>
      </c>
      <c r="D52" t="s">
        <v>215</v>
      </c>
      <c r="E52" t="s">
        <v>74</v>
      </c>
      <c r="F52">
        <v>18.236000000000001</v>
      </c>
    </row>
    <row r="53" spans="1:7" x14ac:dyDescent="0.25">
      <c r="A53">
        <v>2020</v>
      </c>
      <c r="B53" t="s">
        <v>136</v>
      </c>
      <c r="C53" t="s">
        <v>63</v>
      </c>
      <c r="D53" t="s">
        <v>215</v>
      </c>
      <c r="E53" t="s">
        <v>74</v>
      </c>
      <c r="F53">
        <v>4.9390000000000001</v>
      </c>
      <c r="G53" t="s">
        <v>218</v>
      </c>
    </row>
    <row r="54" spans="1:7" x14ac:dyDescent="0.25">
      <c r="A54">
        <v>2020</v>
      </c>
      <c r="B54" t="s">
        <v>136</v>
      </c>
      <c r="C54" t="s">
        <v>62</v>
      </c>
      <c r="D54" t="s">
        <v>215</v>
      </c>
      <c r="E54" t="s">
        <v>74</v>
      </c>
      <c r="F54">
        <v>4.5069999999999997</v>
      </c>
      <c r="G54" t="s">
        <v>218</v>
      </c>
    </row>
    <row r="55" spans="1:7" x14ac:dyDescent="0.25">
      <c r="A55">
        <v>2020</v>
      </c>
      <c r="B55" t="s">
        <v>136</v>
      </c>
      <c r="C55" t="s">
        <v>57</v>
      </c>
      <c r="D55" t="s">
        <v>215</v>
      </c>
      <c r="E55" t="s">
        <v>74</v>
      </c>
      <c r="F55">
        <v>0.432</v>
      </c>
      <c r="G55" t="s">
        <v>218</v>
      </c>
    </row>
    <row r="56" spans="1:7" x14ac:dyDescent="0.25">
      <c r="A56">
        <v>2020</v>
      </c>
      <c r="B56" t="s">
        <v>135</v>
      </c>
      <c r="C56" t="s">
        <v>63</v>
      </c>
      <c r="D56" t="s">
        <v>215</v>
      </c>
      <c r="E56" t="s">
        <v>74</v>
      </c>
      <c r="F56">
        <v>9.3190000000000008</v>
      </c>
    </row>
    <row r="57" spans="1:7" x14ac:dyDescent="0.25">
      <c r="A57">
        <v>2020</v>
      </c>
      <c r="B57" t="s">
        <v>135</v>
      </c>
      <c r="C57" t="s">
        <v>62</v>
      </c>
      <c r="D57" t="s">
        <v>215</v>
      </c>
      <c r="E57" t="s">
        <v>74</v>
      </c>
      <c r="F57">
        <v>0.97099999999999997</v>
      </c>
    </row>
    <row r="58" spans="1:7" x14ac:dyDescent="0.25">
      <c r="A58">
        <v>2020</v>
      </c>
      <c r="B58" t="s">
        <v>135</v>
      </c>
      <c r="C58" t="s">
        <v>57</v>
      </c>
      <c r="D58" t="s">
        <v>215</v>
      </c>
      <c r="E58" t="s">
        <v>74</v>
      </c>
      <c r="F58">
        <v>8.3469999999999995</v>
      </c>
    </row>
    <row r="59" spans="1:7" x14ac:dyDescent="0.25">
      <c r="A59">
        <v>2020</v>
      </c>
      <c r="B59" t="s">
        <v>134</v>
      </c>
      <c r="C59" t="s">
        <v>63</v>
      </c>
      <c r="D59" t="s">
        <v>215</v>
      </c>
      <c r="E59" t="s">
        <v>74</v>
      </c>
      <c r="F59">
        <v>23.061</v>
      </c>
      <c r="G59" t="s">
        <v>214</v>
      </c>
    </row>
    <row r="60" spans="1:7" x14ac:dyDescent="0.25">
      <c r="A60">
        <v>2020</v>
      </c>
      <c r="B60" t="s">
        <v>134</v>
      </c>
      <c r="C60" t="s">
        <v>62</v>
      </c>
      <c r="D60" t="s">
        <v>215</v>
      </c>
      <c r="E60" t="s">
        <v>74</v>
      </c>
      <c r="F60">
        <v>20.231000000000002</v>
      </c>
      <c r="G60" t="s">
        <v>214</v>
      </c>
    </row>
    <row r="61" spans="1:7" x14ac:dyDescent="0.25">
      <c r="A61">
        <v>2020</v>
      </c>
      <c r="B61" t="s">
        <v>134</v>
      </c>
      <c r="C61" t="s">
        <v>57</v>
      </c>
      <c r="D61" t="s">
        <v>215</v>
      </c>
      <c r="E61" t="s">
        <v>74</v>
      </c>
      <c r="F61">
        <v>2.831</v>
      </c>
      <c r="G61" t="s">
        <v>214</v>
      </c>
    </row>
    <row r="62" spans="1:7" x14ac:dyDescent="0.25">
      <c r="A62">
        <v>2020</v>
      </c>
      <c r="B62" t="s">
        <v>133</v>
      </c>
      <c r="C62" t="s">
        <v>63</v>
      </c>
      <c r="D62" t="s">
        <v>215</v>
      </c>
      <c r="E62" t="s">
        <v>74</v>
      </c>
      <c r="F62">
        <v>10.994</v>
      </c>
      <c r="G62" t="s">
        <v>226</v>
      </c>
    </row>
    <row r="63" spans="1:7" x14ac:dyDescent="0.25">
      <c r="A63">
        <v>2020</v>
      </c>
      <c r="B63" t="s">
        <v>133</v>
      </c>
      <c r="C63" t="s">
        <v>62</v>
      </c>
      <c r="D63" t="s">
        <v>215</v>
      </c>
      <c r="E63" t="s">
        <v>74</v>
      </c>
      <c r="F63">
        <v>7.0110000000000001</v>
      </c>
      <c r="G63" t="s">
        <v>226</v>
      </c>
    </row>
    <row r="64" spans="1:7" x14ac:dyDescent="0.25">
      <c r="A64">
        <v>2020</v>
      </c>
      <c r="B64" t="s">
        <v>133</v>
      </c>
      <c r="C64" t="s">
        <v>57</v>
      </c>
      <c r="D64" t="s">
        <v>215</v>
      </c>
      <c r="E64" t="s">
        <v>74</v>
      </c>
      <c r="F64">
        <v>3.9830000000000001</v>
      </c>
      <c r="G64" t="s">
        <v>226</v>
      </c>
    </row>
    <row r="65" spans="1:7" x14ac:dyDescent="0.25">
      <c r="A65">
        <v>2020</v>
      </c>
      <c r="B65" t="s">
        <v>132</v>
      </c>
      <c r="C65" t="s">
        <v>63</v>
      </c>
      <c r="D65" t="s">
        <v>215</v>
      </c>
      <c r="E65" t="s">
        <v>74</v>
      </c>
      <c r="F65">
        <v>3.9359999999999999</v>
      </c>
    </row>
    <row r="66" spans="1:7" x14ac:dyDescent="0.25">
      <c r="A66">
        <v>2020</v>
      </c>
      <c r="B66" t="s">
        <v>132</v>
      </c>
      <c r="C66" t="s">
        <v>62</v>
      </c>
      <c r="D66" t="s">
        <v>215</v>
      </c>
      <c r="E66" t="s">
        <v>74</v>
      </c>
      <c r="F66">
        <v>3.0030000000000001</v>
      </c>
    </row>
    <row r="67" spans="1:7" x14ac:dyDescent="0.25">
      <c r="A67">
        <v>2020</v>
      </c>
      <c r="B67" t="s">
        <v>132</v>
      </c>
      <c r="C67" t="s">
        <v>57</v>
      </c>
      <c r="D67" t="s">
        <v>215</v>
      </c>
      <c r="E67" t="s">
        <v>74</v>
      </c>
      <c r="F67">
        <v>0.93300000000000005</v>
      </c>
    </row>
    <row r="68" spans="1:7" x14ac:dyDescent="0.25">
      <c r="A68">
        <v>2020</v>
      </c>
      <c r="B68" t="s">
        <v>131</v>
      </c>
      <c r="C68" t="s">
        <v>63</v>
      </c>
      <c r="D68" t="s">
        <v>215</v>
      </c>
      <c r="E68" t="s">
        <v>74</v>
      </c>
      <c r="F68">
        <v>5.7080000000000002</v>
      </c>
    </row>
    <row r="69" spans="1:7" x14ac:dyDescent="0.25">
      <c r="A69">
        <v>2020</v>
      </c>
      <c r="B69" t="s">
        <v>131</v>
      </c>
      <c r="C69" t="s">
        <v>62</v>
      </c>
      <c r="D69" t="s">
        <v>215</v>
      </c>
      <c r="E69" t="s">
        <v>74</v>
      </c>
      <c r="F69">
        <v>3.9009999999999998</v>
      </c>
    </row>
    <row r="70" spans="1:7" x14ac:dyDescent="0.25">
      <c r="A70">
        <v>2020</v>
      </c>
      <c r="B70" t="s">
        <v>131</v>
      </c>
      <c r="C70" t="s">
        <v>57</v>
      </c>
      <c r="D70" t="s">
        <v>215</v>
      </c>
      <c r="E70" t="s">
        <v>74</v>
      </c>
      <c r="F70">
        <v>1.8080000000000001</v>
      </c>
    </row>
    <row r="71" spans="1:7" x14ac:dyDescent="0.25">
      <c r="A71">
        <v>2020</v>
      </c>
      <c r="B71" t="s">
        <v>130</v>
      </c>
      <c r="C71" t="s">
        <v>63</v>
      </c>
      <c r="D71" t="s">
        <v>215</v>
      </c>
      <c r="E71" t="s">
        <v>74</v>
      </c>
      <c r="F71">
        <v>2.835</v>
      </c>
      <c r="G71" t="s">
        <v>226</v>
      </c>
    </row>
    <row r="72" spans="1:7" x14ac:dyDescent="0.25">
      <c r="A72">
        <v>2020</v>
      </c>
      <c r="B72" t="s">
        <v>130</v>
      </c>
      <c r="C72" t="s">
        <v>62</v>
      </c>
      <c r="D72" t="s">
        <v>215</v>
      </c>
      <c r="E72" t="s">
        <v>74</v>
      </c>
      <c r="F72">
        <v>2.0920000000000001</v>
      </c>
      <c r="G72" t="s">
        <v>226</v>
      </c>
    </row>
    <row r="73" spans="1:7" x14ac:dyDescent="0.25">
      <c r="A73">
        <v>2020</v>
      </c>
      <c r="B73" t="s">
        <v>130</v>
      </c>
      <c r="C73" t="s">
        <v>57</v>
      </c>
      <c r="D73" t="s">
        <v>215</v>
      </c>
      <c r="E73" t="s">
        <v>74</v>
      </c>
      <c r="F73">
        <v>0.74299999999999999</v>
      </c>
      <c r="G73" t="s">
        <v>226</v>
      </c>
    </row>
    <row r="74" spans="1:7" x14ac:dyDescent="0.25">
      <c r="A74">
        <v>2020</v>
      </c>
      <c r="B74" t="s">
        <v>129</v>
      </c>
      <c r="C74" t="s">
        <v>63</v>
      </c>
      <c r="D74" t="s">
        <v>215</v>
      </c>
      <c r="E74" t="s">
        <v>74</v>
      </c>
      <c r="F74">
        <v>9.9039999999999999</v>
      </c>
    </row>
    <row r="75" spans="1:7" x14ac:dyDescent="0.25">
      <c r="A75">
        <v>2020</v>
      </c>
      <c r="B75" t="s">
        <v>129</v>
      </c>
      <c r="C75" t="s">
        <v>62</v>
      </c>
      <c r="D75" t="s">
        <v>215</v>
      </c>
      <c r="E75" t="s">
        <v>74</v>
      </c>
      <c r="F75">
        <v>8.3529999999999998</v>
      </c>
    </row>
    <row r="76" spans="1:7" x14ac:dyDescent="0.25">
      <c r="A76">
        <v>2020</v>
      </c>
      <c r="B76" t="s">
        <v>129</v>
      </c>
      <c r="C76" t="s">
        <v>57</v>
      </c>
      <c r="D76" t="s">
        <v>215</v>
      </c>
      <c r="E76" t="s">
        <v>74</v>
      </c>
      <c r="F76">
        <v>1.5509999999999999</v>
      </c>
    </row>
    <row r="77" spans="1:7" x14ac:dyDescent="0.25">
      <c r="A77">
        <v>2020</v>
      </c>
      <c r="B77" t="s">
        <v>128</v>
      </c>
      <c r="C77" t="s">
        <v>63</v>
      </c>
      <c r="D77" t="s">
        <v>215</v>
      </c>
      <c r="E77" t="s">
        <v>74</v>
      </c>
      <c r="F77">
        <v>7.7869999999999999</v>
      </c>
    </row>
    <row r="78" spans="1:7" x14ac:dyDescent="0.25">
      <c r="A78">
        <v>2020</v>
      </c>
      <c r="B78" t="s">
        <v>128</v>
      </c>
      <c r="C78" t="s">
        <v>62</v>
      </c>
      <c r="D78" t="s">
        <v>215</v>
      </c>
      <c r="E78" t="s">
        <v>74</v>
      </c>
      <c r="F78">
        <v>6.3460000000000001</v>
      </c>
    </row>
    <row r="79" spans="1:7" x14ac:dyDescent="0.25">
      <c r="A79">
        <v>2020</v>
      </c>
      <c r="B79" t="s">
        <v>128</v>
      </c>
      <c r="C79" t="s">
        <v>57</v>
      </c>
      <c r="D79" t="s">
        <v>215</v>
      </c>
      <c r="E79" t="s">
        <v>74</v>
      </c>
      <c r="F79">
        <v>1.4419999999999999</v>
      </c>
    </row>
    <row r="80" spans="1:7" x14ac:dyDescent="0.25">
      <c r="A80">
        <v>2020</v>
      </c>
      <c r="B80" t="s">
        <v>127</v>
      </c>
      <c r="C80" t="s">
        <v>63</v>
      </c>
      <c r="D80" t="s">
        <v>215</v>
      </c>
      <c r="E80" t="s">
        <v>74</v>
      </c>
      <c r="F80">
        <v>9.9339999999999993</v>
      </c>
    </row>
    <row r="81" spans="1:6" x14ac:dyDescent="0.25">
      <c r="A81">
        <v>2020</v>
      </c>
      <c r="B81" t="s">
        <v>127</v>
      </c>
      <c r="C81" t="s">
        <v>62</v>
      </c>
      <c r="D81" t="s">
        <v>215</v>
      </c>
      <c r="E81" t="s">
        <v>74</v>
      </c>
      <c r="F81">
        <v>8.3569999999999993</v>
      </c>
    </row>
    <row r="82" spans="1:6" x14ac:dyDescent="0.25">
      <c r="A82">
        <v>2020</v>
      </c>
      <c r="B82" t="s">
        <v>127</v>
      </c>
      <c r="C82" t="s">
        <v>57</v>
      </c>
      <c r="D82" t="s">
        <v>215</v>
      </c>
      <c r="E82" t="s">
        <v>74</v>
      </c>
      <c r="F82">
        <v>1.577</v>
      </c>
    </row>
    <row r="83" spans="1:6" x14ac:dyDescent="0.25">
      <c r="A83">
        <v>2020</v>
      </c>
      <c r="B83" t="s">
        <v>126</v>
      </c>
      <c r="C83" t="s">
        <v>63</v>
      </c>
      <c r="D83" t="s">
        <v>215</v>
      </c>
      <c r="E83" t="s">
        <v>74</v>
      </c>
      <c r="F83">
        <v>7.9390000000000001</v>
      </c>
    </row>
    <row r="84" spans="1:6" x14ac:dyDescent="0.25">
      <c r="A84">
        <v>2020</v>
      </c>
      <c r="B84" t="s">
        <v>126</v>
      </c>
      <c r="C84" t="s">
        <v>62</v>
      </c>
      <c r="D84" t="s">
        <v>215</v>
      </c>
      <c r="E84" t="s">
        <v>74</v>
      </c>
      <c r="F84">
        <v>8.9700000000000006</v>
      </c>
    </row>
    <row r="85" spans="1:6" x14ac:dyDescent="0.25">
      <c r="A85">
        <v>2020</v>
      </c>
      <c r="B85" t="s">
        <v>126</v>
      </c>
      <c r="C85" t="s">
        <v>57</v>
      </c>
      <c r="D85" t="s">
        <v>215</v>
      </c>
      <c r="E85" t="s">
        <v>74</v>
      </c>
      <c r="F85">
        <v>-1.032</v>
      </c>
    </row>
    <row r="86" spans="1:6" x14ac:dyDescent="0.25">
      <c r="A86">
        <v>2020</v>
      </c>
      <c r="B86" t="s">
        <v>174</v>
      </c>
      <c r="C86" t="s">
        <v>63</v>
      </c>
      <c r="D86" t="s">
        <v>215</v>
      </c>
      <c r="E86" t="s">
        <v>74</v>
      </c>
      <c r="F86">
        <v>12.403</v>
      </c>
    </row>
    <row r="87" spans="1:6" x14ac:dyDescent="0.25">
      <c r="A87">
        <v>2020</v>
      </c>
      <c r="B87" t="s">
        <v>174</v>
      </c>
      <c r="C87" t="s">
        <v>62</v>
      </c>
      <c r="D87" t="s">
        <v>215</v>
      </c>
      <c r="E87" t="s">
        <v>74</v>
      </c>
      <c r="F87">
        <v>6.3419999999999996</v>
      </c>
    </row>
    <row r="88" spans="1:6" x14ac:dyDescent="0.25">
      <c r="A88">
        <v>2020</v>
      </c>
      <c r="B88" t="s">
        <v>174</v>
      </c>
      <c r="C88" t="s">
        <v>57</v>
      </c>
      <c r="D88" t="s">
        <v>215</v>
      </c>
      <c r="E88" t="s">
        <v>74</v>
      </c>
      <c r="F88">
        <v>6.0620000000000003</v>
      </c>
    </row>
    <row r="89" spans="1:6" x14ac:dyDescent="0.25">
      <c r="A89">
        <v>2020</v>
      </c>
      <c r="B89" t="s">
        <v>124</v>
      </c>
      <c r="C89" t="s">
        <v>63</v>
      </c>
      <c r="D89" t="s">
        <v>215</v>
      </c>
      <c r="E89" t="s">
        <v>74</v>
      </c>
      <c r="F89" t="s">
        <v>54</v>
      </c>
    </row>
    <row r="90" spans="1:6" x14ac:dyDescent="0.25">
      <c r="A90">
        <v>2020</v>
      </c>
      <c r="B90" t="s">
        <v>124</v>
      </c>
      <c r="C90" t="s">
        <v>62</v>
      </c>
      <c r="D90" t="s">
        <v>215</v>
      </c>
      <c r="E90" t="s">
        <v>74</v>
      </c>
      <c r="F90" t="s">
        <v>54</v>
      </c>
    </row>
    <row r="91" spans="1:6" x14ac:dyDescent="0.25">
      <c r="A91">
        <v>2020</v>
      </c>
      <c r="B91" t="s">
        <v>124</v>
      </c>
      <c r="C91" t="s">
        <v>57</v>
      </c>
      <c r="D91" t="s">
        <v>215</v>
      </c>
      <c r="E91" t="s">
        <v>74</v>
      </c>
      <c r="F91" t="s">
        <v>54</v>
      </c>
    </row>
    <row r="92" spans="1:6" x14ac:dyDescent="0.25">
      <c r="A92">
        <v>2020</v>
      </c>
      <c r="B92" t="s">
        <v>122</v>
      </c>
      <c r="C92" t="s">
        <v>63</v>
      </c>
      <c r="D92" t="s">
        <v>215</v>
      </c>
      <c r="E92" t="s">
        <v>74</v>
      </c>
      <c r="F92">
        <v>5.6050000000000004</v>
      </c>
    </row>
    <row r="93" spans="1:6" x14ac:dyDescent="0.25">
      <c r="A93">
        <v>2020</v>
      </c>
      <c r="B93" t="s">
        <v>122</v>
      </c>
      <c r="C93" t="s">
        <v>62</v>
      </c>
      <c r="D93" t="s">
        <v>215</v>
      </c>
      <c r="E93" t="s">
        <v>74</v>
      </c>
      <c r="F93">
        <v>1.851</v>
      </c>
    </row>
    <row r="94" spans="1:6" x14ac:dyDescent="0.25">
      <c r="A94">
        <v>2020</v>
      </c>
      <c r="B94" t="s">
        <v>122</v>
      </c>
      <c r="C94" t="s">
        <v>57</v>
      </c>
      <c r="D94" t="s">
        <v>215</v>
      </c>
      <c r="E94" t="s">
        <v>74</v>
      </c>
      <c r="F94">
        <v>3.754</v>
      </c>
    </row>
    <row r="95" spans="1:6" x14ac:dyDescent="0.25">
      <c r="A95">
        <v>2020</v>
      </c>
      <c r="B95" t="s">
        <v>125</v>
      </c>
      <c r="C95" t="s">
        <v>63</v>
      </c>
      <c r="D95" t="s">
        <v>215</v>
      </c>
      <c r="E95" t="s">
        <v>74</v>
      </c>
      <c r="F95" t="s">
        <v>54</v>
      </c>
    </row>
    <row r="96" spans="1:6" x14ac:dyDescent="0.25">
      <c r="A96">
        <v>2020</v>
      </c>
      <c r="B96" t="s">
        <v>125</v>
      </c>
      <c r="C96" t="s">
        <v>62</v>
      </c>
      <c r="D96" t="s">
        <v>215</v>
      </c>
      <c r="E96" t="s">
        <v>74</v>
      </c>
      <c r="F96" t="s">
        <v>54</v>
      </c>
    </row>
    <row r="97" spans="1:7" x14ac:dyDescent="0.25">
      <c r="A97">
        <v>2020</v>
      </c>
      <c r="B97" t="s">
        <v>125</v>
      </c>
      <c r="C97" t="s">
        <v>57</v>
      </c>
      <c r="D97" t="s">
        <v>215</v>
      </c>
      <c r="E97" t="s">
        <v>74</v>
      </c>
      <c r="F97" t="s">
        <v>54</v>
      </c>
    </row>
    <row r="98" spans="1:7" x14ac:dyDescent="0.25">
      <c r="A98">
        <v>2020</v>
      </c>
      <c r="B98" t="s">
        <v>120</v>
      </c>
      <c r="C98" t="s">
        <v>63</v>
      </c>
      <c r="D98" t="s">
        <v>215</v>
      </c>
      <c r="E98" t="s">
        <v>74</v>
      </c>
      <c r="F98">
        <v>3.3090000000000002</v>
      </c>
      <c r="G98" t="s">
        <v>226</v>
      </c>
    </row>
    <row r="99" spans="1:7" x14ac:dyDescent="0.25">
      <c r="A99">
        <v>2020</v>
      </c>
      <c r="B99" t="s">
        <v>120</v>
      </c>
      <c r="C99" t="s">
        <v>62</v>
      </c>
      <c r="D99" t="s">
        <v>215</v>
      </c>
      <c r="E99" t="s">
        <v>74</v>
      </c>
      <c r="F99">
        <v>1.599</v>
      </c>
      <c r="G99" t="s">
        <v>226</v>
      </c>
    </row>
    <row r="100" spans="1:7" x14ac:dyDescent="0.25">
      <c r="A100">
        <v>2020</v>
      </c>
      <c r="B100" t="s">
        <v>120</v>
      </c>
      <c r="C100" t="s">
        <v>57</v>
      </c>
      <c r="D100" t="s">
        <v>215</v>
      </c>
      <c r="E100" t="s">
        <v>74</v>
      </c>
      <c r="F100">
        <v>1.71</v>
      </c>
      <c r="G100" t="s">
        <v>226</v>
      </c>
    </row>
    <row r="101" spans="1:7" x14ac:dyDescent="0.25">
      <c r="A101">
        <v>2020</v>
      </c>
      <c r="B101" t="s">
        <v>119</v>
      </c>
      <c r="C101" t="s">
        <v>63</v>
      </c>
      <c r="D101" t="s">
        <v>215</v>
      </c>
      <c r="E101" t="s">
        <v>74</v>
      </c>
      <c r="F101" t="s">
        <v>54</v>
      </c>
    </row>
    <row r="102" spans="1:7" x14ac:dyDescent="0.25">
      <c r="A102">
        <v>2020</v>
      </c>
      <c r="B102" t="s">
        <v>119</v>
      </c>
      <c r="C102" t="s">
        <v>62</v>
      </c>
      <c r="D102" t="s">
        <v>215</v>
      </c>
      <c r="E102" t="s">
        <v>74</v>
      </c>
      <c r="F102" t="s">
        <v>54</v>
      </c>
    </row>
    <row r="103" spans="1:7" x14ac:dyDescent="0.25">
      <c r="A103">
        <v>2020</v>
      </c>
      <c r="B103" t="s">
        <v>119</v>
      </c>
      <c r="C103" t="s">
        <v>57</v>
      </c>
      <c r="D103" t="s">
        <v>215</v>
      </c>
      <c r="E103" t="s">
        <v>74</v>
      </c>
      <c r="F103" t="s">
        <v>54</v>
      </c>
    </row>
    <row r="104" spans="1:7" x14ac:dyDescent="0.25">
      <c r="A104">
        <v>2020</v>
      </c>
      <c r="B104" t="s">
        <v>117</v>
      </c>
      <c r="C104" t="s">
        <v>63</v>
      </c>
      <c r="D104" t="s">
        <v>215</v>
      </c>
      <c r="E104" t="s">
        <v>74</v>
      </c>
      <c r="F104">
        <v>2.714</v>
      </c>
    </row>
    <row r="105" spans="1:7" x14ac:dyDescent="0.25">
      <c r="A105">
        <v>2020</v>
      </c>
      <c r="B105" t="s">
        <v>117</v>
      </c>
      <c r="C105" t="s">
        <v>62</v>
      </c>
      <c r="D105" t="s">
        <v>215</v>
      </c>
      <c r="E105" t="s">
        <v>74</v>
      </c>
      <c r="F105">
        <v>2.3319999999999999</v>
      </c>
    </row>
    <row r="106" spans="1:7" x14ac:dyDescent="0.25">
      <c r="A106">
        <v>2020</v>
      </c>
      <c r="B106" t="s">
        <v>117</v>
      </c>
      <c r="C106" t="s">
        <v>57</v>
      </c>
      <c r="D106" t="s">
        <v>215</v>
      </c>
      <c r="E106" t="s">
        <v>74</v>
      </c>
      <c r="F106">
        <v>0.38200000000000001</v>
      </c>
    </row>
    <row r="107" spans="1:7" x14ac:dyDescent="0.25">
      <c r="A107">
        <v>2020</v>
      </c>
      <c r="B107" t="s">
        <v>115</v>
      </c>
      <c r="C107" t="s">
        <v>63</v>
      </c>
      <c r="D107" t="s">
        <v>215</v>
      </c>
      <c r="E107" t="s">
        <v>74</v>
      </c>
      <c r="F107" t="s">
        <v>54</v>
      </c>
    </row>
    <row r="108" spans="1:7" x14ac:dyDescent="0.25">
      <c r="A108">
        <v>2020</v>
      </c>
      <c r="B108" t="s">
        <v>115</v>
      </c>
      <c r="C108" t="s">
        <v>62</v>
      </c>
      <c r="D108" t="s">
        <v>215</v>
      </c>
      <c r="E108" t="s">
        <v>74</v>
      </c>
      <c r="F108" t="s">
        <v>54</v>
      </c>
    </row>
    <row r="109" spans="1:7" x14ac:dyDescent="0.25">
      <c r="A109">
        <v>2020</v>
      </c>
      <c r="B109" t="s">
        <v>115</v>
      </c>
      <c r="C109" t="s">
        <v>57</v>
      </c>
      <c r="D109" t="s">
        <v>215</v>
      </c>
      <c r="E109" t="s">
        <v>74</v>
      </c>
      <c r="F109" t="s">
        <v>54</v>
      </c>
    </row>
    <row r="110" spans="1:7" x14ac:dyDescent="0.25">
      <c r="A110">
        <v>2020</v>
      </c>
      <c r="B110" t="s">
        <v>113</v>
      </c>
      <c r="C110" t="s">
        <v>63</v>
      </c>
      <c r="D110" t="s">
        <v>215</v>
      </c>
      <c r="E110" t="s">
        <v>74</v>
      </c>
      <c r="F110" t="s">
        <v>54</v>
      </c>
    </row>
    <row r="111" spans="1:7" x14ac:dyDescent="0.25">
      <c r="A111">
        <v>2020</v>
      </c>
      <c r="B111" t="s">
        <v>113</v>
      </c>
      <c r="C111" t="s">
        <v>62</v>
      </c>
      <c r="D111" t="s">
        <v>215</v>
      </c>
      <c r="E111" t="s">
        <v>74</v>
      </c>
      <c r="F111" t="s">
        <v>54</v>
      </c>
    </row>
    <row r="112" spans="1:7" x14ac:dyDescent="0.25">
      <c r="A112">
        <v>2020</v>
      </c>
      <c r="B112" t="s">
        <v>113</v>
      </c>
      <c r="C112" t="s">
        <v>57</v>
      </c>
      <c r="D112" t="s">
        <v>215</v>
      </c>
      <c r="E112" t="s">
        <v>74</v>
      </c>
      <c r="F112" t="s">
        <v>54</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G19"/>
  <sheetViews>
    <sheetView workbookViewId="0"/>
  </sheetViews>
  <sheetFormatPr defaultRowHeight="15" x14ac:dyDescent="0.25"/>
  <cols>
    <col min="1" max="1" width="5.140625" bestFit="1" customWidth="1"/>
    <col min="2" max="2" width="10.140625" bestFit="1" customWidth="1"/>
    <col min="3" max="3" width="9.85546875" bestFit="1" customWidth="1"/>
    <col min="4" max="4" width="6.42578125" bestFit="1" customWidth="1"/>
    <col min="5" max="5" width="9.42578125" bestFit="1" customWidth="1"/>
    <col min="6" max="6" width="5.85546875" bestFit="1" customWidth="1"/>
    <col min="7" max="7" width="16.5703125" bestFit="1" customWidth="1"/>
  </cols>
  <sheetData>
    <row r="1" spans="1:7" x14ac:dyDescent="0.25">
      <c r="A1" t="s">
        <v>160</v>
      </c>
      <c r="B1" t="s">
        <v>98</v>
      </c>
      <c r="C1" t="s">
        <v>95</v>
      </c>
      <c r="D1" t="s">
        <v>99</v>
      </c>
      <c r="E1" t="s">
        <v>97</v>
      </c>
      <c r="F1" t="s">
        <v>210</v>
      </c>
      <c r="G1" t="s">
        <v>211</v>
      </c>
    </row>
    <row r="2" spans="1:7" x14ac:dyDescent="0.25">
      <c r="A2">
        <v>2018</v>
      </c>
      <c r="B2" t="s">
        <v>212</v>
      </c>
      <c r="C2" t="s">
        <v>63</v>
      </c>
      <c r="D2" t="s">
        <v>215</v>
      </c>
      <c r="E2" t="s">
        <v>166</v>
      </c>
      <c r="F2">
        <v>1.0469999999999999</v>
      </c>
    </row>
    <row r="3" spans="1:7" x14ac:dyDescent="0.25">
      <c r="A3">
        <v>2018</v>
      </c>
      <c r="B3" t="s">
        <v>212</v>
      </c>
      <c r="C3" t="s">
        <v>62</v>
      </c>
      <c r="D3" t="s">
        <v>215</v>
      </c>
      <c r="E3" t="s">
        <v>166</v>
      </c>
      <c r="F3">
        <v>1.0249999999999999</v>
      </c>
    </row>
    <row r="4" spans="1:7" x14ac:dyDescent="0.25">
      <c r="A4">
        <v>2018</v>
      </c>
      <c r="B4" t="s">
        <v>212</v>
      </c>
      <c r="C4" t="s">
        <v>63</v>
      </c>
      <c r="D4" t="s">
        <v>215</v>
      </c>
      <c r="E4" t="s">
        <v>164</v>
      </c>
      <c r="F4">
        <v>0.44900000000000001</v>
      </c>
    </row>
    <row r="5" spans="1:7" x14ac:dyDescent="0.25">
      <c r="A5">
        <v>2018</v>
      </c>
      <c r="B5" t="s">
        <v>212</v>
      </c>
      <c r="C5" t="s">
        <v>62</v>
      </c>
      <c r="D5" t="s">
        <v>215</v>
      </c>
      <c r="E5" t="s">
        <v>164</v>
      </c>
      <c r="F5">
        <v>0.39200000000000002</v>
      </c>
    </row>
    <row r="6" spans="1:7" x14ac:dyDescent="0.25">
      <c r="A6">
        <v>2018</v>
      </c>
      <c r="B6" t="s">
        <v>212</v>
      </c>
      <c r="C6" t="s">
        <v>63</v>
      </c>
      <c r="D6" t="s">
        <v>215</v>
      </c>
      <c r="E6" t="s">
        <v>162</v>
      </c>
      <c r="F6">
        <v>2.383</v>
      </c>
    </row>
    <row r="7" spans="1:7" x14ac:dyDescent="0.25">
      <c r="A7">
        <v>2018</v>
      </c>
      <c r="B7" t="s">
        <v>212</v>
      </c>
      <c r="C7" t="s">
        <v>62</v>
      </c>
      <c r="D7" t="s">
        <v>215</v>
      </c>
      <c r="E7" t="s">
        <v>162</v>
      </c>
      <c r="F7">
        <v>0.253</v>
      </c>
    </row>
    <row r="8" spans="1:7" x14ac:dyDescent="0.25">
      <c r="A8">
        <v>2019</v>
      </c>
      <c r="B8" t="s">
        <v>212</v>
      </c>
      <c r="C8" t="s">
        <v>63</v>
      </c>
      <c r="D8" t="s">
        <v>215</v>
      </c>
      <c r="E8" t="s">
        <v>166</v>
      </c>
      <c r="F8">
        <v>1.0489999999999999</v>
      </c>
    </row>
    <row r="9" spans="1:7" x14ac:dyDescent="0.25">
      <c r="A9">
        <v>2019</v>
      </c>
      <c r="B9" t="s">
        <v>212</v>
      </c>
      <c r="C9" t="s">
        <v>62</v>
      </c>
      <c r="D9" t="s">
        <v>215</v>
      </c>
      <c r="E9" t="s">
        <v>166</v>
      </c>
      <c r="F9">
        <v>1.0009999999999999</v>
      </c>
    </row>
    <row r="10" spans="1:7" x14ac:dyDescent="0.25">
      <c r="A10">
        <v>2019</v>
      </c>
      <c r="B10" t="s">
        <v>212</v>
      </c>
      <c r="C10" t="s">
        <v>63</v>
      </c>
      <c r="D10" t="s">
        <v>215</v>
      </c>
      <c r="E10" t="s">
        <v>164</v>
      </c>
      <c r="F10">
        <v>0.44500000000000001</v>
      </c>
    </row>
    <row r="11" spans="1:7" x14ac:dyDescent="0.25">
      <c r="A11">
        <v>2019</v>
      </c>
      <c r="B11" t="s">
        <v>212</v>
      </c>
      <c r="C11" t="s">
        <v>62</v>
      </c>
      <c r="D11" t="s">
        <v>215</v>
      </c>
      <c r="E11" t="s">
        <v>164</v>
      </c>
      <c r="F11">
        <v>0.376</v>
      </c>
    </row>
    <row r="12" spans="1:7" x14ac:dyDescent="0.25">
      <c r="A12">
        <v>2019</v>
      </c>
      <c r="B12" t="s">
        <v>212</v>
      </c>
      <c r="C12" t="s">
        <v>63</v>
      </c>
      <c r="D12" t="s">
        <v>215</v>
      </c>
      <c r="E12" t="s">
        <v>162</v>
      </c>
      <c r="F12">
        <v>2.3079999999999998</v>
      </c>
    </row>
    <row r="13" spans="1:7" x14ac:dyDescent="0.25">
      <c r="A13">
        <v>2019</v>
      </c>
      <c r="B13" t="s">
        <v>212</v>
      </c>
      <c r="C13" t="s">
        <v>62</v>
      </c>
      <c r="D13" t="s">
        <v>215</v>
      </c>
      <c r="E13" t="s">
        <v>162</v>
      </c>
      <c r="F13">
        <v>0.28999999999999998</v>
      </c>
    </row>
    <row r="14" spans="1:7" x14ac:dyDescent="0.25">
      <c r="A14">
        <v>2020</v>
      </c>
      <c r="B14" t="s">
        <v>212</v>
      </c>
      <c r="C14" t="s">
        <v>63</v>
      </c>
      <c r="D14" t="s">
        <v>215</v>
      </c>
      <c r="E14" t="s">
        <v>166</v>
      </c>
      <c r="F14">
        <v>0.98799999999999999</v>
      </c>
    </row>
    <row r="15" spans="1:7" x14ac:dyDescent="0.25">
      <c r="A15">
        <v>2020</v>
      </c>
      <c r="B15" t="s">
        <v>212</v>
      </c>
      <c r="C15" t="s">
        <v>62</v>
      </c>
      <c r="D15" t="s">
        <v>215</v>
      </c>
      <c r="E15" t="s">
        <v>166</v>
      </c>
      <c r="F15">
        <v>0.90700000000000003</v>
      </c>
    </row>
    <row r="16" spans="1:7" x14ac:dyDescent="0.25">
      <c r="A16">
        <v>2020</v>
      </c>
      <c r="B16" t="s">
        <v>212</v>
      </c>
      <c r="C16" t="s">
        <v>63</v>
      </c>
      <c r="D16" t="s">
        <v>215</v>
      </c>
      <c r="E16" t="s">
        <v>164</v>
      </c>
      <c r="F16">
        <v>0.433</v>
      </c>
    </row>
    <row r="17" spans="1:6" x14ac:dyDescent="0.25">
      <c r="A17">
        <v>2020</v>
      </c>
      <c r="B17" t="s">
        <v>212</v>
      </c>
      <c r="C17" t="s">
        <v>62</v>
      </c>
      <c r="D17" t="s">
        <v>215</v>
      </c>
      <c r="E17" t="s">
        <v>164</v>
      </c>
      <c r="F17">
        <v>0.372</v>
      </c>
    </row>
    <row r="18" spans="1:6" x14ac:dyDescent="0.25">
      <c r="A18">
        <v>2020</v>
      </c>
      <c r="B18" t="s">
        <v>212</v>
      </c>
      <c r="C18" t="s">
        <v>63</v>
      </c>
      <c r="D18" t="s">
        <v>215</v>
      </c>
      <c r="E18" t="s">
        <v>162</v>
      </c>
      <c r="F18">
        <v>1.9910000000000001</v>
      </c>
    </row>
    <row r="19" spans="1:6" x14ac:dyDescent="0.25">
      <c r="A19">
        <v>2020</v>
      </c>
      <c r="B19" t="s">
        <v>212</v>
      </c>
      <c r="C19" t="s">
        <v>62</v>
      </c>
      <c r="D19" t="s">
        <v>215</v>
      </c>
      <c r="E19" t="s">
        <v>162</v>
      </c>
      <c r="F19">
        <v>0.32600000000000001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5</vt:i4>
      </vt:variant>
    </vt:vector>
  </HeadingPairs>
  <TitlesOfParts>
    <vt:vector size="23" baseType="lpstr">
      <vt:lpstr>Cover</vt:lpstr>
      <vt:lpstr>Contents</vt:lpstr>
      <vt:lpstr>Fig1</vt:lpstr>
      <vt:lpstr>Fig2</vt:lpstr>
      <vt:lpstr>Fig3</vt:lpstr>
      <vt:lpstr>Fig4</vt:lpstr>
      <vt:lpstr>Fig5</vt:lpstr>
      <vt:lpstr>Tab1</vt:lpstr>
      <vt:lpstr>Data_mfa</vt:lpstr>
      <vt:lpstr>Data_gdp</vt:lpstr>
      <vt:lpstr>Data_demo_gind</vt:lpstr>
      <vt:lpstr>Data_mfa_PTB</vt:lpstr>
      <vt:lpstr>Data_mfa_SoM</vt:lpstr>
      <vt:lpstr>env_ac_mfa</vt:lpstr>
      <vt:lpstr>nama_10_gdp</vt:lpstr>
      <vt:lpstr>demo_gind</vt:lpstr>
      <vt:lpstr>env_ac_mfa_PTB</vt:lpstr>
      <vt:lpstr>env_ac_mfa_SoM</vt:lpstr>
      <vt:lpstr>demo_gind!demo_gind_1_Data</vt:lpstr>
      <vt:lpstr>env_ac_mfa!env_ac_mfa_1_Data_1</vt:lpstr>
      <vt:lpstr>env_ac_mfa_PTB!env_ac_mfa_1_ptb</vt:lpstr>
      <vt:lpstr>env_ac_mfa_SoM!env_ac_mfa_1_SoM</vt:lpstr>
      <vt:lpstr>nama_10_gdp!nama_10_gdp_1_Data_1</vt:lpstr>
    </vt:vector>
  </TitlesOfParts>
  <Company>European Commission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MOLL Stephan (ESTAT)</dc:creator>
  <cp:lastModifiedBy>PITIGOI Cristina (ESTAT)</cp:lastModifiedBy>
  <cp:lastPrinted>2016-03-25T10:45:22Z</cp:lastPrinted>
  <dcterms:created xsi:type="dcterms:W3CDTF">2012-07-23T13:20:11Z</dcterms:created>
  <dcterms:modified xsi:type="dcterms:W3CDTF">2022-03-17T10:50:46Z</dcterms:modified>
</cp:coreProperties>
</file>