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6210" windowWidth="19230" windowHeight="5790" tabRatio="517" activeTab="3"/>
  </bookViews>
  <sheets>
    <sheet name="Figure 1" sheetId="58" r:id="rId1"/>
    <sheet name="Figure 2" sheetId="59" r:id="rId2"/>
    <sheet name="Table1" sheetId="56" r:id="rId3"/>
    <sheet name="Table2" sheetId="57" r:id="rId4"/>
  </sheets>
  <calcPr calcId="145621"/>
</workbook>
</file>

<file path=xl/calcChain.xml><?xml version="1.0" encoding="utf-8"?>
<calcChain xmlns="http://schemas.openxmlformats.org/spreadsheetml/2006/main">
  <c r="D45" i="59" l="1"/>
  <c r="E45" i="59"/>
  <c r="F45" i="59"/>
  <c r="G45" i="59"/>
  <c r="H45" i="59"/>
  <c r="I45" i="59"/>
  <c r="J45" i="59"/>
  <c r="K45" i="59"/>
  <c r="L45" i="59"/>
  <c r="M45" i="59"/>
  <c r="N45" i="59"/>
  <c r="O45" i="59"/>
  <c r="P45" i="59"/>
  <c r="Q45" i="59"/>
  <c r="R45" i="59"/>
  <c r="S45" i="59"/>
  <c r="T45" i="59"/>
  <c r="C45" i="59"/>
  <c r="C63" i="58"/>
  <c r="D63" i="58"/>
  <c r="E63" i="58"/>
  <c r="F63" i="58"/>
  <c r="G63" i="58"/>
  <c r="H63" i="58"/>
  <c r="I63" i="58"/>
  <c r="J63" i="58"/>
  <c r="K63" i="58"/>
  <c r="L63" i="58"/>
  <c r="M63" i="58"/>
  <c r="N63" i="58"/>
  <c r="O63" i="58"/>
  <c r="P63" i="58"/>
  <c r="Q63" i="58"/>
  <c r="R63" i="58"/>
  <c r="S63" i="58"/>
  <c r="T63" i="58"/>
  <c r="D74" i="58"/>
  <c r="E74" i="58"/>
  <c r="F74" i="58"/>
  <c r="G74" i="58"/>
  <c r="H74" i="58"/>
  <c r="I74" i="58"/>
  <c r="J74" i="58"/>
  <c r="K74" i="58"/>
  <c r="L74" i="58"/>
  <c r="M74" i="58"/>
  <c r="N74" i="58"/>
  <c r="O74" i="58"/>
  <c r="P74" i="58"/>
  <c r="Q74" i="58"/>
  <c r="R74" i="58"/>
  <c r="S74" i="58"/>
  <c r="T74" i="58"/>
  <c r="C51" i="59" l="1"/>
  <c r="C50" i="59"/>
  <c r="C49" i="59"/>
  <c r="T44" i="59"/>
  <c r="S44" i="59"/>
  <c r="R44" i="59"/>
  <c r="Q44" i="59"/>
  <c r="P44" i="59"/>
  <c r="O44" i="59"/>
  <c r="N44" i="59"/>
  <c r="M44" i="59"/>
  <c r="L44" i="59"/>
  <c r="K44" i="59"/>
  <c r="J44" i="59"/>
  <c r="I44" i="59"/>
  <c r="H44" i="59"/>
  <c r="G44" i="59"/>
  <c r="F44" i="59"/>
  <c r="E44" i="59"/>
  <c r="D44" i="59"/>
  <c r="C44" i="59"/>
  <c r="E80" i="58"/>
  <c r="E79" i="58"/>
  <c r="E78" i="58"/>
  <c r="H77" i="58"/>
  <c r="C77" i="58"/>
  <c r="D79" i="58" s="1"/>
  <c r="T76" i="58"/>
  <c r="N76" i="58"/>
  <c r="V70" i="58"/>
  <c r="U70" i="58"/>
  <c r="T67" i="58"/>
  <c r="S67" i="58"/>
  <c r="R67" i="58"/>
  <c r="Q67" i="58"/>
  <c r="P67" i="58"/>
  <c r="O67" i="58"/>
  <c r="N67" i="58"/>
  <c r="M67" i="58"/>
  <c r="L67" i="58"/>
  <c r="K67" i="58"/>
  <c r="J67" i="58"/>
  <c r="I67" i="58"/>
  <c r="H67" i="58"/>
  <c r="G67" i="58"/>
  <c r="F67" i="58"/>
  <c r="E67" i="58"/>
  <c r="D67" i="58"/>
  <c r="C67" i="58"/>
  <c r="T66" i="58"/>
  <c r="S66" i="58"/>
  <c r="R66" i="58"/>
  <c r="Q66" i="58"/>
  <c r="P66" i="58"/>
  <c r="O66" i="58"/>
  <c r="N66" i="58"/>
  <c r="M66" i="58"/>
  <c r="L66" i="58"/>
  <c r="K66" i="58"/>
  <c r="J66" i="58"/>
  <c r="I66" i="58"/>
  <c r="H66" i="58"/>
  <c r="G66" i="58"/>
  <c r="F66" i="58"/>
  <c r="E66" i="58"/>
  <c r="D66" i="58"/>
  <c r="C66" i="58"/>
  <c r="X70" i="58" l="1"/>
  <c r="C48" i="59"/>
  <c r="D78" i="58"/>
  <c r="D80" i="58"/>
  <c r="D81" i="58" l="1"/>
</calcChain>
</file>

<file path=xl/sharedStrings.xml><?xml version="1.0" encoding="utf-8"?>
<sst xmlns="http://schemas.openxmlformats.org/spreadsheetml/2006/main" count="182" uniqueCount="131">
  <si>
    <t>Country</t>
  </si>
  <si>
    <t>SE</t>
  </si>
  <si>
    <t>IE</t>
  </si>
  <si>
    <t>IT</t>
  </si>
  <si>
    <t>FI</t>
  </si>
  <si>
    <t>PT</t>
  </si>
  <si>
    <t>CZ</t>
  </si>
  <si>
    <t>BE</t>
  </si>
  <si>
    <t>AT</t>
  </si>
  <si>
    <t>DE</t>
  </si>
  <si>
    <t>FR</t>
  </si>
  <si>
    <t>ES</t>
  </si>
  <si>
    <t>NL</t>
  </si>
  <si>
    <t>DK</t>
  </si>
  <si>
    <t>UK</t>
  </si>
  <si>
    <t>Total</t>
  </si>
  <si>
    <t>CZECH REPUBLIC</t>
  </si>
  <si>
    <t>DENMARK</t>
  </si>
  <si>
    <t>GERMANY</t>
  </si>
  <si>
    <t>ESTONIA</t>
  </si>
  <si>
    <t>GREECE</t>
  </si>
  <si>
    <t>SPAIN</t>
  </si>
  <si>
    <t>FRANCE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</si>
  <si>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</si>
  <si>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</si>
  <si>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</si>
  <si>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</si>
  <si>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</si>
  <si>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</si>
  <si>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</si>
  <si>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</si>
  <si>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PORTUGAL</t>
  </si>
  <si>
    <t>SLOVENIA</t>
  </si>
  <si>
    <t>SLOVAKIA</t>
  </si>
  <si>
    <t>FINLAND</t>
  </si>
  <si>
    <t>UNITED KINGDOM</t>
  </si>
  <si>
    <t>Growth</t>
  </si>
  <si>
    <t>FRANKFURT/MAIN</t>
  </si>
  <si>
    <t>AMSTERDAM/SCHIPHOL</t>
  </si>
  <si>
    <t>MADRID/BARAJAS</t>
  </si>
  <si>
    <t>ROMA/FIUMICINO</t>
  </si>
  <si>
    <t>PALMA DE MALLORCA</t>
  </si>
  <si>
    <t>MANCHESTER</t>
  </si>
  <si>
    <t>MILANO/MALPENSA</t>
  </si>
  <si>
    <t>DUBLIN</t>
  </si>
  <si>
    <t>STOCKHOLM/ARLANDA</t>
  </si>
  <si>
    <t>LISBOA</t>
  </si>
  <si>
    <t>HAMBURG</t>
  </si>
  <si>
    <t>PRAHA/RUZYNE</t>
  </si>
  <si>
    <t>SWITZERLAND</t>
  </si>
  <si>
    <t>ROMANIA</t>
  </si>
  <si>
    <t>Extra-EU</t>
  </si>
  <si>
    <t>Intra-EU</t>
  </si>
  <si>
    <t>NORWAY</t>
  </si>
  <si>
    <t>BELGIUM</t>
  </si>
  <si>
    <t>SWEDEN</t>
  </si>
  <si>
    <t>POLAND</t>
  </si>
  <si>
    <t>ITALY</t>
  </si>
  <si>
    <t>BULGARIA</t>
  </si>
  <si>
    <t>IRELAND</t>
  </si>
  <si>
    <t>CROATIA</t>
  </si>
  <si>
    <t>ICELAND</t>
  </si>
  <si>
    <t>TURKEY</t>
  </si>
  <si>
    <t>Jan</t>
  </si>
  <si>
    <t>Feb</t>
  </si>
  <si>
    <t>Mar</t>
  </si>
  <si>
    <t>Apr</t>
  </si>
  <si>
    <t>May</t>
  </si>
  <si>
    <t>Jun</t>
  </si>
  <si>
    <t>Nat.</t>
  </si>
  <si>
    <t>THE FORMER YUGOSLAV REPUBLIC OF MACEDONIA</t>
  </si>
  <si>
    <t>Dec</t>
  </si>
  <si>
    <t>Nov</t>
  </si>
  <si>
    <t>Oct</t>
  </si>
  <si>
    <t>Sep</t>
  </si>
  <si>
    <t>Aug</t>
  </si>
  <si>
    <t>Jul</t>
  </si>
  <si>
    <t>Airports*</t>
  </si>
  <si>
    <t>PL</t>
  </si>
  <si>
    <t>EL</t>
  </si>
  <si>
    <t>LONDON/HEATHROW</t>
  </si>
  <si>
    <t>PARIS/CHARLES DE GAULLE</t>
  </si>
  <si>
    <t>MÜNCHEN</t>
  </si>
  <si>
    <t>LONDON/GATWICK</t>
  </si>
  <si>
    <t>PARIS/ORLY</t>
  </si>
  <si>
    <t>KØBENHAVN/KASTRUP</t>
  </si>
  <si>
    <t>WIEN/SCHWECHAT</t>
  </si>
  <si>
    <t>DÜSSELDORF</t>
  </si>
  <si>
    <t>LONDON/STANSTED</t>
  </si>
  <si>
    <t>BERLIN/TEGEL</t>
  </si>
  <si>
    <t>HELSINKI/VANTAA</t>
  </si>
  <si>
    <t>* For more details about the data presented, please see the notes from the “Methodology” section.</t>
  </si>
  <si>
    <t>Source: Eurostat (avia_paoc)</t>
  </si>
  <si>
    <t>EU-28</t>
  </si>
  <si>
    <t>Jan-14</t>
  </si>
  <si>
    <t>Feb-14</t>
  </si>
  <si>
    <t>Mar-14</t>
  </si>
  <si>
    <t>Year Y-1</t>
  </si>
  <si>
    <t>Year Y</t>
  </si>
  <si>
    <t>WARSZAWA/CHOPINA</t>
  </si>
  <si>
    <t>BRUSSELS</t>
  </si>
  <si>
    <t>Jun-14</t>
  </si>
  <si>
    <t>May-14</t>
  </si>
  <si>
    <t>Apr-14</t>
  </si>
  <si>
    <t>Aug-14</t>
  </si>
  <si>
    <t>Jul-14</t>
  </si>
  <si>
    <t>Sep-14</t>
  </si>
  <si>
    <t>Oct-14</t>
  </si>
  <si>
    <t>Nov-14</t>
  </si>
  <si>
    <t>Dec-14</t>
  </si>
  <si>
    <t>Total 
2014</t>
  </si>
  <si>
    <t>Mar-15</t>
  </si>
  <si>
    <t>Jan-15</t>
  </si>
  <si>
    <t>Feb-15</t>
  </si>
  <si>
    <t>2014-100</t>
  </si>
  <si>
    <t>Growth 2014/2015</t>
  </si>
  <si>
    <t>BARCELONA/EL PRAT</t>
  </si>
  <si>
    <t>LONDON/LUTON</t>
  </si>
  <si>
    <t>* Top-30 airports according to the total annual passengers handled in 2014</t>
  </si>
  <si>
    <t>Rank 2014</t>
  </si>
  <si>
    <t>Apr-15</t>
  </si>
  <si>
    <t>May-15</t>
  </si>
  <si>
    <t>Jun-15</t>
  </si>
  <si>
    <t>Figure 1: Share of and change in EU-28 monthly passengers carried in 2014 and the first semester of 2015 (million passengers)*</t>
  </si>
  <si>
    <t>ATHINAI/ELEFTHERIOS VENIZELOS</t>
  </si>
  <si>
    <t>MALAGA/COSTA DEL SOL</t>
  </si>
  <si>
    <t>NICE/CÔTE DAZUR</t>
  </si>
  <si>
    <t>Table 1: Thousand passengers carried per country: monthly data for 2014 and the first semester of 2015</t>
  </si>
  <si>
    <t>Table 2: Thousand passengers handled in top airports: monthly data for 2014 and the first semester of 2015</t>
  </si>
  <si>
    <t>Growth 2014-2015
based on months available in 2015</t>
  </si>
  <si>
    <t>Figure 2: Change in EU-28 monthly passengers carried for 2014 and the first semester of 2015 (compared to the same month of the previous year) (%)*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</si>
</sst>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_i"/>
    <numFmt numFmtId="166" formatCode="#,##0_i"/>
  </numFmts>
  <fonts count="8">
    <font>
      <sz val="10"/>
      <name val="Arial "/>
    </font>
    <font>
      <b/>
      <i/>
      <sz val="10"/>
      <name val="Arial 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 style="hair">
        <color indexed="11"/>
      </left>
      <right style="hair">
        <color indexed="11"/>
      </right>
      <top style="hair">
        <color indexed="11"/>
      </top>
      <bottom style="thin">
        <color indexed="64"/>
      </bottom>
      <diagonal/>
    </border>
    <border>
      <left style="hair">
        <color indexed="11"/>
      </left>
      <right/>
      <top style="hair">
        <color indexed="11"/>
      </top>
      <bottom style="thin">
        <color indexed="64"/>
      </bottom>
      <diagonal/>
    </border>
    <border>
      <left/>
      <right/>
      <top/>
      <bottom style="hair">
        <color indexed="11"/>
      </bottom>
      <diagonal/>
    </border>
    <border>
      <left style="hair">
        <color indexed="11"/>
      </left>
      <right style="hair">
        <color indexed="11"/>
      </right>
      <top/>
      <bottom style="hair">
        <color indexed="11"/>
      </bottom>
      <diagonal/>
    </border>
    <border>
      <left style="hair">
        <color indexed="11"/>
      </left>
      <right/>
      <top/>
      <bottom style="hair">
        <color indexed="11"/>
      </bottom>
      <diagonal/>
    </border>
    <border>
      <left/>
      <right/>
      <top style="hair">
        <color indexed="11"/>
      </top>
      <bottom style="hair">
        <color indexed="11"/>
      </bottom>
      <diagonal/>
    </border>
    <border>
      <left style="hair">
        <color indexed="11"/>
      </left>
      <right style="hair">
        <color indexed="11"/>
      </right>
      <top style="hair">
        <color indexed="11"/>
      </top>
      <bottom style="hair">
        <color indexed="11"/>
      </bottom>
      <diagonal/>
    </border>
    <border>
      <left/>
      <right/>
      <top style="hair">
        <color indexed="11"/>
      </top>
      <bottom style="thin">
        <color indexed="64"/>
      </bottom>
      <diagonal/>
    </border>
    <border>
      <left style="thin">
        <color indexed="64"/>
      </left>
      <right/>
      <top style="hair">
        <color indexed="11"/>
      </top>
      <bottom style="thin">
        <color indexed="64"/>
      </bottom>
      <diagonal/>
    </border>
    <border>
      <left style="hair">
        <color indexed="11"/>
      </left>
      <right style="thin">
        <color indexed="64"/>
      </right>
      <top style="hair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1"/>
      </bottom>
      <diagonal/>
    </border>
    <border>
      <left style="thin">
        <color indexed="64"/>
      </left>
      <right style="thin">
        <color indexed="64"/>
      </right>
      <top style="hair">
        <color indexed="11"/>
      </top>
      <bottom style="thin">
        <color indexed="64"/>
      </bottom>
      <diagonal/>
    </border>
    <border>
      <left/>
      <right style="hair">
        <color indexed="11"/>
      </right>
      <top style="hair">
        <color indexed="11"/>
      </top>
      <bottom style="hair">
        <color indexed="11"/>
      </bottom>
      <diagonal/>
    </border>
    <border>
      <left/>
      <right style="thin">
        <color indexed="64"/>
      </right>
      <top style="hair">
        <color indexed="11"/>
      </top>
      <bottom style="hair">
        <color indexed="11"/>
      </bottom>
      <diagonal/>
    </border>
    <border>
      <left/>
      <right style="thin">
        <color indexed="64"/>
      </right>
      <top style="hair">
        <color indexed="11"/>
      </top>
      <bottom style="medium">
        <color indexed="64"/>
      </bottom>
      <diagonal/>
    </border>
    <border>
      <left/>
      <right style="hair">
        <color indexed="11"/>
      </right>
      <top style="hair">
        <color indexed="11"/>
      </top>
      <bottom style="medium">
        <color indexed="64"/>
      </bottom>
      <diagonal/>
    </border>
    <border>
      <left style="thin">
        <color indexed="64"/>
      </left>
      <right style="hair">
        <color indexed="11"/>
      </right>
      <top style="hair">
        <color indexed="11"/>
      </top>
      <bottom style="medium">
        <color indexed="64"/>
      </bottom>
      <diagonal/>
    </border>
    <border>
      <left/>
      <right/>
      <top style="hair">
        <color indexed="11"/>
      </top>
      <bottom style="medium">
        <color indexed="64"/>
      </bottom>
      <diagonal/>
    </border>
    <border>
      <left/>
      <right style="thin">
        <color indexed="64"/>
      </right>
      <top style="hair">
        <color indexed="11"/>
      </top>
      <bottom style="thin">
        <color indexed="64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 style="hair">
        <color theme="0" tint="-0.24994659260841701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hair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11"/>
      </bottom>
      <diagonal/>
    </border>
    <border>
      <left style="thin">
        <color indexed="64"/>
      </left>
      <right/>
      <top style="hair">
        <color indexed="11"/>
      </top>
      <bottom style="hair">
        <color indexed="11"/>
      </bottom>
      <diagonal/>
    </border>
    <border>
      <left style="hair">
        <color indexed="11"/>
      </left>
      <right/>
      <top style="hair">
        <color indexed="11"/>
      </top>
      <bottom style="hair">
        <color indexed="11"/>
      </bottom>
      <diagonal/>
    </border>
    <border>
      <left style="thin">
        <color indexed="64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hair">
        <color theme="0" tint="-0.24994659260841701"/>
      </bottom>
      <diagonal/>
    </border>
    <border>
      <left style="hair">
        <color theme="0" tint="-0.24994659260841701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 style="hair">
        <color theme="0" tint="-0.24994659260841701"/>
      </right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11"/>
      </bottom>
      <diagonal/>
    </border>
    <border>
      <left/>
      <right style="hair">
        <color indexed="11"/>
      </right>
      <top/>
      <bottom style="hair">
        <color indexed="11"/>
      </bottom>
      <diagonal/>
    </border>
    <border>
      <left style="thin">
        <color indexed="64"/>
      </left>
      <right style="thin">
        <color indexed="64"/>
      </right>
      <top/>
      <bottom style="hair">
        <color theme="0" tint="-0.24994659260841701"/>
      </bottom>
      <diagonal/>
    </border>
    <border>
      <left/>
      <right/>
      <top style="thin">
        <color rgb="FF000000"/>
      </top>
      <bottom style="hair">
        <color indexed="1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hair">
        <color indexed="11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 style="thin">
        <color indexed="64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C0C0C0"/>
      </top>
      <bottom style="thin">
        <color rgb="FF000000"/>
      </bottom>
      <diagonal/>
    </border>
    <border>
      <left/>
      <right style="hair">
        <color indexed="11"/>
      </right>
      <top style="hair">
        <color rgb="FFC0C0C0"/>
      </top>
      <bottom style="thin">
        <color rgb="FF000000"/>
      </bottom>
      <diagonal/>
    </border>
    <border>
      <left style="hair">
        <color indexed="11"/>
      </left>
      <right style="hair">
        <color indexed="11"/>
      </right>
      <top style="hair">
        <color rgb="FFC0C0C0"/>
      </top>
      <bottom style="thin">
        <color rgb="FF000000"/>
      </bottom>
      <diagonal/>
    </border>
    <border>
      <left style="hair">
        <color indexed="11"/>
      </left>
      <right/>
      <top style="hair">
        <color rgb="FFC0C0C0"/>
      </top>
      <bottom style="thin">
        <color rgb="FF000000"/>
      </bottom>
      <diagonal/>
    </border>
    <border>
      <left/>
      <right/>
      <top style="hair">
        <color indexed="11"/>
      </top>
      <bottom/>
      <diagonal/>
    </border>
    <border>
      <left style="thin">
        <color indexed="64"/>
      </left>
      <right style="hair">
        <color indexed="11"/>
      </right>
      <top style="hair">
        <color rgb="FFC0C0C0"/>
      </top>
      <bottom/>
      <diagonal/>
    </border>
    <border>
      <left style="hair">
        <color indexed="11"/>
      </left>
      <right style="hair">
        <color indexed="11"/>
      </right>
      <top style="hair">
        <color rgb="FFC0C0C0"/>
      </top>
      <bottom/>
      <diagonal/>
    </border>
    <border>
      <left/>
      <right style="hair">
        <color indexed="11"/>
      </right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hair">
        <color rgb="FFC0C0C0"/>
      </top>
      <bottom/>
      <diagonal/>
    </border>
    <border>
      <left style="thin">
        <color indexed="64"/>
      </left>
      <right/>
      <top style="hair">
        <color rgb="FFC0C0C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22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11"/>
      </top>
      <bottom style="medium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medium">
        <color indexed="64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11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ill="0" applyBorder="0" applyProtection="0">
      <alignment horizontal="right"/>
    </xf>
  </cellStyleXfs>
  <cellXfs count="109">
    <xf numFmtId="0" fontId="0" fillId="0" borderId="0" xfId="0"/>
    <xf numFmtId="0" fontId="4" fillId="0" borderId="0" xfId="0" applyFont="1"/>
    <xf numFmtId="0" fontId="5" fillId="2" borderId="0" xfId="2" applyFont="1" applyFill="1"/>
    <xf numFmtId="0" fontId="4" fillId="0" borderId="0" xfId="0" applyFont="1" applyAlignment="1"/>
    <xf numFmtId="0" fontId="4" fillId="2" borderId="0" xfId="2" applyFont="1" applyFill="1"/>
    <xf numFmtId="0" fontId="4" fillId="0" borderId="0" xfId="2" applyFont="1"/>
    <xf numFmtId="9" fontId="4" fillId="2" borderId="0" xfId="3" applyFont="1" applyFill="1"/>
    <xf numFmtId="1" fontId="4" fillId="0" borderId="0" xfId="0" applyNumberFormat="1" applyFont="1"/>
    <xf numFmtId="3" fontId="4" fillId="0" borderId="0" xfId="0" applyNumberFormat="1" applyFont="1"/>
    <xf numFmtId="0" fontId="6" fillId="0" borderId="0" xfId="0" applyFont="1"/>
    <xf numFmtId="10" fontId="4" fillId="0" borderId="0" xfId="2" applyNumberFormat="1" applyFont="1"/>
    <xf numFmtId="164" fontId="4" fillId="0" borderId="0" xfId="3" applyNumberFormat="1" applyFont="1" applyBorder="1"/>
    <xf numFmtId="164" fontId="4" fillId="0" borderId="0" xfId="3" applyNumberFormat="1" applyFont="1"/>
    <xf numFmtId="0" fontId="5" fillId="3" borderId="0" xfId="0" applyFont="1" applyFill="1" applyBorder="1" applyAlignment="1">
      <alignment horizontal="center" vertical="center" wrapText="1"/>
    </xf>
    <xf numFmtId="1" fontId="4" fillId="3" borderId="0" xfId="2" applyNumberFormat="1" applyFont="1" applyFill="1" applyBorder="1"/>
    <xf numFmtId="0" fontId="4" fillId="3" borderId="0" xfId="2" applyFont="1" applyFill="1"/>
    <xf numFmtId="164" fontId="4" fillId="3" borderId="0" xfId="3" applyNumberFormat="1" applyFont="1" applyFill="1"/>
    <xf numFmtId="0" fontId="5" fillId="0" borderId="0" xfId="0" applyFont="1" applyFill="1" applyBorder="1" applyAlignment="1">
      <alignment horizontal="center" vertical="center" wrapText="1"/>
    </xf>
    <xf numFmtId="9" fontId="4" fillId="0" borderId="0" xfId="2" applyNumberFormat="1" applyFont="1"/>
    <xf numFmtId="1" fontId="4" fillId="0" borderId="0" xfId="2" applyNumberFormat="1" applyFont="1" applyBorder="1"/>
    <xf numFmtId="0" fontId="7" fillId="0" borderId="0" xfId="0" applyFont="1" applyAlignment="1">
      <alignment wrapText="1"/>
    </xf>
    <xf numFmtId="0" fontId="5" fillId="0" borderId="0" xfId="2" applyFont="1"/>
    <xf numFmtId="0" fontId="4" fillId="0" borderId="0" xfId="2" applyFont="1" applyFill="1"/>
    <xf numFmtId="0" fontId="4" fillId="0" borderId="0" xfId="2" applyFont="1" applyBorder="1"/>
    <xf numFmtId="9" fontId="4" fillId="0" borderId="0" xfId="3" applyFont="1"/>
    <xf numFmtId="0" fontId="4" fillId="0" borderId="0" xfId="2" applyFont="1" applyAlignment="1">
      <alignment horizontal="center" vertical="center"/>
    </xf>
    <xf numFmtId="10" fontId="4" fillId="0" borderId="0" xfId="3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/>
    <xf numFmtId="166" fontId="4" fillId="0" borderId="13" xfId="5" applyNumberFormat="1" applyBorder="1">
      <alignment horizontal="right"/>
    </xf>
    <xf numFmtId="166" fontId="4" fillId="0" borderId="6" xfId="5" applyNumberFormat="1" applyBorder="1">
      <alignment horizontal="right"/>
    </xf>
    <xf numFmtId="166" fontId="4" fillId="0" borderId="14" xfId="5" applyNumberFormat="1" applyBorder="1">
      <alignment horizontal="right"/>
    </xf>
    <xf numFmtId="166" fontId="4" fillId="0" borderId="25" xfId="5" applyNumberFormat="1" applyBorder="1">
      <alignment horizontal="right"/>
    </xf>
    <xf numFmtId="166" fontId="4" fillId="0" borderId="15" xfId="5" applyNumberFormat="1" applyBorder="1">
      <alignment horizontal="right"/>
    </xf>
    <xf numFmtId="166" fontId="4" fillId="0" borderId="17" xfId="5" applyNumberFormat="1" applyBorder="1">
      <alignment horizontal="right"/>
    </xf>
    <xf numFmtId="166" fontId="4" fillId="0" borderId="16" xfId="5" applyNumberFormat="1" applyBorder="1">
      <alignment horizontal="right"/>
    </xf>
    <xf numFmtId="166" fontId="4" fillId="0" borderId="18" xfId="5" applyNumberFormat="1" applyBorder="1">
      <alignment horizontal="right"/>
    </xf>
    <xf numFmtId="166" fontId="4" fillId="0" borderId="26" xfId="5" applyNumberFormat="1" applyBorder="1">
      <alignment horizontal="right"/>
    </xf>
    <xf numFmtId="166" fontId="4" fillId="0" borderId="34" xfId="5" applyNumberFormat="1" applyBorder="1">
      <alignment horizontal="right"/>
    </xf>
    <xf numFmtId="166" fontId="4" fillId="0" borderId="35" xfId="5" applyNumberFormat="1" applyBorder="1">
      <alignment horizontal="right"/>
    </xf>
    <xf numFmtId="166" fontId="4" fillId="0" borderId="3" xfId="5" applyNumberFormat="1" applyBorder="1">
      <alignment horizontal="right"/>
    </xf>
    <xf numFmtId="166" fontId="4" fillId="0" borderId="36" xfId="5" applyNumberFormat="1" applyBorder="1">
      <alignment horizontal="right"/>
    </xf>
    <xf numFmtId="0" fontId="5" fillId="4" borderId="47" xfId="2" applyFont="1" applyFill="1" applyBorder="1" applyAlignment="1">
      <alignment horizontal="center" vertical="center"/>
    </xf>
    <xf numFmtId="0" fontId="5" fillId="4" borderId="48" xfId="2" applyFont="1" applyFill="1" applyBorder="1" applyAlignment="1">
      <alignment horizontal="center" vertical="center"/>
    </xf>
    <xf numFmtId="0" fontId="5" fillId="4" borderId="49" xfId="2" applyFont="1" applyFill="1" applyBorder="1" applyAlignment="1">
      <alignment horizontal="center" vertical="center"/>
    </xf>
    <xf numFmtId="0" fontId="5" fillId="4" borderId="51" xfId="2" applyFont="1" applyFill="1" applyBorder="1" applyAlignment="1">
      <alignment horizontal="center" vertical="center"/>
    </xf>
    <xf numFmtId="0" fontId="5" fillId="4" borderId="52" xfId="2" applyFont="1" applyFill="1" applyBorder="1" applyAlignment="1">
      <alignment horizontal="center" vertical="center"/>
    </xf>
    <xf numFmtId="0" fontId="5" fillId="4" borderId="53" xfId="2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left" vertical="center" wrapText="1"/>
    </xf>
    <xf numFmtId="9" fontId="5" fillId="5" borderId="39" xfId="3" applyFont="1" applyFill="1" applyBorder="1" applyAlignment="1">
      <alignment horizontal="right" vertical="center" wrapText="1"/>
    </xf>
    <xf numFmtId="3" fontId="5" fillId="5" borderId="39" xfId="0" applyNumberFormat="1" applyFont="1" applyFill="1" applyBorder="1" applyAlignment="1">
      <alignment horizontal="right" vertical="center" wrapText="1"/>
    </xf>
    <xf numFmtId="3" fontId="5" fillId="5" borderId="38" xfId="0" applyNumberFormat="1" applyFont="1" applyFill="1" applyBorder="1" applyAlignment="1">
      <alignment horizontal="right" vertical="center" wrapText="1"/>
    </xf>
    <xf numFmtId="3" fontId="5" fillId="5" borderId="56" xfId="0" applyNumberFormat="1" applyFont="1" applyFill="1" applyBorder="1" applyAlignment="1">
      <alignment horizontal="right" vertical="center" wrapText="1"/>
    </xf>
    <xf numFmtId="166" fontId="4" fillId="0" borderId="27" xfId="5" applyNumberFormat="1" applyFill="1" applyBorder="1">
      <alignment horizontal="right"/>
    </xf>
    <xf numFmtId="166" fontId="4" fillId="0" borderId="4" xfId="5" applyNumberFormat="1" applyFill="1" applyBorder="1">
      <alignment horizontal="right"/>
    </xf>
    <xf numFmtId="166" fontId="4" fillId="0" borderId="5" xfId="5" applyNumberFormat="1" applyFill="1" applyBorder="1">
      <alignment horizontal="right"/>
    </xf>
    <xf numFmtId="166" fontId="4" fillId="0" borderId="11" xfId="5" applyNumberFormat="1" applyFill="1" applyBorder="1">
      <alignment horizontal="right"/>
    </xf>
    <xf numFmtId="166" fontId="4" fillId="0" borderId="28" xfId="5" applyNumberFormat="1" applyFill="1" applyBorder="1">
      <alignment horizontal="right"/>
    </xf>
    <xf numFmtId="166" fontId="4" fillId="0" borderId="7" xfId="5" applyNumberFormat="1" applyFill="1" applyBorder="1">
      <alignment horizontal="right"/>
    </xf>
    <xf numFmtId="166" fontId="4" fillId="0" borderId="29" xfId="5" applyNumberFormat="1" applyFill="1" applyBorder="1">
      <alignment horizontal="right"/>
    </xf>
    <xf numFmtId="166" fontId="4" fillId="3" borderId="5" xfId="5" applyNumberFormat="1" applyFill="1" applyBorder="1">
      <alignment horizontal="right"/>
    </xf>
    <xf numFmtId="166" fontId="4" fillId="0" borderId="9" xfId="5" applyNumberFormat="1" applyFill="1" applyBorder="1">
      <alignment horizontal="right"/>
    </xf>
    <xf numFmtId="166" fontId="4" fillId="0" borderId="1" xfId="5" applyNumberFormat="1" applyFill="1" applyBorder="1">
      <alignment horizontal="right"/>
    </xf>
    <xf numFmtId="166" fontId="4" fillId="0" borderId="2" xfId="5" applyNumberFormat="1" applyFill="1" applyBorder="1">
      <alignment horizontal="right"/>
    </xf>
    <xf numFmtId="166" fontId="4" fillId="0" borderId="10" xfId="5" applyNumberFormat="1" applyFill="1" applyBorder="1">
      <alignment horizontal="right"/>
    </xf>
    <xf numFmtId="166" fontId="4" fillId="0" borderId="12" xfId="5" applyNumberFormat="1" applyFill="1" applyBorder="1">
      <alignment horizontal="right"/>
    </xf>
    <xf numFmtId="166" fontId="4" fillId="0" borderId="30" xfId="5" applyNumberFormat="1" applyFill="1" applyBorder="1">
      <alignment horizontal="right"/>
    </xf>
    <xf numFmtId="166" fontId="4" fillId="0" borderId="31" xfId="5" applyNumberFormat="1" applyFill="1" applyBorder="1">
      <alignment horizontal="right"/>
    </xf>
    <xf numFmtId="166" fontId="4" fillId="0" borderId="32" xfId="5" applyNumberFormat="1" applyFill="1" applyBorder="1">
      <alignment horizontal="right"/>
    </xf>
    <xf numFmtId="166" fontId="4" fillId="0" borderId="20" xfId="5" applyNumberFormat="1" applyFill="1" applyBorder="1">
      <alignment horizontal="right"/>
    </xf>
    <xf numFmtId="166" fontId="4" fillId="0" borderId="21" xfId="5" applyNumberFormat="1" applyFill="1" applyBorder="1">
      <alignment horizontal="right"/>
    </xf>
    <xf numFmtId="166" fontId="4" fillId="0" borderId="22" xfId="5" applyNumberFormat="1" applyFill="1" applyBorder="1">
      <alignment horizontal="right"/>
    </xf>
    <xf numFmtId="166" fontId="4" fillId="0" borderId="33" xfId="5" applyNumberFormat="1" applyFill="1" applyBorder="1">
      <alignment horizontal="right"/>
    </xf>
    <xf numFmtId="166" fontId="4" fillId="0" borderId="23" xfId="5" applyNumberFormat="1" applyFill="1" applyBorder="1">
      <alignment horizontal="right"/>
    </xf>
    <xf numFmtId="166" fontId="4" fillId="0" borderId="24" xfId="5" applyNumberFormat="1" applyFill="1" applyBorder="1">
      <alignment horizontal="right"/>
    </xf>
    <xf numFmtId="9" fontId="4" fillId="0" borderId="27" xfId="3" applyFont="1" applyFill="1" applyBorder="1" applyAlignment="1">
      <alignment horizontal="right"/>
    </xf>
    <xf numFmtId="9" fontId="4" fillId="0" borderId="9" xfId="3" applyFont="1" applyFill="1" applyBorder="1" applyAlignment="1">
      <alignment horizontal="right"/>
    </xf>
    <xf numFmtId="0" fontId="5" fillId="4" borderId="37" xfId="2" applyFont="1" applyFill="1" applyBorder="1" applyAlignment="1">
      <alignment horizontal="center" vertical="center"/>
    </xf>
    <xf numFmtId="0" fontId="5" fillId="4" borderId="50" xfId="2" applyFont="1" applyFill="1" applyBorder="1" applyAlignment="1">
      <alignment horizontal="center" vertical="center"/>
    </xf>
    <xf numFmtId="0" fontId="5" fillId="4" borderId="41" xfId="2" applyFont="1" applyFill="1" applyBorder="1" applyAlignment="1">
      <alignment horizontal="center" vertical="center"/>
    </xf>
    <xf numFmtId="0" fontId="5" fillId="4" borderId="43" xfId="2" applyFont="1" applyFill="1" applyBorder="1" applyAlignment="1">
      <alignment horizontal="center" vertical="center"/>
    </xf>
    <xf numFmtId="0" fontId="5" fillId="4" borderId="44" xfId="2" applyFont="1" applyFill="1" applyBorder="1" applyAlignment="1">
      <alignment horizontal="center" vertical="center"/>
    </xf>
    <xf numFmtId="0" fontId="5" fillId="4" borderId="42" xfId="2" applyFont="1" applyFill="1" applyBorder="1" applyAlignment="1">
      <alignment horizontal="center" vertical="center" wrapText="1"/>
    </xf>
    <xf numFmtId="0" fontId="5" fillId="4" borderId="54" xfId="2" applyFont="1" applyFill="1" applyBorder="1" applyAlignment="1">
      <alignment horizontal="center" vertical="center" wrapText="1"/>
    </xf>
    <xf numFmtId="0" fontId="5" fillId="4" borderId="41" xfId="2" applyFont="1" applyFill="1" applyBorder="1" applyAlignment="1">
      <alignment horizontal="center" vertical="center" wrapText="1"/>
    </xf>
    <xf numFmtId="0" fontId="5" fillId="4" borderId="55" xfId="2" applyFont="1" applyFill="1" applyBorder="1" applyAlignment="1">
      <alignment horizontal="center" vertical="center" wrapText="1"/>
    </xf>
    <xf numFmtId="0" fontId="5" fillId="4" borderId="37" xfId="2" applyFont="1" applyFill="1" applyBorder="1" applyAlignment="1">
      <alignment horizontal="center" vertical="center" wrapText="1"/>
    </xf>
    <xf numFmtId="0" fontId="5" fillId="4" borderId="40" xfId="2" applyFont="1" applyFill="1" applyBorder="1" applyAlignment="1">
      <alignment horizontal="center" vertical="center" wrapText="1"/>
    </xf>
    <xf numFmtId="0" fontId="5" fillId="4" borderId="45" xfId="2" applyFont="1" applyFill="1" applyBorder="1" applyAlignment="1">
      <alignment horizontal="center" vertical="center" wrapText="1"/>
    </xf>
    <xf numFmtId="0" fontId="5" fillId="4" borderId="46" xfId="2" applyFont="1" applyFill="1" applyBorder="1" applyAlignment="1">
      <alignment horizontal="center" vertical="center" wrapText="1"/>
    </xf>
    <xf numFmtId="166" fontId="5" fillId="0" borderId="3" xfId="5" applyNumberFormat="1" applyFont="1" applyFill="1" applyBorder="1" applyAlignment="1">
      <alignment horizontal="left"/>
    </xf>
    <xf numFmtId="166" fontId="5" fillId="0" borderId="6" xfId="5" applyNumberFormat="1" applyFont="1" applyFill="1" applyBorder="1" applyAlignment="1">
      <alignment horizontal="left"/>
    </xf>
    <xf numFmtId="166" fontId="5" fillId="0" borderId="8" xfId="5" applyNumberFormat="1" applyFont="1" applyFill="1" applyBorder="1" applyAlignment="1">
      <alignment horizontal="left"/>
    </xf>
    <xf numFmtId="166" fontId="5" fillId="0" borderId="19" xfId="5" applyNumberFormat="1" applyFont="1" applyFill="1" applyBorder="1" applyAlignment="1">
      <alignment horizontal="left"/>
    </xf>
    <xf numFmtId="166" fontId="5" fillId="0" borderId="34" xfId="5" applyNumberFormat="1" applyFont="1" applyBorder="1" applyAlignment="1">
      <alignment horizontal="left"/>
    </xf>
    <xf numFmtId="166" fontId="5" fillId="0" borderId="14" xfId="5" applyNumberFormat="1" applyFont="1" applyBorder="1" applyAlignment="1">
      <alignment horizontal="left"/>
    </xf>
    <xf numFmtId="166" fontId="5" fillId="0" borderId="15" xfId="5" applyNumberFormat="1" applyFont="1" applyBorder="1" applyAlignment="1">
      <alignment horizontal="left"/>
    </xf>
    <xf numFmtId="166" fontId="5" fillId="0" borderId="34" xfId="5" applyNumberFormat="1" applyFont="1" applyBorder="1" applyAlignment="1">
      <alignment horizontal="right"/>
    </xf>
    <xf numFmtId="166" fontId="5" fillId="0" borderId="14" xfId="5" applyNumberFormat="1" applyFont="1" applyBorder="1" applyAlignment="1">
      <alignment horizontal="right"/>
    </xf>
    <xf numFmtId="166" fontId="5" fillId="0" borderId="15" xfId="5" applyNumberFormat="1" applyFont="1" applyBorder="1" applyAlignment="1">
      <alignment horizontal="right"/>
    </xf>
    <xf numFmtId="9" fontId="4" fillId="0" borderId="58" xfId="3" applyFont="1" applyFill="1" applyBorder="1" applyAlignment="1">
      <alignment horizontal="right"/>
    </xf>
    <xf numFmtId="166" fontId="5" fillId="0" borderId="15" xfId="5" applyNumberFormat="1" applyFont="1" applyFill="1" applyBorder="1" applyAlignment="1">
      <alignment horizontal="left"/>
    </xf>
    <xf numFmtId="166" fontId="4" fillId="0" borderId="59" xfId="5" applyNumberFormat="1" applyFill="1" applyBorder="1">
      <alignment horizontal="right"/>
    </xf>
    <xf numFmtId="166" fontId="4" fillId="0" borderId="60" xfId="5" applyNumberFormat="1" applyFill="1" applyBorder="1">
      <alignment horizontal="right"/>
    </xf>
    <xf numFmtId="166" fontId="4" fillId="0" borderId="61" xfId="5" applyNumberFormat="1" applyFill="1" applyBorder="1">
      <alignment horizontal="right"/>
    </xf>
    <xf numFmtId="166" fontId="4" fillId="0" borderId="62" xfId="5" applyNumberFormat="1" applyFill="1" applyBorder="1">
      <alignment horizontal="right"/>
    </xf>
    <xf numFmtId="9" fontId="4" fillId="0" borderId="63" xfId="3" applyFont="1" applyFill="1" applyBorder="1" applyAlignment="1">
      <alignment horizontal="right"/>
    </xf>
    <xf numFmtId="166" fontId="5" fillId="0" borderId="3" xfId="5" applyNumberFormat="1" applyFont="1" applyFill="1" applyBorder="1" applyAlignment="1">
      <alignment horizontal="left" wrapText="1"/>
    </xf>
    <xf numFmtId="0" fontId="6" fillId="0" borderId="0" xfId="2" applyFont="1"/>
  </cellXfs>
  <cellStyles count="6">
    <cellStyle name="Normal" xfId="0" builtinId="0"/>
    <cellStyle name="Normal 2" xfId="1"/>
    <cellStyle name="Normal 3" xfId="2"/>
    <cellStyle name="NumberCellStyle" xfId="5"/>
    <cellStyle name="Percent" xfId="3" builtinId="5"/>
    <cellStyle name="Percent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80"/>
      <rgbColor rgb="00C0C0C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9D8D85"/>
      <rgbColor rgb="0074AFB6"/>
      <rgbColor rgb="00922B71"/>
      <rgbColor rgb="00026A72"/>
      <rgbColor rgb="00543F4B"/>
      <rgbColor rgb="00DFD7D1"/>
      <rgbColor rgb="00DFE1DE"/>
      <rgbColor rgb="00B2D2D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36804328030441E-2"/>
          <c:y val="4.7272743449441712E-2"/>
          <c:w val="0.86810653208667332"/>
          <c:h val="0.87272804752134936"/>
        </c:manualLayout>
      </c:layout>
      <c:lineChart>
        <c:grouping val="standard"/>
        <c:varyColors val="0"/>
        <c:ser>
          <c:idx val="0"/>
          <c:order val="0"/>
          <c:dPt>
            <c:idx val="12"/>
            <c:bubble3D val="0"/>
          </c:dPt>
          <c:cat>
            <c:strRef>
              <c:f>'Figure 1'!$C$62:$T$62</c:f>
              <c:strCache>
                <c:ptCount val="18"/>
                <c:pt idx="0">
                  <c:v>Jan-14</c:v>
                </c:pt>
                <c:pt idx="1">
                  <c:v>Feb-14</c:v>
                </c:pt>
                <c:pt idx="2">
                  <c:v>Mar-14</c:v>
                </c:pt>
                <c:pt idx="3">
                  <c:v>Apr-14</c:v>
                </c:pt>
                <c:pt idx="4">
                  <c:v>May-14</c:v>
                </c:pt>
                <c:pt idx="5">
                  <c:v>Jun-14</c:v>
                </c:pt>
                <c:pt idx="6">
                  <c:v>Jul-14</c:v>
                </c:pt>
                <c:pt idx="7">
                  <c:v>Aug-14</c:v>
                </c:pt>
                <c:pt idx="8">
                  <c:v>Sep-14</c:v>
                </c:pt>
                <c:pt idx="9">
                  <c:v>Oct-14</c:v>
                </c:pt>
                <c:pt idx="10">
                  <c:v>Nov-14</c:v>
                </c:pt>
                <c:pt idx="11">
                  <c:v>Dec-14</c:v>
                </c:pt>
                <c:pt idx="12">
                  <c:v>Jan-15</c:v>
                </c:pt>
                <c:pt idx="13">
                  <c:v>Feb-15</c:v>
                </c:pt>
                <c:pt idx="14">
                  <c:v>Mar-15</c:v>
                </c:pt>
                <c:pt idx="15">
                  <c:v>Apr-15</c:v>
                </c:pt>
                <c:pt idx="16">
                  <c:v>May-15</c:v>
                </c:pt>
                <c:pt idx="17">
                  <c:v>Jun-15</c:v>
                </c:pt>
              </c:strCache>
            </c:strRef>
          </c:cat>
          <c:val>
            <c:numRef>
              <c:f>'Figure 1'!$C$66:$T$66</c:f>
              <c:numCache>
                <c:formatCode>General</c:formatCode>
                <c:ptCount val="18"/>
                <c:pt idx="0">
                  <c:v>53.246954000000002</c:v>
                </c:pt>
                <c:pt idx="1">
                  <c:v>50.960546999999998</c:v>
                </c:pt>
                <c:pt idx="2">
                  <c:v>61.515998000000003</c:v>
                </c:pt>
                <c:pt idx="3">
                  <c:v>70.775819999999996</c:v>
                </c:pt>
                <c:pt idx="4">
                  <c:v>78.318145000000001</c:v>
                </c:pt>
                <c:pt idx="5">
                  <c:v>86.151830000000004</c:v>
                </c:pt>
                <c:pt idx="6">
                  <c:v>94.137117000000003</c:v>
                </c:pt>
                <c:pt idx="7">
                  <c:v>97.787435000000002</c:v>
                </c:pt>
                <c:pt idx="8">
                  <c:v>86.636612999999997</c:v>
                </c:pt>
                <c:pt idx="9">
                  <c:v>78.781096000000005</c:v>
                </c:pt>
                <c:pt idx="10">
                  <c:v>59.446527000000003</c:v>
                </c:pt>
                <c:pt idx="11">
                  <c:v>59.126778000000002</c:v>
                </c:pt>
                <c:pt idx="12">
                  <c:v>55.733091000000002</c:v>
                </c:pt>
                <c:pt idx="13">
                  <c:v>53.867552000000003</c:v>
                </c:pt>
                <c:pt idx="14">
                  <c:v>65.137896999999995</c:v>
                </c:pt>
                <c:pt idx="15">
                  <c:v>72.849834000000001</c:v>
                </c:pt>
                <c:pt idx="16">
                  <c:v>82.292462999999998</c:v>
                </c:pt>
                <c:pt idx="17">
                  <c:v>88.818696000000003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80480"/>
        <c:axId val="148982016"/>
      </c:lineChart>
      <c:catAx>
        <c:axId val="1489804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 baseline="0"/>
            </a:pPr>
            <a:endParaRPr lang="fr-FR"/>
          </a:p>
        </c:txPr>
        <c:crossAx val="148982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8982016"/>
        <c:scaling>
          <c:orientation val="minMax"/>
          <c:max val="100"/>
          <c:min val="45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300" b="1"/>
            </a:pPr>
            <a:endParaRPr lang="fr-FR"/>
          </a:p>
        </c:txPr>
        <c:crossAx val="148980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1" l="0.75000000000000033" r="0.75000000000000033" t="1" header="0.5" footer="0.5"/>
    <c:pageSetup paperSize="9" orientation="landscape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6452107023081"/>
          <c:y val="0.24735579774156663"/>
          <c:w val="0.46725865655532006"/>
          <c:h val="0.4645602523368789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2700">
                <a:noFill/>
                <a:prstDash val="solid"/>
              </a:ln>
            </c:spPr>
          </c:dPt>
          <c:dPt>
            <c:idx val="1"/>
            <c:bubble3D val="0"/>
            <c:spPr>
              <a:solidFill>
                <a:srgbClr val="74AFB6"/>
              </a:solidFill>
              <a:ln w="12700">
                <a:noFill/>
                <a:prstDash val="solid"/>
              </a:ln>
            </c:spPr>
          </c:dPt>
          <c:dPt>
            <c:idx val="2"/>
            <c:bubble3D val="0"/>
            <c:spPr>
              <a:solidFill>
                <a:srgbClr val="DFD7D1"/>
              </a:solidFill>
              <a:ln w="12700">
                <a:noFill/>
                <a:prstDash val="solid"/>
              </a:ln>
            </c:spPr>
          </c:dPt>
          <c:dLbls>
            <c:delete val="1"/>
          </c:dLbls>
          <c:cat>
            <c:strRef>
              <c:f>'Figure 1'!$B$78:$B$80</c:f>
              <c:strCache>
                <c:ptCount val="3"/>
                <c:pt idx="0">
                  <c:v>Intra-EU</c:v>
                </c:pt>
                <c:pt idx="1">
                  <c:v>Extra-EU</c:v>
                </c:pt>
                <c:pt idx="2">
                  <c:v>Nat.</c:v>
                </c:pt>
              </c:strCache>
            </c:strRef>
          </c:cat>
          <c:val>
            <c:numRef>
              <c:f>'Figure 1'!$C$78:$C$80</c:f>
              <c:numCache>
                <c:formatCode>General</c:formatCode>
                <c:ptCount val="3"/>
                <c:pt idx="0">
                  <c:v>185812444</c:v>
                </c:pt>
                <c:pt idx="1">
                  <c:v>156078379</c:v>
                </c:pt>
                <c:pt idx="2">
                  <c:v>76808710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 alignWithMargins="0"/>
    <c:pageMargins b="1" l="0.75000000000000033" r="0.75000000000000033" t="1" header="0.5" footer="0.5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L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52487432339816E-2"/>
          <c:y val="9.5719826066517813E-2"/>
          <c:w val="0.8594726859953935"/>
          <c:h val="0.784724883100325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2'!$B$45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invertIfNegative val="0"/>
          <c:cat>
            <c:strRef>
              <c:f>'Figure 2'!$C$44:$T$44</c:f>
              <c:strCache>
                <c:ptCount val="18"/>
                <c:pt idx="0">
                  <c:v>Jan-14</c:v>
                </c:pt>
                <c:pt idx="1">
                  <c:v>Feb-14</c:v>
                </c:pt>
                <c:pt idx="2">
                  <c:v>Mar-14</c:v>
                </c:pt>
                <c:pt idx="3">
                  <c:v>Apr-14</c:v>
                </c:pt>
                <c:pt idx="4">
                  <c:v>May-14</c:v>
                </c:pt>
                <c:pt idx="5">
                  <c:v>Jun-14</c:v>
                </c:pt>
                <c:pt idx="6">
                  <c:v>Jul-14</c:v>
                </c:pt>
                <c:pt idx="7">
                  <c:v>Aug-14</c:v>
                </c:pt>
                <c:pt idx="8">
                  <c:v>Sep-14</c:v>
                </c:pt>
                <c:pt idx="9">
                  <c:v>Oct-14</c:v>
                </c:pt>
                <c:pt idx="10">
                  <c:v>Nov-14</c:v>
                </c:pt>
                <c:pt idx="11">
                  <c:v>Dec-14</c:v>
                </c:pt>
                <c:pt idx="12">
                  <c:v>Jan-15</c:v>
                </c:pt>
                <c:pt idx="13">
                  <c:v>Feb-15</c:v>
                </c:pt>
                <c:pt idx="14">
                  <c:v>Mar-15</c:v>
                </c:pt>
                <c:pt idx="15">
                  <c:v>Apr-15</c:v>
                </c:pt>
                <c:pt idx="16">
                  <c:v>May-15</c:v>
                </c:pt>
                <c:pt idx="17">
                  <c:v>Jun-15</c:v>
                </c:pt>
              </c:strCache>
            </c:strRef>
          </c:cat>
          <c:val>
            <c:numRef>
              <c:f>'Figure 2'!$C$45:$T$45</c:f>
              <c:numCache>
                <c:formatCode>General</c:formatCode>
                <c:ptCount val="18"/>
                <c:pt idx="0">
                  <c:v>4.2479505393588468</c:v>
                </c:pt>
                <c:pt idx="1">
                  <c:v>3.5027568890134919</c:v>
                </c:pt>
                <c:pt idx="2">
                  <c:v>0.23108744281186144</c:v>
                </c:pt>
                <c:pt idx="3">
                  <c:v>6.5784148887063187</c:v>
                </c:pt>
                <c:pt idx="4">
                  <c:v>3.523813598843839</c:v>
                </c:pt>
                <c:pt idx="5">
                  <c:v>4.6648376282545367</c:v>
                </c:pt>
                <c:pt idx="6">
                  <c:v>3.6974619924329488</c:v>
                </c:pt>
                <c:pt idx="7">
                  <c:v>5.9268189292063456</c:v>
                </c:pt>
                <c:pt idx="8">
                  <c:v>3.2404824617306538</c:v>
                </c:pt>
                <c:pt idx="9">
                  <c:v>4.3223575857414431</c:v>
                </c:pt>
                <c:pt idx="10">
                  <c:v>4.315956800879106</c:v>
                </c:pt>
                <c:pt idx="11">
                  <c:v>4.3845359467904688</c:v>
                </c:pt>
                <c:pt idx="12">
                  <c:v>4.6690689574468536</c:v>
                </c:pt>
                <c:pt idx="13">
                  <c:v>5.704422678194554</c:v>
                </c:pt>
                <c:pt idx="14">
                  <c:v>5.8877350896591185</c:v>
                </c:pt>
                <c:pt idx="15">
                  <c:v>2.9303991108827754</c:v>
                </c:pt>
                <c:pt idx="16">
                  <c:v>5.0745813757463232</c:v>
                </c:pt>
                <c:pt idx="17">
                  <c:v>3.0955419054940592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47054976"/>
        <c:axId val="147056512"/>
      </c:barChart>
      <c:catAx>
        <c:axId val="1470549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1"/>
            </a:pPr>
            <a:endParaRPr lang="fr-FR"/>
          </a:p>
        </c:txPr>
        <c:crossAx val="147056512"/>
        <c:crosses val="autoZero"/>
        <c:auto val="1"/>
        <c:lblAlgn val="ctr"/>
        <c:lblOffset val="100"/>
        <c:noMultiLvlLbl val="0"/>
      </c:catAx>
      <c:valAx>
        <c:axId val="1470565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 sz="1300" b="1"/>
            </a:pPr>
            <a:endParaRPr lang="fr-FR"/>
          </a:p>
        </c:txPr>
        <c:crossAx val="147054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1" l="0.75000000000000033" r="0.7500000000000003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168698</xdr:colOff>
      <xdr:row>2</xdr:row>
      <xdr:rowOff>98734</xdr:rowOff>
    </xdr:from>
    <xdr:to>
      <xdr:col>23</xdr:col>
      <xdr:colOff>642007</xdr:colOff>
      <xdr:row>53</xdr:row>
      <xdr:rowOff>12109</xdr:rowOff>
    </xdr:to>
    <xdr:grpSp>
      <xdr:nvGrpSpPr>
        <xdr:cNvPr id="2" name="Group 21"/>
        <xdr:cNvGrpSpPr>
          <a:grpSpLocks noChangeAspect="1"/>
        </xdr:cNvGrpSpPr>
      </xdr:nvGrpSpPr>
      <xdr:grpSpPr bwMode="auto">
        <a:xfrm>
          <a:off x="168698" y="408297"/>
          <a:ext cx="14963215" cy="7807218"/>
          <a:chOff x="-33" y="8"/>
          <a:chExt cx="924" cy="644"/>
        </a:xfrm>
      </xdr:grpSpPr>
      <xdr:graphicFrame macro="">
        <xdr:nvGraphicFramePr>
          <xdr:cNvPr id="3" name="Chart 1"/>
          <xdr:cNvGraphicFramePr>
            <a:graphicFrameLocks/>
          </xdr:cNvGraphicFramePr>
        </xdr:nvGraphicFramePr>
        <xdr:xfrm>
          <a:off x="0" y="62"/>
          <a:ext cx="891" cy="5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7"/>
          <xdr:cNvGraphicFramePr>
            <a:graphicFrameLocks/>
          </xdr:cNvGraphicFramePr>
        </xdr:nvGraphicFramePr>
        <xdr:xfrm>
          <a:off x="-33" y="8"/>
          <a:ext cx="530" cy="4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 Box 26"/>
          <xdr:cNvSpPr txBox="1">
            <a:spLocks noChangeArrowheads="1"/>
          </xdr:cNvSpPr>
        </xdr:nvSpPr>
        <xdr:spPr bwMode="auto">
          <a:xfrm>
            <a:off x="24" y="88"/>
            <a:ext cx="290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500" b="1" baseline="0" smtClean="0">
                <a:latin typeface="+mn-lt"/>
                <a:ea typeface="+mn-ea"/>
                <a:cs typeface="+mn-cs"/>
              </a:rPr>
              <a:t>Passenger transport in the first semester of 2015 </a:t>
            </a:r>
          </a:p>
          <a:p>
            <a:pPr algn="ctr" rtl="1">
              <a:defRPr sz="1000"/>
            </a:pPr>
            <a:r>
              <a:rPr lang="en-US" sz="1500" b="1" baseline="0" smtClean="0">
                <a:latin typeface="+mn-lt"/>
                <a:ea typeface="+mn-ea"/>
                <a:cs typeface="+mn-cs"/>
              </a:rPr>
              <a:t>418 </a:t>
            </a:r>
            <a:r>
              <a:rPr lang="en-US" sz="1500" b="1" baseline="0">
                <a:latin typeface="+mn-lt"/>
                <a:ea typeface="+mn-ea"/>
                <a:cs typeface="+mn-cs"/>
              </a:rPr>
              <a:t>million passengers</a:t>
            </a:r>
          </a:p>
          <a:p>
            <a:pPr algn="ctr" rtl="1">
              <a:defRPr sz="1000"/>
            </a:pPr>
            <a:endParaRPr lang="en-US" sz="10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68"/>
          <xdr:cNvSpPr txBox="1">
            <a:spLocks noChangeArrowheads="1"/>
          </xdr:cNvSpPr>
        </xdr:nvSpPr>
        <xdr:spPr bwMode="auto">
          <a:xfrm>
            <a:off x="133" y="207"/>
            <a:ext cx="105" cy="50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Intra-EU</a:t>
            </a:r>
            <a:endPara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n-U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Share of total: 44%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1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14/15 growth: </a:t>
            </a:r>
            <a:r>
              <a:rPr lang="en-US" sz="11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+7.3%</a:t>
            </a:r>
            <a:endParaRPr lang="en-U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 Box 176"/>
          <xdr:cNvSpPr txBox="1">
            <a:spLocks noChangeArrowheads="1"/>
          </xdr:cNvSpPr>
        </xdr:nvSpPr>
        <xdr:spPr bwMode="auto">
          <a:xfrm>
            <a:off x="540" y="223"/>
            <a:ext cx="38" cy="17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endParaRPr lang="en-U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176"/>
          <xdr:cNvSpPr txBox="1">
            <a:spLocks noChangeArrowheads="1"/>
          </xdr:cNvSpPr>
        </xdr:nvSpPr>
        <xdr:spPr bwMode="auto">
          <a:xfrm>
            <a:off x="172" y="513"/>
            <a:ext cx="41" cy="17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50" b="1" i="0" strike="noStrike">
                <a:solidFill>
                  <a:srgbClr val="000000"/>
                </a:solidFill>
                <a:latin typeface="Arial"/>
                <a:cs typeface="Arial"/>
              </a:rPr>
              <a:t>+20.7%</a:t>
            </a:r>
            <a:endParaRPr lang="en-US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9" name="Text Box 176"/>
          <xdr:cNvSpPr txBox="1">
            <a:spLocks noChangeArrowheads="1"/>
          </xdr:cNvSpPr>
        </xdr:nvSpPr>
        <xdr:spPr bwMode="auto">
          <a:xfrm>
            <a:off x="455" y="375"/>
            <a:ext cx="34" cy="16"/>
          </a:xfrm>
          <a:prstGeom prst="rect">
            <a:avLst/>
          </a:prstGeom>
          <a:solidFill>
            <a:srgbClr val="FFFFFF">
              <a:alpha val="0"/>
            </a:srgbClr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50" b="0" i="0" strike="noStrike">
                <a:solidFill>
                  <a:srgbClr val="000000"/>
                </a:solidFill>
                <a:latin typeface="Arial"/>
                <a:cs typeface="Arial"/>
              </a:rPr>
              <a:t>-</a:t>
            </a:r>
            <a:r>
              <a:rPr lang="en-US" sz="1050" b="1" i="0" strike="noStrike">
                <a:solidFill>
                  <a:srgbClr val="000000"/>
                </a:solidFill>
                <a:latin typeface="Arial"/>
                <a:cs typeface="Arial"/>
              </a:rPr>
              <a:t>24.5%</a:t>
            </a:r>
            <a:endParaRPr lang="en-US" sz="900" b="1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  <xdr:twoCellAnchor>
    <xdr:from>
      <xdr:col>3</xdr:col>
      <xdr:colOff>405245</xdr:colOff>
      <xdr:row>44</xdr:row>
      <xdr:rowOff>140278</xdr:rowOff>
    </xdr:from>
    <xdr:to>
      <xdr:col>4</xdr:col>
      <xdr:colOff>375804</xdr:colOff>
      <xdr:row>46</xdr:row>
      <xdr:rowOff>14720</xdr:rowOff>
    </xdr:to>
    <xdr:cxnSp macro="">
      <xdr:nvCxnSpPr>
        <xdr:cNvPr id="10" name="Straight Arrow Connector 9"/>
        <xdr:cNvCxnSpPr/>
      </xdr:nvCxnSpPr>
      <xdr:spPr bwMode="auto">
        <a:xfrm>
          <a:off x="2176895" y="9760528"/>
          <a:ext cx="580159" cy="160192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5</xdr:col>
      <xdr:colOff>38100</xdr:colOff>
      <xdr:row>37</xdr:row>
      <xdr:rowOff>114300</xdr:rowOff>
    </xdr:from>
    <xdr:to>
      <xdr:col>6</xdr:col>
      <xdr:colOff>171450</xdr:colOff>
      <xdr:row>45</xdr:row>
      <xdr:rowOff>76200</xdr:rowOff>
    </xdr:to>
    <xdr:cxnSp macro="">
      <xdr:nvCxnSpPr>
        <xdr:cNvPr id="11" name="Straight Arrow Connector 10"/>
        <xdr:cNvCxnSpPr/>
      </xdr:nvCxnSpPr>
      <xdr:spPr bwMode="auto">
        <a:xfrm flipV="1">
          <a:off x="3028950" y="8734425"/>
          <a:ext cx="742950" cy="11049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11</xdr:col>
      <xdr:colOff>457200</xdr:colOff>
      <xdr:row>10</xdr:row>
      <xdr:rowOff>66675</xdr:rowOff>
    </xdr:from>
    <xdr:to>
      <xdr:col>12</xdr:col>
      <xdr:colOff>542925</xdr:colOff>
      <xdr:row>18</xdr:row>
      <xdr:rowOff>66675</xdr:rowOff>
    </xdr:to>
    <xdr:cxnSp macro="">
      <xdr:nvCxnSpPr>
        <xdr:cNvPr id="12" name="Straight Arrow Connector 11"/>
        <xdr:cNvCxnSpPr/>
      </xdr:nvCxnSpPr>
      <xdr:spPr bwMode="auto">
        <a:xfrm>
          <a:off x="7219950" y="4829175"/>
          <a:ext cx="695325" cy="11430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12</xdr:col>
      <xdr:colOff>293543</xdr:colOff>
      <xdr:row>13</xdr:row>
      <xdr:rowOff>97851</xdr:rowOff>
    </xdr:from>
    <xdr:to>
      <xdr:col>13</xdr:col>
      <xdr:colOff>182193</xdr:colOff>
      <xdr:row>15</xdr:row>
      <xdr:rowOff>85725</xdr:rowOff>
    </xdr:to>
    <xdr:sp macro="" textlink="">
      <xdr:nvSpPr>
        <xdr:cNvPr id="13" name="Text Box 176"/>
        <xdr:cNvSpPr txBox="1">
          <a:spLocks noChangeArrowheads="1"/>
        </xdr:cNvSpPr>
      </xdr:nvSpPr>
      <xdr:spPr bwMode="auto">
        <a:xfrm>
          <a:off x="7665893" y="1974276"/>
          <a:ext cx="498250" cy="273624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-11.4%</a:t>
          </a:r>
          <a:endParaRPr lang="en-US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342900</xdr:colOff>
      <xdr:row>25</xdr:row>
      <xdr:rowOff>28575</xdr:rowOff>
    </xdr:from>
    <xdr:to>
      <xdr:col>14</xdr:col>
      <xdr:colOff>419100</xdr:colOff>
      <xdr:row>39</xdr:row>
      <xdr:rowOff>19050</xdr:rowOff>
    </xdr:to>
    <xdr:cxnSp macro="">
      <xdr:nvCxnSpPr>
        <xdr:cNvPr id="14" name="Straight Arrow Connector 13"/>
        <xdr:cNvCxnSpPr/>
      </xdr:nvCxnSpPr>
      <xdr:spPr bwMode="auto">
        <a:xfrm>
          <a:off x="8324850" y="6934200"/>
          <a:ext cx="685800" cy="199072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18</xdr:col>
      <xdr:colOff>361950</xdr:colOff>
      <xdr:row>34</xdr:row>
      <xdr:rowOff>123825</xdr:rowOff>
    </xdr:from>
    <xdr:to>
      <xdr:col>19</xdr:col>
      <xdr:colOff>400050</xdr:colOff>
      <xdr:row>43</xdr:row>
      <xdr:rowOff>47625</xdr:rowOff>
    </xdr:to>
    <xdr:cxnSp macro="">
      <xdr:nvCxnSpPr>
        <xdr:cNvPr id="15" name="Straight Arrow Connector 14"/>
        <xdr:cNvCxnSpPr/>
      </xdr:nvCxnSpPr>
      <xdr:spPr bwMode="auto">
        <a:xfrm flipV="1">
          <a:off x="11468100" y="8315325"/>
          <a:ext cx="714375" cy="1209675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20</xdr:col>
      <xdr:colOff>95250</xdr:colOff>
      <xdr:row>21</xdr:row>
      <xdr:rowOff>57151</xdr:rowOff>
    </xdr:from>
    <xdr:to>
      <xdr:col>21</xdr:col>
      <xdr:colOff>57150</xdr:colOff>
      <xdr:row>28</xdr:row>
      <xdr:rowOff>76200</xdr:rowOff>
    </xdr:to>
    <xdr:cxnSp macro="">
      <xdr:nvCxnSpPr>
        <xdr:cNvPr id="16" name="Straight Arrow Connector 15"/>
        <xdr:cNvCxnSpPr/>
      </xdr:nvCxnSpPr>
      <xdr:spPr bwMode="auto">
        <a:xfrm flipV="1">
          <a:off x="12487275" y="6391276"/>
          <a:ext cx="723900" cy="101917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0.10116</cdr:x>
      <cdr:y>0.84921</cdr:y>
    </cdr:from>
    <cdr:to>
      <cdr:x>0.13801</cdr:x>
      <cdr:y>0.89365</cdr:y>
    </cdr:to>
    <cdr:sp macro="" textlink="">
      <cdr:nvSpPr>
        <cdr:cNvPr id="2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3478" y="4335101"/>
          <a:ext cx="398312" cy="2268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50" b="0" i="0" strike="noStrike">
              <a:solidFill>
                <a:srgbClr val="000000"/>
              </a:solidFill>
              <a:latin typeface="Arial"/>
              <a:cs typeface="Arial"/>
            </a:rPr>
            <a:t>-</a:t>
          </a: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4.3%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0.77409</cdr:x>
      <cdr:y>0.69824</cdr:y>
    </cdr:from>
    <cdr:to>
      <cdr:x>0.81094</cdr:x>
      <cdr:y>0.73556</cdr:y>
    </cdr:to>
    <cdr:sp macro="" textlink="">
      <cdr:nvSpPr>
        <cdr:cNvPr id="4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67150" y="3564426"/>
          <a:ext cx="398318" cy="1905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+20.9%</a:t>
          </a:r>
          <a:endParaRPr lang="en-US" sz="9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0.80512</cdr:x>
      <cdr:y>0.36096</cdr:y>
    </cdr:from>
    <cdr:to>
      <cdr:x>0.84356</cdr:x>
      <cdr:y>0.39891</cdr:y>
    </cdr:to>
    <cdr:sp macro="" textlink="">
      <cdr:nvSpPr>
        <cdr:cNvPr id="5" name="Text Box 17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37212" y="2380977"/>
          <a:ext cx="555604" cy="2503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50" b="1" i="0" strike="noStrike">
              <a:solidFill>
                <a:srgbClr val="000000"/>
              </a:solidFill>
              <a:latin typeface="Arial"/>
              <a:cs typeface="Arial"/>
            </a:rPr>
            <a:t>+13.0%</a:t>
          </a:r>
          <a:endParaRPr lang="en-US" sz="9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0.15093</cdr:x>
      <cdr:y>0.29316</cdr:y>
    </cdr:from>
    <cdr:to>
      <cdr:x>0.388</cdr:x>
      <cdr:y>0.41115</cdr:y>
    </cdr:to>
    <cdr:sp macro="" textlink="">
      <cdr:nvSpPr>
        <cdr:cNvPr id="9420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97634" y="1600411"/>
          <a:ext cx="2038286" cy="6441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National</a:t>
          </a:r>
          <a:endParaRPr lang="en-US" sz="11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Share of total: 18%</a:t>
          </a:r>
        </a:p>
        <a:p xmlns:a="http://schemas.openxmlformats.org/drawingml/2006/main"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14/15 growth: +3.9%</a:t>
          </a:r>
          <a:endParaRPr lang="en-US" sz="105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0.16255</cdr:x>
      <cdr:y>0.50727</cdr:y>
    </cdr:from>
    <cdr:to>
      <cdr:x>0.40863</cdr:x>
      <cdr:y>0.62026</cdr:y>
    </cdr:to>
    <cdr:sp macro="" textlink="">
      <cdr:nvSpPr>
        <cdr:cNvPr id="94210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7599" y="2769275"/>
          <a:ext cx="2115752" cy="6168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Extra-EU</a:t>
          </a:r>
          <a:endParaRPr lang="en-US" sz="11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Share of total: 37%</a:t>
          </a:r>
        </a:p>
        <a:p xmlns:a="http://schemas.openxmlformats.org/drawingml/2006/main">
          <a:pPr algn="ctr" rtl="1">
            <a:defRPr sz="1000"/>
          </a:pPr>
          <a:r>
            <a:rPr lang="en-US" sz="11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</a:t>
          </a:r>
          <a:r>
            <a:rPr lang="en-US" sz="1100" b="0" i="0">
              <a:effectLst/>
              <a:latin typeface="Arial" pitchFamily="34" charset="0"/>
              <a:ea typeface="+mn-ea"/>
              <a:cs typeface="Arial" pitchFamily="34" charset="0"/>
            </a:rPr>
            <a:t>14/15 growth: </a:t>
          </a:r>
          <a:r>
            <a:rPr lang="en-US" sz="11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+1.4%</a:t>
          </a:r>
          <a:endParaRPr lang="en-US" sz="9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52755</xdr:colOff>
      <xdr:row>4</xdr:row>
      <xdr:rowOff>131884</xdr:rowOff>
    </xdr:from>
    <xdr:to>
      <xdr:col>23</xdr:col>
      <xdr:colOff>594616</xdr:colOff>
      <xdr:row>28</xdr:row>
      <xdr:rowOff>121909</xdr:rowOff>
    </xdr:to>
    <xdr:graphicFrame macro="">
      <xdr:nvGraphicFramePr>
        <xdr:cNvPr id="2" name="Chart 102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7 Transpor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B9C31E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H83"/>
  <sheetViews>
    <sheetView showGridLines="0" zoomScale="80" zoomScaleNormal="80" workbookViewId="0">
      <selection activeCell="C3" sqref="C3"/>
    </sheetView>
  </sheetViews>
  <sheetFormatPr defaultRowHeight="12"/>
  <cols>
    <col min="1" max="1" width="9.140625" style="1"/>
    <col min="2" max="2" width="7.42578125" style="1" customWidth="1"/>
    <col min="3" max="3" width="10" style="1" bestFit="1" customWidth="1"/>
    <col min="4" max="7" width="9.140625" style="1"/>
    <col min="8" max="8" width="9.85546875" style="1" bestFit="1" customWidth="1"/>
    <col min="9" max="9" width="9.140625" style="1"/>
    <col min="10" max="10" width="10.140625" style="1" customWidth="1"/>
    <col min="11" max="17" width="9.140625" style="1"/>
    <col min="18" max="18" width="10.28515625" style="1" customWidth="1"/>
    <col min="19" max="19" width="10.140625" style="1" customWidth="1"/>
    <col min="20" max="20" width="9.140625" style="1"/>
    <col min="21" max="21" width="11.42578125" style="1" customWidth="1"/>
    <col min="22" max="22" width="11.28515625" style="1" customWidth="1"/>
    <col min="23" max="23" width="9.140625" style="1"/>
    <col min="24" max="24" width="10.85546875" style="1" bestFit="1" customWidth="1"/>
    <col min="25" max="16384" width="9.140625" style="1"/>
  </cols>
  <sheetData>
    <row r="1" spans="1:19">
      <c r="A1" s="4"/>
      <c r="B1" s="5"/>
      <c r="D1" s="6"/>
      <c r="E1" s="4"/>
      <c r="F1" s="4"/>
      <c r="G1" s="4"/>
      <c r="H1" s="4"/>
    </row>
    <row r="2" spans="1:19">
      <c r="A2" s="4"/>
      <c r="B2" s="5"/>
      <c r="C2" s="5"/>
      <c r="D2" s="4"/>
      <c r="E2" s="4"/>
      <c r="F2" s="4"/>
      <c r="G2" s="4"/>
      <c r="H2" s="4"/>
    </row>
    <row r="3" spans="1:19">
      <c r="A3" s="4"/>
      <c r="B3" s="4"/>
      <c r="C3" s="4"/>
      <c r="D3" s="4"/>
      <c r="E3" s="4"/>
      <c r="F3" s="4"/>
      <c r="G3" s="4"/>
      <c r="H3" s="4"/>
    </row>
    <row r="4" spans="1:19">
      <c r="A4" s="4"/>
      <c r="B4" s="4"/>
      <c r="C4" s="4"/>
      <c r="D4" s="4"/>
      <c r="E4" s="4"/>
      <c r="F4" s="4"/>
      <c r="G4" s="4"/>
      <c r="H4" s="4"/>
    </row>
    <row r="5" spans="1:19">
      <c r="A5" s="4"/>
      <c r="B5" s="4"/>
      <c r="C5" s="2" t="s">
        <v>123</v>
      </c>
      <c r="D5" s="5"/>
      <c r="E5" s="4"/>
      <c r="F5" s="4"/>
      <c r="G5" s="4"/>
      <c r="H5" s="4"/>
    </row>
    <row r="6" spans="1:19">
      <c r="A6" s="4"/>
      <c r="B6" s="4"/>
      <c r="C6" s="4"/>
      <c r="D6" s="4"/>
      <c r="E6" s="4"/>
      <c r="F6" s="4"/>
      <c r="G6" s="4"/>
      <c r="H6" s="4"/>
    </row>
    <row r="7" spans="1:19">
      <c r="A7" s="4"/>
      <c r="B7" s="4"/>
      <c r="C7" s="4"/>
      <c r="D7" s="4"/>
      <c r="E7" s="4"/>
      <c r="F7" s="4"/>
      <c r="G7" s="4"/>
      <c r="H7" s="4"/>
    </row>
    <row r="8" spans="1:19">
      <c r="A8" s="4"/>
      <c r="B8" s="4"/>
      <c r="C8" s="4"/>
      <c r="D8" s="4"/>
      <c r="E8" s="4"/>
      <c r="F8" s="4"/>
      <c r="G8" s="4"/>
      <c r="H8" s="4"/>
    </row>
    <row r="9" spans="1:19">
      <c r="A9" s="4"/>
      <c r="B9" s="4"/>
      <c r="C9" s="4"/>
      <c r="D9" s="4"/>
      <c r="E9" s="4"/>
      <c r="F9" s="4"/>
      <c r="G9" s="4"/>
      <c r="H9" s="4"/>
    </row>
    <row r="10" spans="1:19">
      <c r="A10" s="4"/>
      <c r="B10" s="4"/>
      <c r="C10" s="4"/>
      <c r="D10" s="4"/>
      <c r="E10" s="4"/>
      <c r="F10" s="4"/>
      <c r="G10" s="4"/>
      <c r="H10" s="4"/>
    </row>
    <row r="11" spans="1:19">
      <c r="A11" s="4"/>
      <c r="B11" s="4"/>
      <c r="C11" s="4"/>
      <c r="D11" s="4"/>
      <c r="E11" s="4"/>
      <c r="F11" s="4"/>
      <c r="G11" s="4"/>
      <c r="H11" s="4"/>
    </row>
    <row r="12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>
      <c r="A24" s="4"/>
      <c r="B24" s="5"/>
      <c r="C24" s="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49" spans="1:23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6" spans="1:23">
      <c r="C56" s="1" t="s">
        <v>91</v>
      </c>
    </row>
    <row r="57" spans="1:23">
      <c r="C57" s="1" t="s">
        <v>92</v>
      </c>
      <c r="Q57" s="8"/>
    </row>
    <row r="59" spans="1:23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3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3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3">
      <c r="A62" s="108"/>
      <c r="B62" s="9"/>
      <c r="C62" s="9" t="s">
        <v>94</v>
      </c>
      <c r="D62" s="9" t="s">
        <v>95</v>
      </c>
      <c r="E62" s="9" t="s">
        <v>96</v>
      </c>
      <c r="F62" s="9" t="s">
        <v>103</v>
      </c>
      <c r="G62" s="9" t="s">
        <v>102</v>
      </c>
      <c r="H62" s="9" t="s">
        <v>101</v>
      </c>
      <c r="I62" s="9" t="s">
        <v>105</v>
      </c>
      <c r="J62" s="9" t="s">
        <v>104</v>
      </c>
      <c r="K62" s="9" t="s">
        <v>106</v>
      </c>
      <c r="L62" s="9" t="s">
        <v>107</v>
      </c>
      <c r="M62" s="9" t="s">
        <v>108</v>
      </c>
      <c r="N62" s="9" t="s">
        <v>109</v>
      </c>
      <c r="O62" s="9" t="s">
        <v>112</v>
      </c>
      <c r="P62" s="9" t="s">
        <v>113</v>
      </c>
      <c r="Q62" s="9" t="s">
        <v>111</v>
      </c>
      <c r="R62" s="9" t="s">
        <v>120</v>
      </c>
      <c r="S62" s="9" t="s">
        <v>121</v>
      </c>
      <c r="T62" s="9" t="s">
        <v>122</v>
      </c>
      <c r="U62" s="9"/>
    </row>
    <row r="63" spans="1:23">
      <c r="A63" s="108"/>
      <c r="B63" s="9" t="s">
        <v>36</v>
      </c>
      <c r="C63" s="9">
        <f>(C65/C64)-1</f>
        <v>4.2479505393588468E-2</v>
      </c>
      <c r="D63" s="9">
        <f>(D65/D64)-1</f>
        <v>3.5027568890134919E-2</v>
      </c>
      <c r="E63" s="9">
        <f t="shared" ref="E63:T63" si="0">(E65/E64)-1</f>
        <v>2.3108744281186144E-3</v>
      </c>
      <c r="F63" s="9">
        <f t="shared" si="0"/>
        <v>6.5784148887063187E-2</v>
      </c>
      <c r="G63" s="9">
        <f t="shared" si="0"/>
        <v>3.523813598843839E-2</v>
      </c>
      <c r="H63" s="9">
        <f t="shared" si="0"/>
        <v>4.6648376282545367E-2</v>
      </c>
      <c r="I63" s="9">
        <f t="shared" si="0"/>
        <v>3.6974619924329488E-2</v>
      </c>
      <c r="J63" s="9">
        <f t="shared" si="0"/>
        <v>5.9268189292063456E-2</v>
      </c>
      <c r="K63" s="9">
        <f t="shared" si="0"/>
        <v>3.2404824617306538E-2</v>
      </c>
      <c r="L63" s="9">
        <f t="shared" si="0"/>
        <v>4.3223575857414431E-2</v>
      </c>
      <c r="M63" s="9">
        <f t="shared" si="0"/>
        <v>4.315956800879106E-2</v>
      </c>
      <c r="N63" s="9">
        <f t="shared" si="0"/>
        <v>4.3845359467904688E-2</v>
      </c>
      <c r="O63" s="9">
        <f t="shared" si="0"/>
        <v>4.6690689574468536E-2</v>
      </c>
      <c r="P63" s="9">
        <f t="shared" si="0"/>
        <v>5.704422678194554E-2</v>
      </c>
      <c r="Q63" s="9">
        <f t="shared" si="0"/>
        <v>5.8877350896591185E-2</v>
      </c>
      <c r="R63" s="9">
        <f t="shared" si="0"/>
        <v>2.9303991108827754E-2</v>
      </c>
      <c r="S63" s="9">
        <f t="shared" si="0"/>
        <v>5.0745813757463232E-2</v>
      </c>
      <c r="T63" s="9">
        <f t="shared" si="0"/>
        <v>3.0955419054940592E-2</v>
      </c>
      <c r="U63" s="9"/>
    </row>
    <row r="64" spans="1:23">
      <c r="A64" s="108"/>
      <c r="B64" s="9" t="s">
        <v>97</v>
      </c>
      <c r="C64" s="9">
        <v>51077219</v>
      </c>
      <c r="D64" s="9">
        <v>49235932</v>
      </c>
      <c r="E64" s="9">
        <v>61374170</v>
      </c>
      <c r="F64" s="9">
        <v>66407274</v>
      </c>
      <c r="G64" s="9">
        <v>75652299</v>
      </c>
      <c r="H64" s="9">
        <v>82312104</v>
      </c>
      <c r="I64" s="9">
        <v>90780541</v>
      </c>
      <c r="J64" s="9">
        <v>92316031</v>
      </c>
      <c r="K64" s="9">
        <v>83917288</v>
      </c>
      <c r="L64" s="9">
        <v>75516982</v>
      </c>
      <c r="M64" s="9">
        <v>56986993</v>
      </c>
      <c r="N64" s="9">
        <v>56643235</v>
      </c>
      <c r="O64" s="9">
        <v>53246954</v>
      </c>
      <c r="P64" s="9">
        <v>50960547</v>
      </c>
      <c r="Q64" s="9">
        <v>61515998</v>
      </c>
      <c r="R64" s="9">
        <v>70775820</v>
      </c>
      <c r="S64" s="9">
        <v>78318145</v>
      </c>
      <c r="T64" s="9">
        <v>86151830</v>
      </c>
      <c r="U64" s="9"/>
    </row>
    <row r="65" spans="1:34">
      <c r="A65" s="108"/>
      <c r="B65" s="9" t="s">
        <v>98</v>
      </c>
      <c r="C65" s="9">
        <v>53246954</v>
      </c>
      <c r="D65" s="9">
        <v>50960547</v>
      </c>
      <c r="E65" s="9">
        <v>61515998</v>
      </c>
      <c r="F65" s="9">
        <v>70775820</v>
      </c>
      <c r="G65" s="9">
        <v>78318145</v>
      </c>
      <c r="H65" s="9">
        <v>86151830</v>
      </c>
      <c r="I65" s="9">
        <v>94137117</v>
      </c>
      <c r="J65" s="9">
        <v>97787435</v>
      </c>
      <c r="K65" s="9">
        <v>86636613</v>
      </c>
      <c r="L65" s="9">
        <v>78781096</v>
      </c>
      <c r="M65" s="9">
        <v>59446527</v>
      </c>
      <c r="N65" s="9">
        <v>59126778</v>
      </c>
      <c r="O65" s="9">
        <v>55733091</v>
      </c>
      <c r="P65" s="9">
        <v>53867552</v>
      </c>
      <c r="Q65" s="9">
        <v>65137897</v>
      </c>
      <c r="R65" s="9">
        <v>72849834</v>
      </c>
      <c r="S65" s="9">
        <v>82292463</v>
      </c>
      <c r="T65" s="9">
        <v>88818696</v>
      </c>
      <c r="U65" s="9"/>
      <c r="X65" s="10"/>
      <c r="Y65" s="10"/>
    </row>
    <row r="66" spans="1:34">
      <c r="A66" s="108"/>
      <c r="B66" s="9"/>
      <c r="C66" s="9">
        <f>C65/1000000</f>
        <v>53.246954000000002</v>
      </c>
      <c r="D66" s="9">
        <f t="shared" ref="D66:T66" si="1">D65/1000000</f>
        <v>50.960546999999998</v>
      </c>
      <c r="E66" s="9">
        <f t="shared" si="1"/>
        <v>61.515998000000003</v>
      </c>
      <c r="F66" s="9">
        <f t="shared" si="1"/>
        <v>70.775819999999996</v>
      </c>
      <c r="G66" s="9">
        <f t="shared" si="1"/>
        <v>78.318145000000001</v>
      </c>
      <c r="H66" s="9">
        <f t="shared" si="1"/>
        <v>86.151830000000004</v>
      </c>
      <c r="I66" s="9">
        <f t="shared" si="1"/>
        <v>94.137117000000003</v>
      </c>
      <c r="J66" s="9">
        <f t="shared" si="1"/>
        <v>97.787435000000002</v>
      </c>
      <c r="K66" s="9">
        <f t="shared" si="1"/>
        <v>86.636612999999997</v>
      </c>
      <c r="L66" s="9">
        <f t="shared" si="1"/>
        <v>78.781096000000005</v>
      </c>
      <c r="M66" s="9">
        <f t="shared" si="1"/>
        <v>59.446527000000003</v>
      </c>
      <c r="N66" s="9">
        <f t="shared" si="1"/>
        <v>59.126778000000002</v>
      </c>
      <c r="O66" s="9">
        <f t="shared" si="1"/>
        <v>55.733091000000002</v>
      </c>
      <c r="P66" s="9">
        <f t="shared" si="1"/>
        <v>53.867552000000003</v>
      </c>
      <c r="Q66" s="9">
        <f t="shared" si="1"/>
        <v>65.137896999999995</v>
      </c>
      <c r="R66" s="9">
        <f t="shared" si="1"/>
        <v>72.849834000000001</v>
      </c>
      <c r="S66" s="9">
        <f t="shared" si="1"/>
        <v>82.292462999999998</v>
      </c>
      <c r="T66" s="9">
        <f t="shared" si="1"/>
        <v>88.818696000000003</v>
      </c>
      <c r="U66" s="9"/>
      <c r="X66" s="10"/>
      <c r="Y66" s="10"/>
    </row>
    <row r="67" spans="1:34">
      <c r="A67" s="108"/>
      <c r="B67" s="9" t="s">
        <v>114</v>
      </c>
      <c r="C67" s="9">
        <f t="shared" ref="C67:N67" si="2">100*C65/$C65</f>
        <v>100</v>
      </c>
      <c r="D67" s="9">
        <f t="shared" si="2"/>
        <v>95.70603231125672</v>
      </c>
      <c r="E67" s="9">
        <f t="shared" si="2"/>
        <v>115.52960944958467</v>
      </c>
      <c r="F67" s="9">
        <f t="shared" si="2"/>
        <v>132.91994129842621</v>
      </c>
      <c r="G67" s="9">
        <f t="shared" si="2"/>
        <v>147.08474216196478</v>
      </c>
      <c r="H67" s="9">
        <f t="shared" si="2"/>
        <v>161.79672925516078</v>
      </c>
      <c r="I67" s="9">
        <f t="shared" si="2"/>
        <v>176.79343122613173</v>
      </c>
      <c r="J67" s="9">
        <f t="shared" si="2"/>
        <v>183.64888064770804</v>
      </c>
      <c r="K67" s="9">
        <f t="shared" si="2"/>
        <v>162.70717194452101</v>
      </c>
      <c r="L67" s="9">
        <f t="shared" si="2"/>
        <v>147.9541834449347</v>
      </c>
      <c r="M67" s="9">
        <f t="shared" si="2"/>
        <v>111.64305661503191</v>
      </c>
      <c r="N67" s="9">
        <f t="shared" si="2"/>
        <v>111.04255465955855</v>
      </c>
      <c r="O67" s="9">
        <f t="shared" ref="O67:T67" si="3">100*O65/$O65</f>
        <v>100</v>
      </c>
      <c r="P67" s="9">
        <f t="shared" si="3"/>
        <v>96.652726474474562</v>
      </c>
      <c r="Q67" s="9">
        <f t="shared" si="3"/>
        <v>116.87472528663447</v>
      </c>
      <c r="R67" s="9">
        <f t="shared" si="3"/>
        <v>130.71199298815134</v>
      </c>
      <c r="S67" s="9">
        <f t="shared" si="3"/>
        <v>147.65458280431639</v>
      </c>
      <c r="T67" s="9">
        <f t="shared" si="3"/>
        <v>159.36438192527308</v>
      </c>
      <c r="U67" s="9"/>
      <c r="X67" s="10"/>
      <c r="Y67" s="10"/>
    </row>
    <row r="68" spans="1:34">
      <c r="A68" s="10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</row>
    <row r="69" spans="1:34">
      <c r="A69" s="10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1:34">
      <c r="A70" s="5"/>
      <c r="U70" s="1">
        <f>SUM(C65:H65)</f>
        <v>400969294</v>
      </c>
      <c r="V70" s="1">
        <f>SUM(O65:T65)</f>
        <v>418699533</v>
      </c>
      <c r="X70" s="11">
        <f>(V70/U70)-1</f>
        <v>4.4218445814456775E-2</v>
      </c>
    </row>
    <row r="71" spans="1:34">
      <c r="A71" s="5"/>
      <c r="X71" s="7"/>
    </row>
    <row r="72" spans="1:34">
      <c r="A72" s="5"/>
      <c r="X72" s="7"/>
    </row>
    <row r="73" spans="1:34">
      <c r="A73" s="5"/>
    </row>
    <row r="74" spans="1:34">
      <c r="A74" s="5"/>
      <c r="D74" s="1">
        <f>(D65/C65)-1</f>
        <v>-4.2939676887432832E-2</v>
      </c>
      <c r="E74" s="1">
        <f t="shared" ref="E74:O74" si="4">(E65/D65)-1</f>
        <v>0.20712986067437611</v>
      </c>
      <c r="F74" s="1">
        <f t="shared" si="4"/>
        <v>0.15052705476711936</v>
      </c>
      <c r="G74" s="1">
        <f t="shared" si="4"/>
        <v>0.10656640926237237</v>
      </c>
      <c r="H74" s="1">
        <f t="shared" si="4"/>
        <v>0.10002388335423418</v>
      </c>
      <c r="I74" s="1">
        <f t="shared" si="4"/>
        <v>9.2688536041544367E-2</v>
      </c>
      <c r="J74" s="1">
        <f t="shared" si="4"/>
        <v>3.8776607105994065E-2</v>
      </c>
      <c r="K74" s="1">
        <f t="shared" si="4"/>
        <v>-0.11403123519908254</v>
      </c>
      <c r="L74" s="1">
        <f t="shared" si="4"/>
        <v>-9.0672023385771072E-2</v>
      </c>
      <c r="M74" s="1">
        <f>(M65/L65)-1</f>
        <v>-0.2454214269880175</v>
      </c>
      <c r="N74" s="1">
        <f t="shared" si="4"/>
        <v>-5.3787667023844632E-3</v>
      </c>
      <c r="O74" s="1">
        <f t="shared" si="4"/>
        <v>-5.7396785598565869E-2</v>
      </c>
      <c r="P74" s="1">
        <f>(P65/O65)-1</f>
        <v>-3.3472735255254404E-2</v>
      </c>
      <c r="Q74" s="1">
        <f>(Q65/P65)-1</f>
        <v>0.20922326301369698</v>
      </c>
      <c r="R74" s="1">
        <f>(R65/Q65)-1</f>
        <v>0.11839401262831672</v>
      </c>
      <c r="S74" s="1">
        <f>(S65/R65)-1</f>
        <v>0.12961771470886263</v>
      </c>
      <c r="T74" s="1">
        <f>(T65/S65)-1</f>
        <v>7.9305355096735974E-2</v>
      </c>
      <c r="X74" s="12"/>
      <c r="Y74" s="12"/>
      <c r="Z74" s="12"/>
    </row>
    <row r="75" spans="1:34">
      <c r="A75" s="5"/>
    </row>
    <row r="76" spans="1:34">
      <c r="A76" s="5"/>
      <c r="C76" s="1">
        <v>2015</v>
      </c>
      <c r="H76" s="1">
        <v>2014</v>
      </c>
      <c r="N76" s="1">
        <f>(SUM(C65:N65)/SUM(C64:N64))-1</f>
        <v>4.1158829285934395E-2</v>
      </c>
      <c r="T76" s="1">
        <f>(SUM(O65:T65)/SUM(O64:T64))-1</f>
        <v>4.4218445814456775E-2</v>
      </c>
      <c r="Z76" s="11"/>
    </row>
    <row r="77" spans="1:34">
      <c r="A77" s="5"/>
      <c r="B77" s="1" t="s">
        <v>15</v>
      </c>
      <c r="C77" s="1">
        <f>C78+C79+C80</f>
        <v>418699533</v>
      </c>
      <c r="E77" s="1" t="s">
        <v>115</v>
      </c>
      <c r="G77" s="1" t="s">
        <v>15</v>
      </c>
      <c r="H77" s="1">
        <f>H78+H79+H80</f>
        <v>400969294</v>
      </c>
    </row>
    <row r="78" spans="1:34">
      <c r="A78" s="5"/>
      <c r="B78" s="1" t="s">
        <v>52</v>
      </c>
      <c r="C78" s="1">
        <v>185812444</v>
      </c>
      <c r="D78" s="1">
        <f>C78/C77</f>
        <v>0.4437846936886839</v>
      </c>
      <c r="E78" s="1">
        <f>(C78/H78)-1</f>
        <v>7.3160819249238118E-2</v>
      </c>
      <c r="G78" s="1" t="s">
        <v>52</v>
      </c>
      <c r="H78" s="1">
        <v>173145013</v>
      </c>
    </row>
    <row r="79" spans="1:34">
      <c r="A79" s="4"/>
      <c r="B79" s="1" t="s">
        <v>51</v>
      </c>
      <c r="C79" s="1">
        <v>156078379</v>
      </c>
      <c r="D79" s="1">
        <f>C79/C77</f>
        <v>0.37276941266614694</v>
      </c>
      <c r="E79" s="1">
        <f>(C79/H79)-1</f>
        <v>1.4225261354164465E-2</v>
      </c>
      <c r="G79" s="1" t="s">
        <v>51</v>
      </c>
      <c r="H79" s="1">
        <v>153889264</v>
      </c>
    </row>
    <row r="80" spans="1:34">
      <c r="A80" s="4"/>
      <c r="B80" s="1" t="s">
        <v>69</v>
      </c>
      <c r="C80" s="1">
        <v>76808710</v>
      </c>
      <c r="D80" s="1">
        <f>C80/C77</f>
        <v>0.18344589364516917</v>
      </c>
      <c r="E80" s="1">
        <f>(C80/H80)-1</f>
        <v>3.8867820913600415E-2</v>
      </c>
      <c r="G80" s="1" t="s">
        <v>69</v>
      </c>
      <c r="H80" s="1">
        <v>73935017</v>
      </c>
    </row>
    <row r="81" spans="1:23">
      <c r="A81" s="4"/>
      <c r="B81" s="9"/>
      <c r="C81" s="9"/>
      <c r="D81" s="9">
        <f>SUM(D78:D80)</f>
        <v>1</v>
      </c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</row>
    <row r="82" spans="1:23">
      <c r="A82" s="4"/>
      <c r="B82" s="13"/>
      <c r="C82" s="14"/>
      <c r="D82" s="12"/>
      <c r="E82" s="15"/>
      <c r="F82" s="16"/>
      <c r="G82" s="4"/>
      <c r="H82" s="5"/>
    </row>
    <row r="83" spans="1:23">
      <c r="A83" s="4"/>
      <c r="B83" s="13"/>
      <c r="D83" s="12"/>
      <c r="E83" s="15"/>
      <c r="F83" s="16"/>
      <c r="G83" s="4"/>
      <c r="H83" s="5"/>
    </row>
  </sheetData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2"/>
  <sheetViews>
    <sheetView showGridLines="0" zoomScaleNormal="100" workbookViewId="0">
      <selection activeCell="F41" sqref="F41"/>
    </sheetView>
  </sheetViews>
  <sheetFormatPr defaultRowHeight="12"/>
  <cols>
    <col min="1" max="2" width="9.140625" style="1"/>
    <col min="3" max="3" width="10.28515625" style="1" customWidth="1"/>
    <col min="4" max="16384" width="9.140625" style="1"/>
  </cols>
  <sheetData>
    <row r="1" spans="2:18">
      <c r="B1" s="17"/>
      <c r="D1" s="18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2:18">
      <c r="C2" s="19"/>
      <c r="D2" s="18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18">
      <c r="B3" s="2" t="s">
        <v>130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2:18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18">
      <c r="B5" s="4"/>
      <c r="C5" s="1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2:18">
      <c r="B6" s="5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2:18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2:18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2:18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2:18">
      <c r="B10" s="5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2:18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21" spans="2:20" ht="25.5" customHeight="1"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30" spans="2:20">
      <c r="B30" s="3" t="s">
        <v>91</v>
      </c>
    </row>
    <row r="32" spans="2:20">
      <c r="B32" s="1" t="s">
        <v>92</v>
      </c>
    </row>
    <row r="43" spans="1:2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>
      <c r="A44" s="9"/>
      <c r="B44" s="9"/>
      <c r="C44" s="9" t="str">
        <f>'Figure 1'!C$62</f>
        <v>Jan-14</v>
      </c>
      <c r="D44" s="9" t="str">
        <f>'Figure 1'!D$62</f>
        <v>Feb-14</v>
      </c>
      <c r="E44" s="9" t="str">
        <f>'Figure 1'!E$62</f>
        <v>Mar-14</v>
      </c>
      <c r="F44" s="9" t="str">
        <f>'Figure 1'!F$62</f>
        <v>Apr-14</v>
      </c>
      <c r="G44" s="9" t="str">
        <f>'Figure 1'!G$62</f>
        <v>May-14</v>
      </c>
      <c r="H44" s="9" t="str">
        <f>'Figure 1'!H$62</f>
        <v>Jun-14</v>
      </c>
      <c r="I44" s="9" t="str">
        <f>'Figure 1'!I$62</f>
        <v>Jul-14</v>
      </c>
      <c r="J44" s="9" t="str">
        <f>'Figure 1'!J$62</f>
        <v>Aug-14</v>
      </c>
      <c r="K44" s="9" t="str">
        <f>'Figure 1'!K$62</f>
        <v>Sep-14</v>
      </c>
      <c r="L44" s="9" t="str">
        <f>'Figure 1'!L$62</f>
        <v>Oct-14</v>
      </c>
      <c r="M44" s="9" t="str">
        <f>'Figure 1'!M$62</f>
        <v>Nov-14</v>
      </c>
      <c r="N44" s="9" t="str">
        <f>'Figure 1'!N$62</f>
        <v>Dec-14</v>
      </c>
      <c r="O44" s="9" t="str">
        <f>'Figure 1'!O$62</f>
        <v>Jan-15</v>
      </c>
      <c r="P44" s="9" t="str">
        <f>'Figure 1'!P$62</f>
        <v>Feb-15</v>
      </c>
      <c r="Q44" s="9" t="str">
        <f>'Figure 1'!Q$62</f>
        <v>Mar-15</v>
      </c>
      <c r="R44" s="9" t="str">
        <f>'Figure 1'!R$62</f>
        <v>Apr-15</v>
      </c>
      <c r="S44" s="9" t="str">
        <f>'Figure 1'!S$62</f>
        <v>May-15</v>
      </c>
      <c r="T44" s="9" t="str">
        <f>'Figure 1'!T$62</f>
        <v>Jun-15</v>
      </c>
      <c r="U44" s="9"/>
    </row>
    <row r="45" spans="1:21">
      <c r="A45" s="9"/>
      <c r="B45" s="9" t="s">
        <v>36</v>
      </c>
      <c r="C45" s="9">
        <f>('Figure 1'!C$63)*100</f>
        <v>4.2479505393588468</v>
      </c>
      <c r="D45" s="9">
        <f>('Figure 1'!D$63)*100</f>
        <v>3.5027568890134919</v>
      </c>
      <c r="E45" s="9">
        <f>('Figure 1'!E$63)*100</f>
        <v>0.23108744281186144</v>
      </c>
      <c r="F45" s="9">
        <f>('Figure 1'!F$63)*100</f>
        <v>6.5784148887063187</v>
      </c>
      <c r="G45" s="9">
        <f>('Figure 1'!G$63)*100</f>
        <v>3.523813598843839</v>
      </c>
      <c r="H45" s="9">
        <f>('Figure 1'!H$63)*100</f>
        <v>4.6648376282545367</v>
      </c>
      <c r="I45" s="9">
        <f>('Figure 1'!I$63)*100</f>
        <v>3.6974619924329488</v>
      </c>
      <c r="J45" s="9">
        <f>('Figure 1'!J$63)*100</f>
        <v>5.9268189292063456</v>
      </c>
      <c r="K45" s="9">
        <f>('Figure 1'!K$63)*100</f>
        <v>3.2404824617306538</v>
      </c>
      <c r="L45" s="9">
        <f>('Figure 1'!L$63)*100</f>
        <v>4.3223575857414431</v>
      </c>
      <c r="M45" s="9">
        <f>('Figure 1'!M$63)*100</f>
        <v>4.315956800879106</v>
      </c>
      <c r="N45" s="9">
        <f>('Figure 1'!N$63)*100</f>
        <v>4.3845359467904688</v>
      </c>
      <c r="O45" s="9">
        <f>('Figure 1'!O$63)*100</f>
        <v>4.6690689574468536</v>
      </c>
      <c r="P45" s="9">
        <f>('Figure 1'!P$63)*100</f>
        <v>5.704422678194554</v>
      </c>
      <c r="Q45" s="9">
        <f>('Figure 1'!Q$63)*100</f>
        <v>5.8877350896591185</v>
      </c>
      <c r="R45" s="9">
        <f>('Figure 1'!R$63)*100</f>
        <v>2.9303991108827754</v>
      </c>
      <c r="S45" s="9">
        <f>('Figure 1'!S$63)*100</f>
        <v>5.0745813757463232</v>
      </c>
      <c r="T45" s="9">
        <f>('Figure 1'!T$63)*100</f>
        <v>3.0955419054940592</v>
      </c>
      <c r="U45" s="9"/>
    </row>
    <row r="46" spans="1:2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>
      <c r="B48" s="9" t="s">
        <v>15</v>
      </c>
      <c r="C48" s="9">
        <f>'Figure 1'!C77</f>
        <v>418699533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2:21">
      <c r="B49" s="9" t="s">
        <v>52</v>
      </c>
      <c r="C49" s="9">
        <f>'Figure 1'!C78</f>
        <v>185812444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2:21">
      <c r="B50" s="9" t="s">
        <v>51</v>
      </c>
      <c r="C50" s="9">
        <f>'Figure 1'!C79</f>
        <v>156078379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2:21">
      <c r="B51" s="9" t="s">
        <v>69</v>
      </c>
      <c r="C51" s="9">
        <f>'Figure 1'!C80</f>
        <v>76808710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2:2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V49"/>
  <sheetViews>
    <sheetView showGridLines="0" zoomScaleNormal="100" workbookViewId="0">
      <selection activeCell="A2" sqref="A2"/>
    </sheetView>
  </sheetViews>
  <sheetFormatPr defaultRowHeight="12"/>
  <cols>
    <col min="1" max="1" width="31.28515625" style="5" customWidth="1"/>
    <col min="2" max="13" width="10.140625" style="5" customWidth="1"/>
    <col min="14" max="14" width="10.85546875" style="5" customWidth="1"/>
    <col min="15" max="20" width="9.85546875" style="5" customWidth="1"/>
    <col min="21" max="21" width="12.28515625" style="5" customWidth="1"/>
    <col min="22" max="22" width="9.28515625" style="5" bestFit="1" customWidth="1"/>
    <col min="23" max="23" width="9.140625" style="5"/>
    <col min="24" max="24" width="12" style="5" customWidth="1"/>
    <col min="25" max="25" width="10" style="5" customWidth="1"/>
    <col min="26" max="26" width="9.140625" style="5"/>
    <col min="27" max="27" width="9.5703125" style="5" bestFit="1" customWidth="1"/>
    <col min="28" max="16384" width="9.140625" style="5"/>
  </cols>
  <sheetData>
    <row r="3" spans="1:21">
      <c r="A3" s="21" t="s">
        <v>127</v>
      </c>
    </row>
    <row r="4" spans="1:2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21" ht="12.75" customHeight="1">
      <c r="A5" s="77"/>
      <c r="B5" s="79">
        <v>2014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1"/>
      <c r="N5" s="82" t="s">
        <v>110</v>
      </c>
      <c r="O5" s="79">
        <v>2015</v>
      </c>
      <c r="P5" s="80"/>
      <c r="Q5" s="80"/>
      <c r="R5" s="80"/>
      <c r="S5" s="80"/>
      <c r="T5" s="81"/>
      <c r="U5" s="84" t="s">
        <v>129</v>
      </c>
    </row>
    <row r="6" spans="1:21" ht="82.5" customHeight="1">
      <c r="A6" s="78"/>
      <c r="B6" s="45" t="s">
        <v>63</v>
      </c>
      <c r="C6" s="46" t="s">
        <v>64</v>
      </c>
      <c r="D6" s="46" t="s">
        <v>65</v>
      </c>
      <c r="E6" s="46" t="s">
        <v>66</v>
      </c>
      <c r="F6" s="46" t="s">
        <v>67</v>
      </c>
      <c r="G6" s="46" t="s">
        <v>68</v>
      </c>
      <c r="H6" s="47" t="s">
        <v>76</v>
      </c>
      <c r="I6" s="46" t="s">
        <v>75</v>
      </c>
      <c r="J6" s="46" t="s">
        <v>74</v>
      </c>
      <c r="K6" s="46" t="s">
        <v>73</v>
      </c>
      <c r="L6" s="46" t="s">
        <v>72</v>
      </c>
      <c r="M6" s="46" t="s">
        <v>71</v>
      </c>
      <c r="N6" s="83"/>
      <c r="O6" s="47" t="s">
        <v>63</v>
      </c>
      <c r="P6" s="46" t="s">
        <v>64</v>
      </c>
      <c r="Q6" s="46" t="s">
        <v>65</v>
      </c>
      <c r="R6" s="46" t="s">
        <v>66</v>
      </c>
      <c r="S6" s="46" t="s">
        <v>67</v>
      </c>
      <c r="T6" s="46" t="s">
        <v>68</v>
      </c>
      <c r="U6" s="85"/>
    </row>
    <row r="7" spans="1:21" ht="20.100000000000001" customHeight="1">
      <c r="A7" s="48" t="s">
        <v>93</v>
      </c>
      <c r="B7" s="50">
        <v>53246.953999999998</v>
      </c>
      <c r="C7" s="51">
        <v>50960.546999999999</v>
      </c>
      <c r="D7" s="51">
        <v>61515.998</v>
      </c>
      <c r="E7" s="51">
        <v>70775.820000000007</v>
      </c>
      <c r="F7" s="51">
        <v>78318.145000000004</v>
      </c>
      <c r="G7" s="51">
        <v>86151.83</v>
      </c>
      <c r="H7" s="51">
        <v>94137.116999999998</v>
      </c>
      <c r="I7" s="51">
        <v>97787.434999999998</v>
      </c>
      <c r="J7" s="51">
        <v>86636.612999999998</v>
      </c>
      <c r="K7" s="51">
        <v>78781.096000000005</v>
      </c>
      <c r="L7" s="51">
        <v>59446.527000000002</v>
      </c>
      <c r="M7" s="51">
        <v>59126.777999999998</v>
      </c>
      <c r="N7" s="52">
        <v>876884.86</v>
      </c>
      <c r="O7" s="51">
        <v>55733.091</v>
      </c>
      <c r="P7" s="51">
        <v>53867.552000000003</v>
      </c>
      <c r="Q7" s="51">
        <v>65137.896999999997</v>
      </c>
      <c r="R7" s="51">
        <v>72849.834000000003</v>
      </c>
      <c r="S7" s="51">
        <v>82292.463000000003</v>
      </c>
      <c r="T7" s="51">
        <v>88818.695999999996</v>
      </c>
      <c r="U7" s="49">
        <v>4.4218445814456775E-2</v>
      </c>
    </row>
    <row r="8" spans="1:21" ht="20.100000000000001" customHeight="1">
      <c r="A8" s="90" t="s">
        <v>54</v>
      </c>
      <c r="B8" s="53">
        <v>1638.4749999999999</v>
      </c>
      <c r="C8" s="54">
        <v>1608.133</v>
      </c>
      <c r="D8" s="54">
        <v>2004.713</v>
      </c>
      <c r="E8" s="54">
        <v>2505.098</v>
      </c>
      <c r="F8" s="54">
        <v>2619.665</v>
      </c>
      <c r="G8" s="55">
        <v>2683.4</v>
      </c>
      <c r="H8" s="55">
        <v>3065.8119999999999</v>
      </c>
      <c r="I8" s="55">
        <v>3102.97</v>
      </c>
      <c r="J8" s="55">
        <v>2872.3029999999999</v>
      </c>
      <c r="K8" s="55">
        <v>2618.127</v>
      </c>
      <c r="L8" s="55">
        <v>2107.3960000000002</v>
      </c>
      <c r="M8" s="55">
        <v>1948.9680000000001</v>
      </c>
      <c r="N8" s="56">
        <v>28775.06</v>
      </c>
      <c r="O8" s="53">
        <v>1817.518</v>
      </c>
      <c r="P8" s="54">
        <v>1856.2619999999999</v>
      </c>
      <c r="Q8" s="54">
        <v>2209.328</v>
      </c>
      <c r="R8" s="54">
        <v>2660.07</v>
      </c>
      <c r="S8" s="54">
        <v>2859.2820000000002</v>
      </c>
      <c r="T8" s="54">
        <v>2855.5360000000001</v>
      </c>
      <c r="U8" s="75">
        <v>9.1773304366389974E-2</v>
      </c>
    </row>
    <row r="9" spans="1:21" ht="20.100000000000001" customHeight="1">
      <c r="A9" s="91" t="s">
        <v>58</v>
      </c>
      <c r="B9" s="57">
        <v>298.85300000000001</v>
      </c>
      <c r="C9" s="58">
        <v>274.57100000000003</v>
      </c>
      <c r="D9" s="58">
        <v>314.28199999999998</v>
      </c>
      <c r="E9" s="58">
        <v>350.84899999999999</v>
      </c>
      <c r="F9" s="58">
        <v>510.81700000000001</v>
      </c>
      <c r="G9" s="59">
        <v>1080.83</v>
      </c>
      <c r="H9" s="55">
        <v>1395.7190000000001</v>
      </c>
      <c r="I9" s="55">
        <v>1452.6980000000001</v>
      </c>
      <c r="J9" s="55">
        <v>852.88300000000004</v>
      </c>
      <c r="K9" s="55">
        <v>383.91199999999998</v>
      </c>
      <c r="L9" s="55">
        <v>290.48</v>
      </c>
      <c r="M9" s="55">
        <v>313.10399999999998</v>
      </c>
      <c r="N9" s="56">
        <v>7518.9980000000005</v>
      </c>
      <c r="O9" s="57">
        <v>311.964</v>
      </c>
      <c r="P9" s="58">
        <v>286.71800000000002</v>
      </c>
      <c r="Q9" s="54">
        <v>324.20100000000002</v>
      </c>
      <c r="R9" s="54">
        <v>362.52300000000002</v>
      </c>
      <c r="S9" s="54">
        <v>501.137</v>
      </c>
      <c r="T9" s="54">
        <v>975.678</v>
      </c>
      <c r="U9" s="75">
        <v>-2.4019840279951632E-2</v>
      </c>
    </row>
    <row r="10" spans="1:21" ht="20.100000000000001" customHeight="1">
      <c r="A10" s="91" t="s">
        <v>16</v>
      </c>
      <c r="B10" s="57">
        <v>648.63499999999999</v>
      </c>
      <c r="C10" s="58">
        <v>606.61500000000001</v>
      </c>
      <c r="D10" s="58">
        <v>810.87599999999998</v>
      </c>
      <c r="E10" s="58">
        <v>948.01400000000001</v>
      </c>
      <c r="F10" s="58">
        <v>1037.45</v>
      </c>
      <c r="G10" s="59">
        <v>1265.173</v>
      </c>
      <c r="H10" s="55">
        <v>1392.4949999999999</v>
      </c>
      <c r="I10" s="55">
        <v>1429.2819999999999</v>
      </c>
      <c r="J10" s="55">
        <v>1317.82</v>
      </c>
      <c r="K10" s="55">
        <v>1041.2</v>
      </c>
      <c r="L10" s="55">
        <v>799.67499999999995</v>
      </c>
      <c r="M10" s="55">
        <v>782.63800000000003</v>
      </c>
      <c r="N10" s="56">
        <v>12079.873000000001</v>
      </c>
      <c r="O10" s="57">
        <v>649.303</v>
      </c>
      <c r="P10" s="58">
        <v>638.12</v>
      </c>
      <c r="Q10" s="54">
        <v>821.51</v>
      </c>
      <c r="R10" s="54">
        <v>956.678</v>
      </c>
      <c r="S10" s="54">
        <v>1092.539</v>
      </c>
      <c r="T10" s="54">
        <v>1328.075</v>
      </c>
      <c r="U10" s="75">
        <v>3.1873152893969525E-2</v>
      </c>
    </row>
    <row r="11" spans="1:21" ht="20.100000000000001" customHeight="1">
      <c r="A11" s="91" t="s">
        <v>17</v>
      </c>
      <c r="B11" s="57">
        <v>1827.7239999999999</v>
      </c>
      <c r="C11" s="58">
        <v>1849.191</v>
      </c>
      <c r="D11" s="58">
        <v>2210.837</v>
      </c>
      <c r="E11" s="58">
        <v>2476.9079999999999</v>
      </c>
      <c r="F11" s="58">
        <v>2632.277</v>
      </c>
      <c r="G11" s="59">
        <v>2877.8449999999998</v>
      </c>
      <c r="H11" s="55">
        <v>3066.1489999999999</v>
      </c>
      <c r="I11" s="55">
        <v>2811.41</v>
      </c>
      <c r="J11" s="55">
        <v>2677.1709999999998</v>
      </c>
      <c r="K11" s="55">
        <v>2649.8679999999999</v>
      </c>
      <c r="L11" s="55">
        <v>2035.7529999999999</v>
      </c>
      <c r="M11" s="55">
        <v>1888.8630000000001</v>
      </c>
      <c r="N11" s="56">
        <v>29003.995999999999</v>
      </c>
      <c r="O11" s="57">
        <v>1853.604</v>
      </c>
      <c r="P11" s="58">
        <v>1871.6669999999999</v>
      </c>
      <c r="Q11" s="54">
        <v>2281.5340000000001</v>
      </c>
      <c r="R11" s="54">
        <v>2402.011</v>
      </c>
      <c r="S11" s="54">
        <v>2630.5749999999998</v>
      </c>
      <c r="T11" s="54">
        <v>2895.4490000000001</v>
      </c>
      <c r="U11" s="75">
        <v>4.3285725137880426E-3</v>
      </c>
    </row>
    <row r="12" spans="1:21" ht="20.100000000000001" customHeight="1">
      <c r="A12" s="91" t="s">
        <v>18</v>
      </c>
      <c r="B12" s="57">
        <v>11325.456</v>
      </c>
      <c r="C12" s="58">
        <v>11091.453</v>
      </c>
      <c r="D12" s="58">
        <v>13601.984</v>
      </c>
      <c r="E12" s="58">
        <v>15024.355</v>
      </c>
      <c r="F12" s="58">
        <v>16813.839</v>
      </c>
      <c r="G12" s="59">
        <v>17740.47</v>
      </c>
      <c r="H12" s="55">
        <v>18487.775000000001</v>
      </c>
      <c r="I12" s="55">
        <v>19425.011999999999</v>
      </c>
      <c r="J12" s="55">
        <v>18911.047999999999</v>
      </c>
      <c r="K12" s="55">
        <v>18004.111000000001</v>
      </c>
      <c r="L12" s="55">
        <v>13594.679</v>
      </c>
      <c r="M12" s="55">
        <v>12425.609</v>
      </c>
      <c r="N12" s="56">
        <v>186445.791</v>
      </c>
      <c r="O12" s="57">
        <v>11708.343000000001</v>
      </c>
      <c r="P12" s="58">
        <v>11562.591</v>
      </c>
      <c r="Q12" s="54">
        <v>14357.887000000001</v>
      </c>
      <c r="R12" s="54">
        <v>15683.137000000001</v>
      </c>
      <c r="S12" s="54">
        <v>17893.241000000002</v>
      </c>
      <c r="T12" s="54">
        <v>18316.734</v>
      </c>
      <c r="U12" s="75">
        <v>4.5846822474150839E-2</v>
      </c>
    </row>
    <row r="13" spans="1:21" ht="20.100000000000001" customHeight="1">
      <c r="A13" s="91" t="s">
        <v>19</v>
      </c>
      <c r="B13" s="57">
        <v>120.548</v>
      </c>
      <c r="C13" s="58">
        <v>113.71</v>
      </c>
      <c r="D13" s="58">
        <v>149.286</v>
      </c>
      <c r="E13" s="58">
        <v>159.035</v>
      </c>
      <c r="F13" s="58">
        <v>186.13200000000001</v>
      </c>
      <c r="G13" s="59">
        <v>200.87700000000001</v>
      </c>
      <c r="H13" s="55">
        <v>212.11199999999999</v>
      </c>
      <c r="I13" s="55">
        <v>208.67099999999999</v>
      </c>
      <c r="J13" s="55">
        <v>195.52500000000001</v>
      </c>
      <c r="K13" s="55">
        <v>189.19300000000001</v>
      </c>
      <c r="L13" s="55">
        <v>147.57</v>
      </c>
      <c r="M13" s="55">
        <v>137.14699999999999</v>
      </c>
      <c r="N13" s="56">
        <v>2019.806</v>
      </c>
      <c r="O13" s="57">
        <v>127.69799999999999</v>
      </c>
      <c r="P13" s="58">
        <v>121.827</v>
      </c>
      <c r="Q13" s="54">
        <v>162.494</v>
      </c>
      <c r="R13" s="54">
        <v>174.411</v>
      </c>
      <c r="S13" s="54">
        <v>200.50200000000001</v>
      </c>
      <c r="T13" s="54">
        <v>217.155</v>
      </c>
      <c r="U13" s="75">
        <v>8.0141955360869543E-2</v>
      </c>
    </row>
    <row r="14" spans="1:21" ht="20.100000000000001" customHeight="1">
      <c r="A14" s="91" t="s">
        <v>59</v>
      </c>
      <c r="B14" s="57">
        <v>1503.799</v>
      </c>
      <c r="C14" s="58">
        <v>1492.1420000000001</v>
      </c>
      <c r="D14" s="58">
        <v>1797.047</v>
      </c>
      <c r="E14" s="58">
        <v>2217.9140000000002</v>
      </c>
      <c r="F14" s="58">
        <v>2411.8820000000001</v>
      </c>
      <c r="G14" s="59">
        <v>2628.9409999999998</v>
      </c>
      <c r="H14" s="55">
        <v>2871.2559999999999</v>
      </c>
      <c r="I14" s="55">
        <v>2861.1990000000001</v>
      </c>
      <c r="J14" s="55">
        <v>2461.078</v>
      </c>
      <c r="K14" s="55">
        <v>2365.3939999999998</v>
      </c>
      <c r="L14" s="55">
        <v>1860.8150000000001</v>
      </c>
      <c r="M14" s="55">
        <v>1839.3589999999999</v>
      </c>
      <c r="N14" s="56">
        <v>26310.825999999997</v>
      </c>
      <c r="O14" s="57">
        <v>1696.8620000000001</v>
      </c>
      <c r="P14" s="58">
        <v>1715.4929999999999</v>
      </c>
      <c r="Q14" s="54">
        <v>2113.4810000000002</v>
      </c>
      <c r="R14" s="54">
        <v>2391.5709999999999</v>
      </c>
      <c r="S14" s="54">
        <v>2668.36</v>
      </c>
      <c r="T14" s="54">
        <v>2991.8780000000002</v>
      </c>
      <c r="U14" s="75">
        <v>0.12661423987022613</v>
      </c>
    </row>
    <row r="15" spans="1:21" ht="20.100000000000001" customHeight="1">
      <c r="A15" s="91" t="s">
        <v>20</v>
      </c>
      <c r="B15" s="57">
        <v>943.21799999999996</v>
      </c>
      <c r="C15" s="58">
        <v>887.154</v>
      </c>
      <c r="D15" s="58">
        <v>1079.6379999999999</v>
      </c>
      <c r="E15" s="58">
        <v>1955.11</v>
      </c>
      <c r="F15" s="58">
        <v>3771.893</v>
      </c>
      <c r="G15" s="59">
        <v>5377.59</v>
      </c>
      <c r="H15" s="60">
        <v>6628.4939999999997</v>
      </c>
      <c r="I15" s="60">
        <v>7000.5609999999997</v>
      </c>
      <c r="J15" s="60">
        <v>5542.6490000000003</v>
      </c>
      <c r="K15" s="55">
        <v>3309.7269999999999</v>
      </c>
      <c r="L15" s="55">
        <v>1319.184</v>
      </c>
      <c r="M15" s="55">
        <v>1302.615</v>
      </c>
      <c r="N15" s="56">
        <v>39117.832999999991</v>
      </c>
      <c r="O15" s="57">
        <v>1193.377</v>
      </c>
      <c r="P15" s="58">
        <v>1091.972</v>
      </c>
      <c r="Q15" s="54">
        <v>1347.345</v>
      </c>
      <c r="R15" s="54">
        <v>2227.0949999999998</v>
      </c>
      <c r="S15" s="54">
        <v>4112.5770000000002</v>
      </c>
      <c r="T15" s="54">
        <v>5617.2749999999996</v>
      </c>
      <c r="U15" s="75">
        <v>0.11238548819399319</v>
      </c>
    </row>
    <row r="16" spans="1:21" ht="20.100000000000001" customHeight="1">
      <c r="A16" s="91" t="s">
        <v>21</v>
      </c>
      <c r="B16" s="57">
        <v>9007.027</v>
      </c>
      <c r="C16" s="58">
        <v>8844.3690000000006</v>
      </c>
      <c r="D16" s="58">
        <v>11106.476000000001</v>
      </c>
      <c r="E16" s="58">
        <v>13704.290999999999</v>
      </c>
      <c r="F16" s="58">
        <v>15007.861000000001</v>
      </c>
      <c r="G16" s="59">
        <v>16622.395</v>
      </c>
      <c r="H16" s="55">
        <v>18749.28</v>
      </c>
      <c r="I16" s="55">
        <v>19714.261999999999</v>
      </c>
      <c r="J16" s="60">
        <v>17167.348000000002</v>
      </c>
      <c r="K16" s="60">
        <v>15099.949000000001</v>
      </c>
      <c r="L16" s="60">
        <v>10351.465</v>
      </c>
      <c r="M16" s="60">
        <v>9979.6589999999997</v>
      </c>
      <c r="N16" s="56">
        <v>165354.38199999998</v>
      </c>
      <c r="O16" s="57">
        <v>9496.8819999999996</v>
      </c>
      <c r="P16" s="58">
        <v>9372.1129999999994</v>
      </c>
      <c r="Q16" s="54">
        <v>11835.532999999999</v>
      </c>
      <c r="R16" s="54">
        <v>14086.347</v>
      </c>
      <c r="S16" s="54">
        <v>15967.412</v>
      </c>
      <c r="T16" s="54">
        <v>17215.856</v>
      </c>
      <c r="U16" s="75">
        <v>4.955719640788625E-2</v>
      </c>
    </row>
    <row r="17" spans="1:21" ht="20.100000000000001" customHeight="1">
      <c r="A17" s="91" t="s">
        <v>22</v>
      </c>
      <c r="B17" s="57">
        <v>9064.6980000000003</v>
      </c>
      <c r="C17" s="58">
        <v>8617.8960000000006</v>
      </c>
      <c r="D17" s="58">
        <v>10378.302</v>
      </c>
      <c r="E17" s="58">
        <v>11763.84</v>
      </c>
      <c r="F17" s="58">
        <v>12405.656000000001</v>
      </c>
      <c r="G17" s="59">
        <v>12868.022000000001</v>
      </c>
      <c r="H17" s="60">
        <v>13913.727000000001</v>
      </c>
      <c r="I17" s="60">
        <v>14548.816000000001</v>
      </c>
      <c r="J17" s="60">
        <v>11434.596</v>
      </c>
      <c r="K17" s="55">
        <v>11970.772999999999</v>
      </c>
      <c r="L17" s="55">
        <v>9364.85</v>
      </c>
      <c r="M17" s="55">
        <v>10030.385</v>
      </c>
      <c r="N17" s="56">
        <v>136361.56100000002</v>
      </c>
      <c r="O17" s="57">
        <v>9341.6049999999996</v>
      </c>
      <c r="P17" s="58">
        <v>8983.9930000000004</v>
      </c>
      <c r="Q17" s="54">
        <v>10529.184999999999</v>
      </c>
      <c r="R17" s="54">
        <v>11760.089</v>
      </c>
      <c r="S17" s="54">
        <v>12892.537</v>
      </c>
      <c r="T17" s="54">
        <v>12999.871999999999</v>
      </c>
      <c r="U17" s="75">
        <v>2.1642109437566281E-2</v>
      </c>
    </row>
    <row r="18" spans="1:21" ht="20.100000000000001" customHeight="1">
      <c r="A18" s="91" t="s">
        <v>60</v>
      </c>
      <c r="B18" s="57">
        <v>153.12200000000001</v>
      </c>
      <c r="C18" s="58">
        <v>141.80099999999999</v>
      </c>
      <c r="D18" s="58">
        <v>186.42699999999999</v>
      </c>
      <c r="E18" s="58">
        <v>375.07900000000001</v>
      </c>
      <c r="F18" s="58">
        <v>602.71500000000003</v>
      </c>
      <c r="G18" s="59">
        <v>794.42499999999995</v>
      </c>
      <c r="H18" s="55">
        <v>1093.1610000000001</v>
      </c>
      <c r="I18" s="55">
        <v>1105.922</v>
      </c>
      <c r="J18" s="60">
        <v>815.55200000000002</v>
      </c>
      <c r="K18" s="60">
        <v>489.28100000000001</v>
      </c>
      <c r="L18" s="60">
        <v>198.12799999999999</v>
      </c>
      <c r="M18" s="60">
        <v>184.995</v>
      </c>
      <c r="N18" s="56">
        <v>6140.6079999999993</v>
      </c>
      <c r="O18" s="57">
        <v>166.761</v>
      </c>
      <c r="P18" s="58">
        <v>155.40600000000001</v>
      </c>
      <c r="Q18" s="54">
        <v>216.81299999999999</v>
      </c>
      <c r="R18" s="54">
        <v>380.68400000000003</v>
      </c>
      <c r="S18" s="54">
        <v>658.21799999999996</v>
      </c>
      <c r="T18" s="54">
        <v>839.91899999999998</v>
      </c>
      <c r="U18" s="75">
        <v>7.2876401831938331E-2</v>
      </c>
    </row>
    <row r="19" spans="1:21" ht="20.100000000000001" customHeight="1">
      <c r="A19" s="91" t="s">
        <v>57</v>
      </c>
      <c r="B19" s="57">
        <v>7119.1670000000004</v>
      </c>
      <c r="C19" s="58">
        <v>6678.8159999999998</v>
      </c>
      <c r="D19" s="58">
        <v>8340.7890000000007</v>
      </c>
      <c r="E19" s="58">
        <v>10152.087</v>
      </c>
      <c r="F19" s="58">
        <v>10901.245000000001</v>
      </c>
      <c r="G19" s="59">
        <v>11892.446</v>
      </c>
      <c r="H19" s="55">
        <v>13192.261</v>
      </c>
      <c r="I19" s="55">
        <v>13842.982</v>
      </c>
      <c r="J19" s="55">
        <v>12263.3</v>
      </c>
      <c r="K19" s="55">
        <v>10685.395</v>
      </c>
      <c r="L19" s="55">
        <v>8030.2979999999998</v>
      </c>
      <c r="M19" s="55">
        <v>8057.2820000000002</v>
      </c>
      <c r="N19" s="56">
        <v>121156.06800000001</v>
      </c>
      <c r="O19" s="57">
        <v>7597.0630000000001</v>
      </c>
      <c r="P19" s="58">
        <v>7269.6260000000002</v>
      </c>
      <c r="Q19" s="54">
        <v>8919.6470000000008</v>
      </c>
      <c r="R19" s="54">
        <v>10614.669</v>
      </c>
      <c r="S19" s="54">
        <v>11528.761</v>
      </c>
      <c r="T19" s="54">
        <v>12365.862999999999</v>
      </c>
      <c r="U19" s="75">
        <v>5.8293641320479095E-2</v>
      </c>
    </row>
    <row r="20" spans="1:21" ht="20.100000000000001" customHeight="1">
      <c r="A20" s="91" t="s">
        <v>23</v>
      </c>
      <c r="B20" s="57">
        <v>246.25800000000001</v>
      </c>
      <c r="C20" s="58">
        <v>229.21600000000001</v>
      </c>
      <c r="D20" s="58">
        <v>306.08999999999997</v>
      </c>
      <c r="E20" s="58">
        <v>534.37800000000004</v>
      </c>
      <c r="F20" s="58">
        <v>745.245</v>
      </c>
      <c r="G20" s="59">
        <v>873.57100000000003</v>
      </c>
      <c r="H20" s="55">
        <v>1008.904</v>
      </c>
      <c r="I20" s="55">
        <v>1063.336</v>
      </c>
      <c r="J20" s="55">
        <v>881.03399999999999</v>
      </c>
      <c r="K20" s="55">
        <v>772.63</v>
      </c>
      <c r="L20" s="55">
        <v>370.76</v>
      </c>
      <c r="M20" s="55">
        <v>297.12400000000002</v>
      </c>
      <c r="N20" s="56">
        <v>7328.5459999999994</v>
      </c>
      <c r="O20" s="57">
        <v>266.90100000000001</v>
      </c>
      <c r="P20" s="58">
        <v>245.30500000000001</v>
      </c>
      <c r="Q20" s="54">
        <v>341.31799999999998</v>
      </c>
      <c r="R20" s="54">
        <v>566.41</v>
      </c>
      <c r="S20" s="54">
        <v>761.1</v>
      </c>
      <c r="T20" s="54">
        <v>848.49099999999999</v>
      </c>
      <c r="U20" s="75">
        <v>3.2291248545876838E-2</v>
      </c>
    </row>
    <row r="21" spans="1:21" ht="20.100000000000001" customHeight="1">
      <c r="A21" s="91" t="s">
        <v>24</v>
      </c>
      <c r="B21" s="57">
        <v>308.44799999999998</v>
      </c>
      <c r="C21" s="58">
        <v>275.75</v>
      </c>
      <c r="D21" s="58">
        <v>331.70100000000002</v>
      </c>
      <c r="E21" s="58">
        <v>397.08</v>
      </c>
      <c r="F21" s="58">
        <v>425.33199999999999</v>
      </c>
      <c r="G21" s="59">
        <v>486.863</v>
      </c>
      <c r="H21" s="55">
        <v>513.81100000000004</v>
      </c>
      <c r="I21" s="55">
        <v>507.46699999999998</v>
      </c>
      <c r="J21" s="55">
        <v>448.863</v>
      </c>
      <c r="K21" s="55">
        <v>418.54</v>
      </c>
      <c r="L21" s="55">
        <v>345.5</v>
      </c>
      <c r="M21" s="55">
        <v>342.92700000000002</v>
      </c>
      <c r="N21" s="56">
        <v>4802.2820000000002</v>
      </c>
      <c r="O21" s="57">
        <v>319.46199999999999</v>
      </c>
      <c r="P21" s="58">
        <v>294.33300000000003</v>
      </c>
      <c r="Q21" s="54">
        <v>369.70100000000002</v>
      </c>
      <c r="R21" s="54">
        <v>407.21199999999999</v>
      </c>
      <c r="S21" s="54">
        <v>464.32299999999998</v>
      </c>
      <c r="T21" s="54">
        <v>514.69799999999998</v>
      </c>
      <c r="U21" s="75">
        <v>6.4963459037360671E-2</v>
      </c>
    </row>
    <row r="22" spans="1:21" ht="20.100000000000001" customHeight="1">
      <c r="A22" s="91" t="s">
        <v>25</v>
      </c>
      <c r="B22" s="57">
        <v>220.60599999999999</v>
      </c>
      <c r="C22" s="58">
        <v>201.50299999999999</v>
      </c>
      <c r="D22" s="58">
        <v>240.029</v>
      </c>
      <c r="E22" s="58">
        <v>314.49700000000001</v>
      </c>
      <c r="F22" s="58">
        <v>374.149</v>
      </c>
      <c r="G22" s="59">
        <v>390.726</v>
      </c>
      <c r="H22" s="55">
        <v>398.77600000000001</v>
      </c>
      <c r="I22" s="55">
        <v>398.92</v>
      </c>
      <c r="J22" s="55">
        <v>364.97300000000001</v>
      </c>
      <c r="K22" s="55">
        <v>358.26400000000001</v>
      </c>
      <c r="L22" s="55">
        <v>274.19799999999998</v>
      </c>
      <c r="M22" s="55">
        <v>261.46899999999999</v>
      </c>
      <c r="N22" s="56">
        <v>3798.11</v>
      </c>
      <c r="O22" s="57">
        <v>256.97399999999999</v>
      </c>
      <c r="P22" s="58">
        <v>240.97399999999999</v>
      </c>
      <c r="Q22" s="54">
        <v>284.03300000000002</v>
      </c>
      <c r="R22" s="54">
        <v>338.83499999999998</v>
      </c>
      <c r="S22" s="54">
        <v>398.327</v>
      </c>
      <c r="T22" s="54">
        <v>409.29399999999998</v>
      </c>
      <c r="U22" s="75">
        <v>0.10733616229593834</v>
      </c>
    </row>
    <row r="23" spans="1:21" ht="20.100000000000001" customHeight="1">
      <c r="A23" s="91" t="s">
        <v>26</v>
      </c>
      <c r="B23" s="57">
        <v>137.00299999999999</v>
      </c>
      <c r="C23" s="58">
        <v>137.10900000000001</v>
      </c>
      <c r="D23" s="58">
        <v>176.86799999999999</v>
      </c>
      <c r="E23" s="58">
        <v>212.059</v>
      </c>
      <c r="F23" s="58">
        <v>226.91200000000001</v>
      </c>
      <c r="G23" s="59">
        <v>238.155</v>
      </c>
      <c r="H23" s="55">
        <v>241.37700000000001</v>
      </c>
      <c r="I23" s="55">
        <v>265.67700000000002</v>
      </c>
      <c r="J23" s="55">
        <v>238.74299999999999</v>
      </c>
      <c r="K23" s="55">
        <v>218.13</v>
      </c>
      <c r="L23" s="55">
        <v>173.49700000000001</v>
      </c>
      <c r="M23" s="55">
        <v>168.40899999999999</v>
      </c>
      <c r="N23" s="56">
        <v>2433.9389999999999</v>
      </c>
      <c r="O23" s="57">
        <v>141.553</v>
      </c>
      <c r="P23" s="58">
        <v>149.261</v>
      </c>
      <c r="Q23" s="54">
        <v>177.74799999999999</v>
      </c>
      <c r="R23" s="54">
        <v>233.869</v>
      </c>
      <c r="S23" s="54">
        <v>248.16499999999999</v>
      </c>
      <c r="T23" s="54">
        <v>244.20599999999999</v>
      </c>
      <c r="U23" s="75">
        <v>5.9122103773936008E-2</v>
      </c>
    </row>
    <row r="24" spans="1:21" ht="20.100000000000001" customHeight="1">
      <c r="A24" s="91" t="s">
        <v>27</v>
      </c>
      <c r="B24" s="57">
        <v>549.13199999999995</v>
      </c>
      <c r="C24" s="58">
        <v>523.71</v>
      </c>
      <c r="D24" s="58">
        <v>659.57299999999998</v>
      </c>
      <c r="E24" s="58">
        <v>750.53700000000003</v>
      </c>
      <c r="F24" s="58">
        <v>803.51300000000003</v>
      </c>
      <c r="G24" s="59">
        <v>857.524</v>
      </c>
      <c r="H24" s="55">
        <v>934.63499999999999</v>
      </c>
      <c r="I24" s="55">
        <v>931.50099999999998</v>
      </c>
      <c r="J24" s="55">
        <v>865.92899999999997</v>
      </c>
      <c r="K24" s="55">
        <v>829.08699999999999</v>
      </c>
      <c r="L24" s="55">
        <v>679.10799999999995</v>
      </c>
      <c r="M24" s="55">
        <v>670.59900000000005</v>
      </c>
      <c r="N24" s="56">
        <v>9054.8480000000018</v>
      </c>
      <c r="O24" s="57">
        <v>618.07899999999995</v>
      </c>
      <c r="P24" s="58">
        <v>593.55499999999995</v>
      </c>
      <c r="Q24" s="54">
        <v>734.14200000000005</v>
      </c>
      <c r="R24" s="54">
        <v>832.83399999999995</v>
      </c>
      <c r="S24" s="54">
        <v>889.79399999999998</v>
      </c>
      <c r="T24" s="54">
        <v>962.93899999999996</v>
      </c>
      <c r="U24" s="75">
        <v>0.11760504190527521</v>
      </c>
    </row>
    <row r="25" spans="1:21" ht="20.100000000000001" customHeight="1">
      <c r="A25" s="91" t="s">
        <v>28</v>
      </c>
      <c r="B25" s="57">
        <v>199.35400000000001</v>
      </c>
      <c r="C25" s="58">
        <v>193.334</v>
      </c>
      <c r="D25" s="58">
        <v>263.404</v>
      </c>
      <c r="E25" s="58">
        <v>376.94</v>
      </c>
      <c r="F25" s="58">
        <v>402.09800000000001</v>
      </c>
      <c r="G25" s="59">
        <v>424.32900000000001</v>
      </c>
      <c r="H25" s="55">
        <v>511.411</v>
      </c>
      <c r="I25" s="55">
        <v>551.45000000000005</v>
      </c>
      <c r="J25" s="55">
        <v>463.21499999999997</v>
      </c>
      <c r="K25" s="55">
        <v>421.72399999999999</v>
      </c>
      <c r="L25" s="55">
        <v>256.26100000000002</v>
      </c>
      <c r="M25" s="55">
        <v>226.512</v>
      </c>
      <c r="N25" s="56">
        <v>4290.0320000000002</v>
      </c>
      <c r="O25" s="57">
        <v>209.51599999999999</v>
      </c>
      <c r="P25" s="58">
        <v>208.89599999999999</v>
      </c>
      <c r="Q25" s="54">
        <v>275.334</v>
      </c>
      <c r="R25" s="54">
        <v>393.315</v>
      </c>
      <c r="S25" s="54">
        <v>441.92099999999999</v>
      </c>
      <c r="T25" s="54">
        <v>459.298</v>
      </c>
      <c r="U25" s="75">
        <v>6.9278752583412873E-2</v>
      </c>
    </row>
    <row r="26" spans="1:21" ht="20.100000000000001" customHeight="1">
      <c r="A26" s="91" t="s">
        <v>29</v>
      </c>
      <c r="B26" s="57">
        <v>3938.9450000000002</v>
      </c>
      <c r="C26" s="58">
        <v>3772.3220000000001</v>
      </c>
      <c r="D26" s="58">
        <v>4492.5749999999998</v>
      </c>
      <c r="E26" s="58">
        <v>5077.2730000000001</v>
      </c>
      <c r="F26" s="58">
        <v>5621.3909999999996</v>
      </c>
      <c r="G26" s="59">
        <v>5645.7209999999995</v>
      </c>
      <c r="H26" s="55">
        <v>6073.3469999999998</v>
      </c>
      <c r="I26" s="55">
        <v>6263.5739999999996</v>
      </c>
      <c r="J26" s="55">
        <v>5805.826</v>
      </c>
      <c r="K26" s="60">
        <v>5611.7889999999998</v>
      </c>
      <c r="L26" s="60">
        <v>4323.723</v>
      </c>
      <c r="M26" s="60">
        <v>4336.2920000000004</v>
      </c>
      <c r="N26" s="56">
        <v>60962.777999999998</v>
      </c>
      <c r="O26" s="57">
        <v>4069.0439999999999</v>
      </c>
      <c r="P26" s="58">
        <v>3977.4180000000001</v>
      </c>
      <c r="Q26" s="54">
        <v>4654.1779999999999</v>
      </c>
      <c r="R26" s="54">
        <v>5320.9539999999997</v>
      </c>
      <c r="S26" s="54">
        <v>6067.6440000000002</v>
      </c>
      <c r="T26" s="54">
        <v>5962.63</v>
      </c>
      <c r="U26" s="75">
        <v>5.2670206104217909E-2</v>
      </c>
    </row>
    <row r="27" spans="1:21" ht="20.100000000000001" customHeight="1">
      <c r="A27" s="91" t="s">
        <v>30</v>
      </c>
      <c r="B27" s="57">
        <v>1807.0039999999999</v>
      </c>
      <c r="C27" s="58">
        <v>1779.1410000000001</v>
      </c>
      <c r="D27" s="58">
        <v>2108.5230000000001</v>
      </c>
      <c r="E27" s="58">
        <v>2189.3470000000002</v>
      </c>
      <c r="F27" s="58">
        <v>2330.5729999999999</v>
      </c>
      <c r="G27" s="59">
        <v>2483.1</v>
      </c>
      <c r="H27" s="55">
        <v>2571.1970000000001</v>
      </c>
      <c r="I27" s="55">
        <v>2645.5210000000002</v>
      </c>
      <c r="J27" s="55">
        <v>2519.181</v>
      </c>
      <c r="K27" s="55">
        <v>2267.6950000000002</v>
      </c>
      <c r="L27" s="55">
        <v>1806.8340000000001</v>
      </c>
      <c r="M27" s="55">
        <v>1870.56</v>
      </c>
      <c r="N27" s="56">
        <v>26378.675999999999</v>
      </c>
      <c r="O27" s="57">
        <v>1751.0440000000001</v>
      </c>
      <c r="P27" s="58">
        <v>1718.104</v>
      </c>
      <c r="Q27" s="54">
        <v>2100.0169999999998</v>
      </c>
      <c r="R27" s="54">
        <v>2182.6529999999998</v>
      </c>
      <c r="S27" s="54">
        <v>2363.4279999999999</v>
      </c>
      <c r="T27" s="54">
        <v>2520.2139999999999</v>
      </c>
      <c r="U27" s="75">
        <v>-4.900734684928576E-3</v>
      </c>
    </row>
    <row r="28" spans="1:21" ht="20.100000000000001" customHeight="1">
      <c r="A28" s="91" t="s">
        <v>56</v>
      </c>
      <c r="B28" s="57">
        <v>1512.645</v>
      </c>
      <c r="C28" s="58">
        <v>1454.4749999999999</v>
      </c>
      <c r="D28" s="58">
        <v>1679.867</v>
      </c>
      <c r="E28" s="58">
        <v>1916.664</v>
      </c>
      <c r="F28" s="58">
        <v>2274.4189999999999</v>
      </c>
      <c r="G28" s="59">
        <v>2611.6039999999998</v>
      </c>
      <c r="H28" s="55">
        <v>2896.96</v>
      </c>
      <c r="I28" s="55">
        <v>2917.402</v>
      </c>
      <c r="J28" s="55">
        <v>2685.2469999999998</v>
      </c>
      <c r="K28" s="55">
        <v>2218.4079999999999</v>
      </c>
      <c r="L28" s="55">
        <v>1811.4649999999999</v>
      </c>
      <c r="M28" s="55">
        <v>1734.5260000000001</v>
      </c>
      <c r="N28" s="56">
        <v>25713.682000000001</v>
      </c>
      <c r="O28" s="57">
        <v>1718.991</v>
      </c>
      <c r="P28" s="58">
        <v>1701.3630000000001</v>
      </c>
      <c r="Q28" s="54">
        <v>1957.8040000000001</v>
      </c>
      <c r="R28" s="54">
        <v>2213.71</v>
      </c>
      <c r="S28" s="54">
        <v>2565.308</v>
      </c>
      <c r="T28" s="54">
        <v>2966.6729999999998</v>
      </c>
      <c r="U28" s="75">
        <v>0.14622032033401111</v>
      </c>
    </row>
    <row r="29" spans="1:21" ht="20.100000000000001" customHeight="1">
      <c r="A29" s="91" t="s">
        <v>31</v>
      </c>
      <c r="B29" s="57">
        <v>1752.623</v>
      </c>
      <c r="C29" s="58">
        <v>1674.153</v>
      </c>
      <c r="D29" s="58">
        <v>2108.6930000000002</v>
      </c>
      <c r="E29" s="58">
        <v>2811.0680000000002</v>
      </c>
      <c r="F29" s="58">
        <v>3020.085</v>
      </c>
      <c r="G29" s="59">
        <v>3151.5940000000001</v>
      </c>
      <c r="H29" s="55">
        <v>3642.049</v>
      </c>
      <c r="I29" s="55">
        <v>3853.8539999999998</v>
      </c>
      <c r="J29" s="55">
        <v>3392.4349999999999</v>
      </c>
      <c r="K29" s="55">
        <v>3030.2310000000002</v>
      </c>
      <c r="L29" s="55">
        <v>2048.0819999999999</v>
      </c>
      <c r="M29" s="55">
        <v>2073.2089999999998</v>
      </c>
      <c r="N29" s="56">
        <v>32558.075999999997</v>
      </c>
      <c r="O29" s="57">
        <v>2000.508</v>
      </c>
      <c r="P29" s="58">
        <v>1928.087</v>
      </c>
      <c r="Q29" s="54">
        <v>2420.0230000000001</v>
      </c>
      <c r="R29" s="54">
        <v>3025.6390000000001</v>
      </c>
      <c r="S29" s="54">
        <v>3292.913</v>
      </c>
      <c r="T29" s="54">
        <v>3519.61</v>
      </c>
      <c r="U29" s="75">
        <v>0.11492899678583113</v>
      </c>
    </row>
    <row r="30" spans="1:21" ht="20.100000000000001" customHeight="1">
      <c r="A30" s="91" t="s">
        <v>50</v>
      </c>
      <c r="B30" s="57">
        <v>682.18700000000001</v>
      </c>
      <c r="C30" s="58">
        <v>624.68399999999997</v>
      </c>
      <c r="D30" s="58">
        <v>726.58799999999997</v>
      </c>
      <c r="E30" s="58">
        <v>869.07100000000003</v>
      </c>
      <c r="F30" s="58">
        <v>920.899</v>
      </c>
      <c r="G30" s="59">
        <v>1044.96</v>
      </c>
      <c r="H30" s="55">
        <v>1151.537</v>
      </c>
      <c r="I30" s="55">
        <v>1165.9770000000001</v>
      </c>
      <c r="J30" s="55">
        <v>1094.1310000000001</v>
      </c>
      <c r="K30" s="55">
        <v>966.09699999999998</v>
      </c>
      <c r="L30" s="55">
        <v>818.13699999999994</v>
      </c>
      <c r="M30" s="55">
        <v>843.21900000000005</v>
      </c>
      <c r="N30" s="56">
        <v>10907.487000000001</v>
      </c>
      <c r="O30" s="57">
        <v>800.36099999999999</v>
      </c>
      <c r="P30" s="58">
        <v>748.38300000000004</v>
      </c>
      <c r="Q30" s="54">
        <v>879.05499999999995</v>
      </c>
      <c r="R30" s="54">
        <v>1025.7249999999999</v>
      </c>
      <c r="S30" s="54">
        <v>1066.5440000000001</v>
      </c>
      <c r="T30" s="54">
        <v>1186.761</v>
      </c>
      <c r="U30" s="75">
        <v>0.17222124197552824</v>
      </c>
    </row>
    <row r="31" spans="1:21" ht="20.100000000000001" customHeight="1">
      <c r="A31" s="91" t="s">
        <v>32</v>
      </c>
      <c r="B31" s="57">
        <v>75.316999999999993</v>
      </c>
      <c r="C31" s="58">
        <v>75.132000000000005</v>
      </c>
      <c r="D31" s="58">
        <v>86.323999999999998</v>
      </c>
      <c r="E31" s="58">
        <v>99.129000000000005</v>
      </c>
      <c r="F31" s="58">
        <v>107.401</v>
      </c>
      <c r="G31" s="59">
        <v>127.746</v>
      </c>
      <c r="H31" s="55">
        <v>147.87100000000001</v>
      </c>
      <c r="I31" s="55">
        <v>162.798</v>
      </c>
      <c r="J31" s="55">
        <v>143.071</v>
      </c>
      <c r="K31" s="55">
        <v>117.44</v>
      </c>
      <c r="L31" s="55">
        <v>84.507000000000005</v>
      </c>
      <c r="M31" s="55">
        <v>80.391999999999996</v>
      </c>
      <c r="N31" s="56">
        <v>1307.1280000000002</v>
      </c>
      <c r="O31" s="57">
        <v>73.096000000000004</v>
      </c>
      <c r="P31" s="58">
        <v>72.251999999999995</v>
      </c>
      <c r="Q31" s="54">
        <v>90.902000000000001</v>
      </c>
      <c r="R31" s="54">
        <v>112.31</v>
      </c>
      <c r="S31" s="54">
        <v>128.07</v>
      </c>
      <c r="T31" s="54">
        <v>149.291</v>
      </c>
      <c r="U31" s="75">
        <v>9.6089827668028427E-2</v>
      </c>
    </row>
    <row r="32" spans="1:21" ht="20.100000000000001" customHeight="1">
      <c r="A32" s="91" t="s">
        <v>33</v>
      </c>
      <c r="B32" s="57">
        <v>67.546000000000006</v>
      </c>
      <c r="C32" s="58">
        <v>60.234999999999999</v>
      </c>
      <c r="D32" s="58">
        <v>74.433999999999997</v>
      </c>
      <c r="E32" s="58">
        <v>97.31</v>
      </c>
      <c r="F32" s="58">
        <v>105.31699999999999</v>
      </c>
      <c r="G32" s="59">
        <v>184.03200000000001</v>
      </c>
      <c r="H32" s="55">
        <v>302.11900000000003</v>
      </c>
      <c r="I32" s="55">
        <v>287.90199999999999</v>
      </c>
      <c r="J32" s="55">
        <v>199.91399999999999</v>
      </c>
      <c r="K32" s="55">
        <v>114.021</v>
      </c>
      <c r="L32" s="55">
        <v>88.617999999999995</v>
      </c>
      <c r="M32" s="55">
        <v>89.841999999999999</v>
      </c>
      <c r="N32" s="56">
        <v>1671.29</v>
      </c>
      <c r="O32" s="57">
        <v>82.613</v>
      </c>
      <c r="P32" s="58">
        <v>80.302999999999997</v>
      </c>
      <c r="Q32" s="54">
        <v>100.387</v>
      </c>
      <c r="R32" s="54">
        <v>115.76300000000001</v>
      </c>
      <c r="S32" s="54">
        <v>124.913</v>
      </c>
      <c r="T32" s="54">
        <v>212.577</v>
      </c>
      <c r="U32" s="75">
        <v>0.21682397253062624</v>
      </c>
    </row>
    <row r="33" spans="1:22" ht="20.100000000000001" customHeight="1">
      <c r="A33" s="91" t="s">
        <v>34</v>
      </c>
      <c r="B33" s="57">
        <v>1252.5909999999999</v>
      </c>
      <c r="C33" s="58">
        <v>1226.866</v>
      </c>
      <c r="D33" s="58">
        <v>1426.0070000000001</v>
      </c>
      <c r="E33" s="58">
        <v>1420.894</v>
      </c>
      <c r="F33" s="58">
        <v>1465.5170000000001</v>
      </c>
      <c r="G33" s="59">
        <v>1609.155</v>
      </c>
      <c r="H33" s="55">
        <v>1563.729</v>
      </c>
      <c r="I33" s="55">
        <v>1537.721</v>
      </c>
      <c r="J33" s="55">
        <v>1495.1369999999999</v>
      </c>
      <c r="K33" s="55">
        <v>1546.4670000000001</v>
      </c>
      <c r="L33" s="55">
        <v>1261.8389999999999</v>
      </c>
      <c r="M33" s="55">
        <v>1366.008</v>
      </c>
      <c r="N33" s="56">
        <v>17171.931</v>
      </c>
      <c r="O33" s="57">
        <v>1246.3610000000001</v>
      </c>
      <c r="P33" s="58">
        <v>1246.0820000000001</v>
      </c>
      <c r="Q33" s="54">
        <v>1440.616</v>
      </c>
      <c r="R33" s="54">
        <v>1410.499</v>
      </c>
      <c r="S33" s="54">
        <v>1475.22</v>
      </c>
      <c r="T33" s="54">
        <v>1599.596</v>
      </c>
      <c r="U33" s="75">
        <v>2.0645087566641962E-3</v>
      </c>
    </row>
    <row r="34" spans="1:22" ht="20.100000000000001" customHeight="1">
      <c r="A34" s="91" t="s">
        <v>55</v>
      </c>
      <c r="B34" s="57">
        <v>2171.02</v>
      </c>
      <c r="C34" s="58">
        <v>2142.4140000000002</v>
      </c>
      <c r="D34" s="58">
        <v>2515.1509999999998</v>
      </c>
      <c r="E34" s="58">
        <v>2707.33</v>
      </c>
      <c r="F34" s="58">
        <v>2978.0329999999999</v>
      </c>
      <c r="G34" s="59">
        <v>3237.9009999999998</v>
      </c>
      <c r="H34" s="55">
        <v>3105.7890000000002</v>
      </c>
      <c r="I34" s="55">
        <v>3070.1990000000001</v>
      </c>
      <c r="J34" s="55">
        <v>3033.1109999999999</v>
      </c>
      <c r="K34" s="55">
        <v>3012.9969999999998</v>
      </c>
      <c r="L34" s="55">
        <v>2481.009</v>
      </c>
      <c r="M34" s="55">
        <v>2310.547</v>
      </c>
      <c r="N34" s="56">
        <v>32765.500999999997</v>
      </c>
      <c r="O34" s="57">
        <v>2201.511</v>
      </c>
      <c r="P34" s="58">
        <v>2205.2069999999999</v>
      </c>
      <c r="Q34" s="54">
        <v>2598.8040000000001</v>
      </c>
      <c r="R34" s="54">
        <v>2765.5369999999998</v>
      </c>
      <c r="S34" s="54">
        <v>3057.652</v>
      </c>
      <c r="T34" s="54">
        <v>3296.6210000000001</v>
      </c>
      <c r="U34" s="75">
        <v>2.3710422820838239E-2</v>
      </c>
    </row>
    <row r="35" spans="1:22" ht="20.100000000000001" customHeight="1">
      <c r="A35" s="92" t="s">
        <v>35</v>
      </c>
      <c r="B35" s="61">
        <v>13470.191999999999</v>
      </c>
      <c r="C35" s="62">
        <v>13249.17</v>
      </c>
      <c r="D35" s="62">
        <v>15519.92</v>
      </c>
      <c r="E35" s="62">
        <v>18075.203000000001</v>
      </c>
      <c r="F35" s="62">
        <v>19861.998</v>
      </c>
      <c r="G35" s="63">
        <v>21296.338</v>
      </c>
      <c r="H35" s="63">
        <v>22976.005000000001</v>
      </c>
      <c r="I35" s="63">
        <v>23782.566999999999</v>
      </c>
      <c r="J35" s="63">
        <v>21599.883999999998</v>
      </c>
      <c r="K35" s="63">
        <v>19720.724999999999</v>
      </c>
      <c r="L35" s="63">
        <v>14979.166999999999</v>
      </c>
      <c r="M35" s="64">
        <v>15490.333000000001</v>
      </c>
      <c r="N35" s="65">
        <v>220021.50200000001</v>
      </c>
      <c r="O35" s="61">
        <v>14341.022000000001</v>
      </c>
      <c r="P35" s="62">
        <v>14183.231</v>
      </c>
      <c r="Q35" s="54">
        <v>16894.633999999998</v>
      </c>
      <c r="R35" s="54">
        <v>18529.781999999999</v>
      </c>
      <c r="S35" s="54">
        <v>20791.446</v>
      </c>
      <c r="T35" s="54">
        <v>22259.398000000001</v>
      </c>
      <c r="U35" s="76">
        <v>5.4464751699373704E-2</v>
      </c>
    </row>
    <row r="36" spans="1:22" ht="20.100000000000001" customHeight="1">
      <c r="A36" s="90" t="s">
        <v>61</v>
      </c>
      <c r="B36" s="66">
        <v>182.345</v>
      </c>
      <c r="C36" s="67">
        <v>177.94800000000001</v>
      </c>
      <c r="D36" s="67">
        <v>228.46799999999999</v>
      </c>
      <c r="E36" s="67">
        <v>260.04899999999998</v>
      </c>
      <c r="F36" s="67">
        <v>303.14</v>
      </c>
      <c r="G36" s="67">
        <v>453.38299999999998</v>
      </c>
      <c r="H36" s="67">
        <v>544.98199999999997</v>
      </c>
      <c r="I36" s="67">
        <v>535.30999999999995</v>
      </c>
      <c r="J36" s="67">
        <v>368.447</v>
      </c>
      <c r="K36" s="67">
        <v>311.089</v>
      </c>
      <c r="L36" s="67">
        <v>245.876</v>
      </c>
      <c r="M36" s="68">
        <v>242.577</v>
      </c>
      <c r="N36" s="56">
        <v>3853.6139999999996</v>
      </c>
      <c r="O36" s="66">
        <v>230.26300000000001</v>
      </c>
      <c r="P36" s="67">
        <v>229.76900000000001</v>
      </c>
      <c r="Q36" s="67">
        <v>281.70999999999998</v>
      </c>
      <c r="R36" s="67">
        <v>297.19799999999998</v>
      </c>
      <c r="S36" s="67">
        <v>399.34800000000001</v>
      </c>
      <c r="T36" s="67">
        <v>567.87699999999995</v>
      </c>
      <c r="U36" s="75">
        <v>0.24968775948666111</v>
      </c>
    </row>
    <row r="37" spans="1:22" ht="20.100000000000001" customHeight="1">
      <c r="A37" s="91" t="s">
        <v>53</v>
      </c>
      <c r="B37" s="69">
        <v>2494.6170000000002</v>
      </c>
      <c r="C37" s="70">
        <v>2539.0659999999998</v>
      </c>
      <c r="D37" s="70">
        <v>2957.982</v>
      </c>
      <c r="E37" s="70">
        <v>3066.797</v>
      </c>
      <c r="F37" s="70">
        <v>3256.3629999999998</v>
      </c>
      <c r="G37" s="70">
        <v>3781.0709999999999</v>
      </c>
      <c r="H37" s="70">
        <v>3832.3850000000002</v>
      </c>
      <c r="I37" s="70">
        <v>3510.5859999999998</v>
      </c>
      <c r="J37" s="70">
        <v>3448.5520000000001</v>
      </c>
      <c r="K37" s="70">
        <v>3393.607</v>
      </c>
      <c r="L37" s="70">
        <v>2809.41</v>
      </c>
      <c r="M37" s="71">
        <v>2511.194</v>
      </c>
      <c r="N37" s="56">
        <v>37601.630000000005</v>
      </c>
      <c r="O37" s="69">
        <v>2424.6909999999998</v>
      </c>
      <c r="P37" s="70">
        <v>2555.848</v>
      </c>
      <c r="Q37" s="70">
        <v>2931.9430000000002</v>
      </c>
      <c r="R37" s="70">
        <v>2983.1869999999999</v>
      </c>
      <c r="S37" s="70">
        <v>3274.2260000000001</v>
      </c>
      <c r="T37" s="70">
        <v>3702.7579999999998</v>
      </c>
      <c r="U37" s="75">
        <v>-1.2336664622741078E-2</v>
      </c>
    </row>
    <row r="38" spans="1:22" ht="20.100000000000001" customHeight="1">
      <c r="A38" s="93" t="s">
        <v>49</v>
      </c>
      <c r="B38" s="72">
        <v>3238.2959999999998</v>
      </c>
      <c r="C38" s="73">
        <v>3172.123</v>
      </c>
      <c r="D38" s="73">
        <v>3760.2739999999999</v>
      </c>
      <c r="E38" s="73">
        <v>3906.7530000000002</v>
      </c>
      <c r="F38" s="73">
        <v>3869.0859999999998</v>
      </c>
      <c r="G38" s="73">
        <v>4096.2979999999998</v>
      </c>
      <c r="H38" s="73">
        <v>4497.8609999999999</v>
      </c>
      <c r="I38" s="73">
        <v>4603.6220000000003</v>
      </c>
      <c r="J38" s="73">
        <v>4185.6180000000004</v>
      </c>
      <c r="K38" s="73">
        <v>4205.2449999999999</v>
      </c>
      <c r="L38" s="73">
        <v>3148.87</v>
      </c>
      <c r="M38" s="74">
        <v>3443.38</v>
      </c>
      <c r="N38" s="65">
        <v>46127.425999999999</v>
      </c>
      <c r="O38" s="72">
        <v>3337.1849999999999</v>
      </c>
      <c r="P38" s="73">
        <v>3280.4279999999999</v>
      </c>
      <c r="Q38" s="73">
        <v>3889.3139999999999</v>
      </c>
      <c r="R38" s="73">
        <v>4048.7579999999998</v>
      </c>
      <c r="S38" s="73">
        <v>4141.9570000000003</v>
      </c>
      <c r="T38" s="73">
        <v>4161.9840000000004</v>
      </c>
      <c r="U38" s="76">
        <v>3.7054951655481672E-2</v>
      </c>
    </row>
    <row r="39" spans="1:22" s="22" customFormat="1" ht="31.5" customHeight="1">
      <c r="A39" s="107" t="s">
        <v>70</v>
      </c>
      <c r="B39" s="69">
        <v>64.168000000000006</v>
      </c>
      <c r="C39" s="70">
        <v>65.984999999999999</v>
      </c>
      <c r="D39" s="70">
        <v>120.55200000000001</v>
      </c>
      <c r="E39" s="70">
        <v>106.884</v>
      </c>
      <c r="F39" s="70">
        <v>117.417</v>
      </c>
      <c r="G39" s="70">
        <v>125.325</v>
      </c>
      <c r="H39" s="70">
        <v>144.43799999999999</v>
      </c>
      <c r="I39" s="70">
        <v>159.02099999999999</v>
      </c>
      <c r="J39" s="70">
        <v>124.825</v>
      </c>
      <c r="K39" s="70">
        <v>109.52</v>
      </c>
      <c r="L39" s="70">
        <v>87.858999999999995</v>
      </c>
      <c r="M39" s="71">
        <v>91.796000000000006</v>
      </c>
      <c r="N39" s="56">
        <v>1317.79</v>
      </c>
      <c r="O39" s="69">
        <v>90.564999999999998</v>
      </c>
      <c r="P39" s="70">
        <v>80.881</v>
      </c>
      <c r="Q39" s="70">
        <v>96.6</v>
      </c>
      <c r="R39" s="70">
        <v>110.964</v>
      </c>
      <c r="S39" s="70">
        <v>125.29600000000001</v>
      </c>
      <c r="T39" s="70">
        <v>129.88999999999999</v>
      </c>
      <c r="U39" s="75">
        <v>5.6410546848321586E-2</v>
      </c>
    </row>
    <row r="40" spans="1:22" s="22" customFormat="1" ht="20.100000000000001" customHeight="1" thickBot="1">
      <c r="A40" s="101" t="s">
        <v>62</v>
      </c>
      <c r="B40" s="102">
        <v>10207.349</v>
      </c>
      <c r="C40" s="103">
        <v>9854.366</v>
      </c>
      <c r="D40" s="103">
        <v>10957.212</v>
      </c>
      <c r="E40" s="103">
        <v>12720.987999999999</v>
      </c>
      <c r="F40" s="103">
        <v>15030.459000000001</v>
      </c>
      <c r="G40" s="103">
        <v>16655.715</v>
      </c>
      <c r="H40" s="103">
        <v>16994.23</v>
      </c>
      <c r="I40" s="103">
        <v>19158.498</v>
      </c>
      <c r="J40" s="103">
        <v>16818.687000000002</v>
      </c>
      <c r="K40" s="103">
        <v>15054.414000000001</v>
      </c>
      <c r="L40" s="103">
        <v>11335.620999999999</v>
      </c>
      <c r="M40" s="104">
        <v>10932.695</v>
      </c>
      <c r="N40" s="105">
        <v>165720.234</v>
      </c>
      <c r="O40" s="102">
        <v>11194.99</v>
      </c>
      <c r="P40" s="103">
        <v>10255.691000000001</v>
      </c>
      <c r="Q40" s="103">
        <v>11660.135</v>
      </c>
      <c r="R40" s="103">
        <v>13618.357</v>
      </c>
      <c r="S40" s="103">
        <v>16621.39</v>
      </c>
      <c r="T40" s="103">
        <v>17330.935000000001</v>
      </c>
      <c r="U40" s="100">
        <v>6.967627606941118E-2</v>
      </c>
    </row>
    <row r="41" spans="1:2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9" spans="21:21">
      <c r="U49" s="24"/>
    </row>
  </sheetData>
  <mergeCells count="5">
    <mergeCell ref="A5:A6"/>
    <mergeCell ref="B5:M5"/>
    <mergeCell ref="N5:N6"/>
    <mergeCell ref="O5:T5"/>
    <mergeCell ref="U5:U6"/>
  </mergeCells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54"/>
  <sheetViews>
    <sheetView showGridLines="0" tabSelected="1" zoomScaleNormal="100" workbookViewId="0">
      <selection activeCell="B2" sqref="B2"/>
    </sheetView>
  </sheetViews>
  <sheetFormatPr defaultRowHeight="12"/>
  <cols>
    <col min="1" max="1" width="9.140625" style="5"/>
    <col min="2" max="2" width="8.7109375" style="5" customWidth="1"/>
    <col min="3" max="3" width="32.140625" style="5" customWidth="1"/>
    <col min="4" max="4" width="10.140625" style="5" customWidth="1"/>
    <col min="5" max="16" width="9.7109375" style="5" customWidth="1"/>
    <col min="17" max="17" width="10.7109375" style="5" customWidth="1"/>
    <col min="18" max="23" width="9.5703125" style="5" customWidth="1"/>
    <col min="24" max="24" width="11.7109375" style="5" customWidth="1"/>
    <col min="25" max="25" width="7.85546875" style="5" customWidth="1"/>
    <col min="26" max="16384" width="9.140625" style="5"/>
  </cols>
  <sheetData>
    <row r="1" spans="1:25">
      <c r="B1" s="21" t="s">
        <v>128</v>
      </c>
      <c r="C1" s="21"/>
      <c r="E1" s="21"/>
    </row>
    <row r="2" spans="1:25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U2" s="23"/>
      <c r="W2" s="23"/>
      <c r="X2" s="23"/>
      <c r="Y2" s="25"/>
    </row>
    <row r="3" spans="1:25" s="25" customFormat="1" ht="12.75" customHeight="1">
      <c r="B3" s="86" t="s">
        <v>119</v>
      </c>
      <c r="C3" s="84" t="s">
        <v>77</v>
      </c>
      <c r="D3" s="82" t="s">
        <v>0</v>
      </c>
      <c r="E3" s="79">
        <v>2014</v>
      </c>
      <c r="F3" s="80"/>
      <c r="G3" s="80"/>
      <c r="H3" s="80"/>
      <c r="I3" s="80"/>
      <c r="J3" s="80"/>
      <c r="K3" s="80"/>
      <c r="L3" s="80"/>
      <c r="M3" s="80"/>
      <c r="N3" s="80"/>
      <c r="O3" s="80"/>
      <c r="P3" s="81"/>
      <c r="Q3" s="82" t="s">
        <v>110</v>
      </c>
      <c r="R3" s="79">
        <v>2015</v>
      </c>
      <c r="S3" s="80"/>
      <c r="T3" s="80"/>
      <c r="U3" s="80"/>
      <c r="V3" s="80"/>
      <c r="W3" s="81"/>
      <c r="X3" s="84" t="s">
        <v>129</v>
      </c>
    </row>
    <row r="4" spans="1:25" s="25" customFormat="1" ht="96.75" customHeight="1">
      <c r="B4" s="87"/>
      <c r="C4" s="88"/>
      <c r="D4" s="89"/>
      <c r="E4" s="42" t="s">
        <v>63</v>
      </c>
      <c r="F4" s="43" t="s">
        <v>64</v>
      </c>
      <c r="G4" s="43" t="s">
        <v>65</v>
      </c>
      <c r="H4" s="43" t="s">
        <v>66</v>
      </c>
      <c r="I4" s="43" t="s">
        <v>67</v>
      </c>
      <c r="J4" s="43" t="s">
        <v>68</v>
      </c>
      <c r="K4" s="43" t="s">
        <v>76</v>
      </c>
      <c r="L4" s="43" t="s">
        <v>75</v>
      </c>
      <c r="M4" s="43" t="s">
        <v>74</v>
      </c>
      <c r="N4" s="43" t="s">
        <v>73</v>
      </c>
      <c r="O4" s="43" t="s">
        <v>72</v>
      </c>
      <c r="P4" s="44" t="s">
        <v>71</v>
      </c>
      <c r="Q4" s="89"/>
      <c r="R4" s="42" t="s">
        <v>63</v>
      </c>
      <c r="S4" s="43" t="s">
        <v>64</v>
      </c>
      <c r="T4" s="43" t="s">
        <v>65</v>
      </c>
      <c r="U4" s="43" t="s">
        <v>66</v>
      </c>
      <c r="V4" s="43" t="s">
        <v>67</v>
      </c>
      <c r="W4" s="43" t="s">
        <v>68</v>
      </c>
      <c r="X4" s="85"/>
    </row>
    <row r="5" spans="1:25" ht="18.75" customHeight="1">
      <c r="A5" s="26"/>
      <c r="B5" s="97">
        <v>1</v>
      </c>
      <c r="C5" s="94" t="s">
        <v>80</v>
      </c>
      <c r="D5" s="38" t="s">
        <v>14</v>
      </c>
      <c r="E5" s="39">
        <v>5383.9750000000004</v>
      </c>
      <c r="F5" s="39">
        <v>4897.8620000000001</v>
      </c>
      <c r="G5" s="39">
        <v>5753.5010000000002</v>
      </c>
      <c r="H5" s="39">
        <v>6193.7470000000003</v>
      </c>
      <c r="I5" s="39">
        <v>6236.451</v>
      </c>
      <c r="J5" s="39">
        <v>6600.2160000000003</v>
      </c>
      <c r="K5" s="39">
        <v>6965.4350000000004</v>
      </c>
      <c r="L5" s="39">
        <v>7051.0069999999996</v>
      </c>
      <c r="M5" s="39">
        <v>6577.4380000000001</v>
      </c>
      <c r="N5" s="39">
        <v>6314.3270000000002</v>
      </c>
      <c r="O5" s="39">
        <v>5472.768</v>
      </c>
      <c r="P5" s="40">
        <v>5924.6559999999999</v>
      </c>
      <c r="Q5" s="41">
        <v>73371.383000000002</v>
      </c>
      <c r="R5" s="39">
        <v>5454.9</v>
      </c>
      <c r="S5" s="39">
        <v>4953.326</v>
      </c>
      <c r="T5" s="39">
        <v>5949.7190000000001</v>
      </c>
      <c r="U5" s="39">
        <v>6143.51</v>
      </c>
      <c r="V5" s="39">
        <v>6342.6059999999998</v>
      </c>
      <c r="W5" s="39">
        <v>6674.3819999999996</v>
      </c>
      <c r="X5" s="106">
        <v>1.2909775897576692E-2</v>
      </c>
    </row>
    <row r="6" spans="1:25" ht="18.75" customHeight="1">
      <c r="A6" s="26"/>
      <c r="B6" s="98">
        <v>2</v>
      </c>
      <c r="C6" s="95" t="s">
        <v>81</v>
      </c>
      <c r="D6" s="31" t="s">
        <v>10</v>
      </c>
      <c r="E6" s="29">
        <v>4545.7439999999997</v>
      </c>
      <c r="F6" s="29">
        <v>4206.3519999999999</v>
      </c>
      <c r="G6" s="29">
        <v>5022.1369999999997</v>
      </c>
      <c r="H6" s="29">
        <v>5503.2280000000001</v>
      </c>
      <c r="I6" s="29">
        <v>5578.2950000000001</v>
      </c>
      <c r="J6" s="29">
        <v>5861.9979999999996</v>
      </c>
      <c r="K6" s="29">
        <v>6267.1530000000002</v>
      </c>
      <c r="L6" s="29">
        <v>6499.1360000000004</v>
      </c>
      <c r="M6" s="29">
        <v>4880.6459999999997</v>
      </c>
      <c r="N6" s="29">
        <v>5621.4049999999997</v>
      </c>
      <c r="O6" s="29">
        <v>4675.7610000000004</v>
      </c>
      <c r="P6" s="30">
        <v>4986.8209999999999</v>
      </c>
      <c r="Q6" s="32">
        <v>63648.675999999992</v>
      </c>
      <c r="R6" s="29">
        <v>4663.4809999999998</v>
      </c>
      <c r="S6" s="29">
        <v>4345.3339999999998</v>
      </c>
      <c r="T6" s="29">
        <v>5091.1469999999999</v>
      </c>
      <c r="U6" s="29">
        <v>5410.915</v>
      </c>
      <c r="V6" s="29">
        <v>5799.683</v>
      </c>
      <c r="W6" s="29">
        <v>5953.3590000000004</v>
      </c>
      <c r="X6" s="75">
        <v>1.7780108532674754E-2</v>
      </c>
    </row>
    <row r="7" spans="1:25" ht="18.75" customHeight="1">
      <c r="A7" s="26"/>
      <c r="B7" s="98">
        <v>3</v>
      </c>
      <c r="C7" s="95" t="s">
        <v>37</v>
      </c>
      <c r="D7" s="31" t="s">
        <v>9</v>
      </c>
      <c r="E7" s="29">
        <v>3998.5030000000002</v>
      </c>
      <c r="F7" s="29">
        <v>3660.8020000000001</v>
      </c>
      <c r="G7" s="29">
        <v>4483.71</v>
      </c>
      <c r="H7" s="29">
        <v>4697.29</v>
      </c>
      <c r="I7" s="29">
        <v>5301.7889999999998</v>
      </c>
      <c r="J7" s="29">
        <v>5565.8770000000004</v>
      </c>
      <c r="K7" s="29">
        <v>5841.8239999999996</v>
      </c>
      <c r="L7" s="29">
        <v>6100.9570000000003</v>
      </c>
      <c r="M7" s="29">
        <v>5864.4080000000004</v>
      </c>
      <c r="N7" s="29">
        <v>5461.3249999999998</v>
      </c>
      <c r="O7" s="29">
        <v>4432.4340000000002</v>
      </c>
      <c r="P7" s="30">
        <v>4005.12</v>
      </c>
      <c r="Q7" s="32">
        <v>59414.039000000004</v>
      </c>
      <c r="R7" s="29">
        <v>4051.26</v>
      </c>
      <c r="S7" s="29">
        <v>3829.9630000000002</v>
      </c>
      <c r="T7" s="29">
        <v>4596.25</v>
      </c>
      <c r="U7" s="29">
        <v>5046.7479999999996</v>
      </c>
      <c r="V7" s="29">
        <v>5593.6819999999998</v>
      </c>
      <c r="W7" s="29">
        <v>5730.6040000000003</v>
      </c>
      <c r="X7" s="75">
        <v>4.1162739776217983E-2</v>
      </c>
    </row>
    <row r="8" spans="1:25" ht="18.75" customHeight="1">
      <c r="A8" s="26"/>
      <c r="B8" s="98">
        <v>4</v>
      </c>
      <c r="C8" s="95" t="s">
        <v>38</v>
      </c>
      <c r="D8" s="31" t="s">
        <v>12</v>
      </c>
      <c r="E8" s="29">
        <v>3617.645</v>
      </c>
      <c r="F8" s="29">
        <v>3436.6309999999999</v>
      </c>
      <c r="G8" s="29">
        <v>4077.7339999999999</v>
      </c>
      <c r="H8" s="29">
        <v>4561.78</v>
      </c>
      <c r="I8" s="29">
        <v>4989.6419999999998</v>
      </c>
      <c r="J8" s="29">
        <v>5034.5190000000002</v>
      </c>
      <c r="K8" s="29">
        <v>5457.23</v>
      </c>
      <c r="L8" s="29">
        <v>5619.7370000000001</v>
      </c>
      <c r="M8" s="29">
        <v>5187.0529999999999</v>
      </c>
      <c r="N8" s="29">
        <v>5025.1719999999996</v>
      </c>
      <c r="O8" s="29">
        <v>3974.2339999999999</v>
      </c>
      <c r="P8" s="30">
        <v>3975.7449999999999</v>
      </c>
      <c r="Q8" s="32">
        <v>54957.121999999996</v>
      </c>
      <c r="R8" s="29">
        <v>3720.5659999999998</v>
      </c>
      <c r="S8" s="29">
        <v>3603.7190000000001</v>
      </c>
      <c r="T8" s="29">
        <v>4195.2650000000003</v>
      </c>
      <c r="U8" s="29">
        <v>4771.4930000000004</v>
      </c>
      <c r="V8" s="29">
        <v>5382.2939999999999</v>
      </c>
      <c r="W8" s="29">
        <v>5311.1890000000003</v>
      </c>
      <c r="X8" s="75">
        <v>4.9248674593088682E-2</v>
      </c>
    </row>
    <row r="9" spans="1:25" ht="18.75" customHeight="1">
      <c r="A9" s="26"/>
      <c r="B9" s="98">
        <v>5</v>
      </c>
      <c r="C9" s="95" t="s">
        <v>39</v>
      </c>
      <c r="D9" s="31" t="s">
        <v>11</v>
      </c>
      <c r="E9" s="29">
        <v>2855.5070000000001</v>
      </c>
      <c r="F9" s="29">
        <v>2663.2469999999998</v>
      </c>
      <c r="G9" s="29">
        <v>3211.96</v>
      </c>
      <c r="H9" s="29">
        <v>3481.848</v>
      </c>
      <c r="I9" s="29">
        <v>3531.1860000000001</v>
      </c>
      <c r="J9" s="29">
        <v>3688.625</v>
      </c>
      <c r="K9" s="29">
        <v>4032.3490000000002</v>
      </c>
      <c r="L9" s="29">
        <v>3957.6880000000001</v>
      </c>
      <c r="M9" s="29">
        <v>3847.5889999999999</v>
      </c>
      <c r="N9" s="29">
        <v>3734.569</v>
      </c>
      <c r="O9" s="29">
        <v>3227.4749999999999</v>
      </c>
      <c r="P9" s="30">
        <v>3308.569</v>
      </c>
      <c r="Q9" s="32">
        <v>41540.612000000008</v>
      </c>
      <c r="R9" s="29">
        <v>3110.6790000000001</v>
      </c>
      <c r="S9" s="29">
        <v>2964.7649999999999</v>
      </c>
      <c r="T9" s="29">
        <v>3621.2629999999999</v>
      </c>
      <c r="U9" s="29">
        <v>3770.4430000000002</v>
      </c>
      <c r="V9" s="29">
        <v>3964.625</v>
      </c>
      <c r="W9" s="29">
        <v>4103.1139999999996</v>
      </c>
      <c r="X9" s="75">
        <v>0.10819656456779603</v>
      </c>
    </row>
    <row r="10" spans="1:25" ht="18.75" customHeight="1">
      <c r="A10" s="26"/>
      <c r="B10" s="98">
        <v>6</v>
      </c>
      <c r="C10" s="95" t="s">
        <v>82</v>
      </c>
      <c r="D10" s="31" t="s">
        <v>9</v>
      </c>
      <c r="E10" s="29">
        <v>2595.9960000000001</v>
      </c>
      <c r="F10" s="29">
        <v>2661.127</v>
      </c>
      <c r="G10" s="29">
        <v>3159.3919999999998</v>
      </c>
      <c r="H10" s="29">
        <v>3125.13</v>
      </c>
      <c r="I10" s="29">
        <v>3504.3380000000002</v>
      </c>
      <c r="J10" s="29">
        <v>3638.018</v>
      </c>
      <c r="K10" s="29">
        <v>3767.7269999999999</v>
      </c>
      <c r="L10" s="29">
        <v>3741.944</v>
      </c>
      <c r="M10" s="29">
        <v>3830.1959999999999</v>
      </c>
      <c r="N10" s="29">
        <v>3648.14</v>
      </c>
      <c r="O10" s="29">
        <v>3116.34</v>
      </c>
      <c r="P10" s="30">
        <v>2782.7669999999998</v>
      </c>
      <c r="Q10" s="32">
        <v>39571.114999999998</v>
      </c>
      <c r="R10" s="29">
        <v>2689.7469999999998</v>
      </c>
      <c r="S10" s="29">
        <v>2703.7759999999998</v>
      </c>
      <c r="T10" s="29">
        <v>3239.5729999999999</v>
      </c>
      <c r="U10" s="29">
        <v>3317.451</v>
      </c>
      <c r="V10" s="29">
        <v>3667.0419999999999</v>
      </c>
      <c r="W10" s="29">
        <v>3741.279</v>
      </c>
      <c r="X10" s="75">
        <v>3.6120047306783976E-2</v>
      </c>
    </row>
    <row r="11" spans="1:25" ht="18.75" customHeight="1">
      <c r="A11" s="26"/>
      <c r="B11" s="98">
        <v>7</v>
      </c>
      <c r="C11" s="95" t="s">
        <v>40</v>
      </c>
      <c r="D11" s="31" t="s">
        <v>3</v>
      </c>
      <c r="E11" s="29">
        <v>2247.2649999999999</v>
      </c>
      <c r="F11" s="29">
        <v>2148.9899999999998</v>
      </c>
      <c r="G11" s="29">
        <v>2761.752</v>
      </c>
      <c r="H11" s="29">
        <v>3176.1550000000002</v>
      </c>
      <c r="I11" s="29">
        <v>3405.2869999999998</v>
      </c>
      <c r="J11" s="29">
        <v>3649.7640000000001</v>
      </c>
      <c r="K11" s="29">
        <v>3998.73</v>
      </c>
      <c r="L11" s="29">
        <v>4098.2759999999998</v>
      </c>
      <c r="M11" s="29">
        <v>3845.0320000000002</v>
      </c>
      <c r="N11" s="29">
        <v>3520.1660000000002</v>
      </c>
      <c r="O11" s="29">
        <v>2696.884</v>
      </c>
      <c r="P11" s="30">
        <v>2696.3209999999999</v>
      </c>
      <c r="Q11" s="32">
        <v>38244.621999999988</v>
      </c>
      <c r="R11" s="29">
        <v>2417.2779999999998</v>
      </c>
      <c r="S11" s="29">
        <v>2355.848</v>
      </c>
      <c r="T11" s="29">
        <v>3027.48</v>
      </c>
      <c r="U11" s="29">
        <v>3427.2550000000001</v>
      </c>
      <c r="V11" s="29">
        <v>3511.605</v>
      </c>
      <c r="W11" s="29">
        <v>3649.721</v>
      </c>
      <c r="X11" s="75">
        <v>5.7505420170539168E-2</v>
      </c>
    </row>
    <row r="12" spans="1:25" ht="18.75" customHeight="1">
      <c r="A12" s="26"/>
      <c r="B12" s="98">
        <v>8</v>
      </c>
      <c r="C12" s="95" t="s">
        <v>83</v>
      </c>
      <c r="D12" s="31" t="s">
        <v>14</v>
      </c>
      <c r="E12" s="29">
        <v>2234.7469999999998</v>
      </c>
      <c r="F12" s="29">
        <v>2303.1039999999998</v>
      </c>
      <c r="G12" s="29">
        <v>2706.8760000000002</v>
      </c>
      <c r="H12" s="29">
        <v>3157.2429999999999</v>
      </c>
      <c r="I12" s="29">
        <v>3418.335</v>
      </c>
      <c r="J12" s="29">
        <v>3637.5639999999999</v>
      </c>
      <c r="K12" s="29">
        <v>4057.3429999999998</v>
      </c>
      <c r="L12" s="29">
        <v>4360.4639999999999</v>
      </c>
      <c r="M12" s="29">
        <v>3829.3919999999998</v>
      </c>
      <c r="N12" s="29">
        <v>3351.9670000000001</v>
      </c>
      <c r="O12" s="29">
        <v>2451.9479999999999</v>
      </c>
      <c r="P12" s="30">
        <v>2580.9699999999998</v>
      </c>
      <c r="Q12" s="32">
        <v>38089.952999999994</v>
      </c>
      <c r="R12" s="29">
        <v>2357.7449999999999</v>
      </c>
      <c r="S12" s="29">
        <v>2468.558</v>
      </c>
      <c r="T12" s="29">
        <v>2956.2289999999998</v>
      </c>
      <c r="U12" s="29">
        <v>3179.3119999999999</v>
      </c>
      <c r="V12" s="29">
        <v>3621.3589999999999</v>
      </c>
      <c r="W12" s="29">
        <v>3826.1210000000001</v>
      </c>
      <c r="X12" s="75">
        <v>5.4500065271425813E-2</v>
      </c>
    </row>
    <row r="13" spans="1:25" ht="18.75" customHeight="1">
      <c r="A13" s="26"/>
      <c r="B13" s="98">
        <v>9</v>
      </c>
      <c r="C13" s="95" t="s">
        <v>116</v>
      </c>
      <c r="D13" s="31" t="s">
        <v>11</v>
      </c>
      <c r="E13" s="29">
        <v>2100.8220000000001</v>
      </c>
      <c r="F13" s="29">
        <v>2141.098</v>
      </c>
      <c r="G13" s="29">
        <v>2699.01</v>
      </c>
      <c r="H13" s="29">
        <v>3177.2060000000001</v>
      </c>
      <c r="I13" s="29">
        <v>3396.1460000000002</v>
      </c>
      <c r="J13" s="29">
        <v>3696.924</v>
      </c>
      <c r="K13" s="29">
        <v>4006.8380000000002</v>
      </c>
      <c r="L13" s="29">
        <v>4221.759</v>
      </c>
      <c r="M13" s="29">
        <v>3781.2849999999999</v>
      </c>
      <c r="N13" s="29">
        <v>3350.0059999999999</v>
      </c>
      <c r="O13" s="29">
        <v>2454.69</v>
      </c>
      <c r="P13" s="30">
        <v>2391.06</v>
      </c>
      <c r="Q13" s="32">
        <v>37416.843999999997</v>
      </c>
      <c r="R13" s="29">
        <v>2182.8240000000001</v>
      </c>
      <c r="S13" s="29">
        <v>2198.817</v>
      </c>
      <c r="T13" s="29">
        <v>2866.1779999999999</v>
      </c>
      <c r="U13" s="29">
        <v>3305.8789999999999</v>
      </c>
      <c r="V13" s="29">
        <v>3583.1109999999999</v>
      </c>
      <c r="W13" s="29">
        <v>3794.2809999999999</v>
      </c>
      <c r="X13" s="75">
        <v>4.1826470498348423E-2</v>
      </c>
    </row>
    <row r="14" spans="1:25" ht="18.75" customHeight="1">
      <c r="A14" s="26"/>
      <c r="B14" s="98">
        <v>10</v>
      </c>
      <c r="C14" s="95" t="s">
        <v>84</v>
      </c>
      <c r="D14" s="31" t="s">
        <v>10</v>
      </c>
      <c r="E14" s="29">
        <v>2027.59</v>
      </c>
      <c r="F14" s="29">
        <v>1977.2729999999999</v>
      </c>
      <c r="G14" s="29">
        <v>2320.2240000000002</v>
      </c>
      <c r="H14" s="29">
        <v>2515.6779999999999</v>
      </c>
      <c r="I14" s="29">
        <v>2503.471</v>
      </c>
      <c r="J14" s="29">
        <v>2679.1480000000001</v>
      </c>
      <c r="K14" s="29">
        <v>2760.5880000000002</v>
      </c>
      <c r="L14" s="29">
        <v>2792.933</v>
      </c>
      <c r="M14" s="29">
        <v>2352.2330000000002</v>
      </c>
      <c r="N14" s="29">
        <v>2529.5039999999999</v>
      </c>
      <c r="O14" s="29">
        <v>2110.1260000000002</v>
      </c>
      <c r="P14" s="30">
        <v>2273.2979999999998</v>
      </c>
      <c r="Q14" s="32">
        <v>28842.065999999999</v>
      </c>
      <c r="R14" s="29">
        <v>2054.04</v>
      </c>
      <c r="S14" s="29">
        <v>2020.231</v>
      </c>
      <c r="T14" s="29">
        <v>2352.5830000000001</v>
      </c>
      <c r="U14" s="29">
        <v>2487.7530000000002</v>
      </c>
      <c r="V14" s="29">
        <v>2628.5720000000001</v>
      </c>
      <c r="W14" s="29">
        <v>2643.027</v>
      </c>
      <c r="X14" s="75">
        <v>1.1610749587974034E-2</v>
      </c>
    </row>
    <row r="15" spans="1:25" ht="18.75" customHeight="1">
      <c r="A15" s="26"/>
      <c r="B15" s="98">
        <v>11</v>
      </c>
      <c r="C15" s="95" t="s">
        <v>85</v>
      </c>
      <c r="D15" s="31" t="s">
        <v>13</v>
      </c>
      <c r="E15" s="29">
        <v>1632.04</v>
      </c>
      <c r="F15" s="29">
        <v>1645.306</v>
      </c>
      <c r="G15" s="29">
        <v>1974.9659999999999</v>
      </c>
      <c r="H15" s="29">
        <v>2205.4</v>
      </c>
      <c r="I15" s="29">
        <v>2322.8389999999999</v>
      </c>
      <c r="J15" s="29">
        <v>2517.422</v>
      </c>
      <c r="K15" s="29">
        <v>2588.8180000000002</v>
      </c>
      <c r="L15" s="29">
        <v>2434.7849999999999</v>
      </c>
      <c r="M15" s="29">
        <v>2334.9670000000001</v>
      </c>
      <c r="N15" s="29">
        <v>2323.6579999999999</v>
      </c>
      <c r="O15" s="29">
        <v>1839.354</v>
      </c>
      <c r="P15" s="30">
        <v>1712.3</v>
      </c>
      <c r="Q15" s="32">
        <v>25531.855</v>
      </c>
      <c r="R15" s="29">
        <v>1650.431</v>
      </c>
      <c r="S15" s="29">
        <v>1669.298</v>
      </c>
      <c r="T15" s="29">
        <v>2043.825</v>
      </c>
      <c r="U15" s="29">
        <v>2123.4189999999999</v>
      </c>
      <c r="V15" s="29">
        <v>2297.1329999999998</v>
      </c>
      <c r="W15" s="29">
        <v>2522.0940000000001</v>
      </c>
      <c r="X15" s="75">
        <v>6.6897203303351027E-4</v>
      </c>
    </row>
    <row r="16" spans="1:25" ht="18.75" customHeight="1">
      <c r="A16" s="26"/>
      <c r="B16" s="98">
        <v>12</v>
      </c>
      <c r="C16" s="95" t="s">
        <v>41</v>
      </c>
      <c r="D16" s="31" t="s">
        <v>11</v>
      </c>
      <c r="E16" s="29">
        <v>549.30499999999995</v>
      </c>
      <c r="F16" s="29">
        <v>587.20100000000002</v>
      </c>
      <c r="G16" s="29">
        <v>881.59900000000005</v>
      </c>
      <c r="H16" s="29">
        <v>1698.62</v>
      </c>
      <c r="I16" s="29">
        <v>2496.4470000000001</v>
      </c>
      <c r="J16" s="29">
        <v>3040.2959999999998</v>
      </c>
      <c r="K16" s="29">
        <v>3449.4580000000001</v>
      </c>
      <c r="L16" s="29">
        <v>3737.915</v>
      </c>
      <c r="M16" s="29">
        <v>3057.65</v>
      </c>
      <c r="N16" s="29">
        <v>2225.6550000000002</v>
      </c>
      <c r="O16" s="29">
        <v>725.68499999999995</v>
      </c>
      <c r="P16" s="30">
        <v>628.46699999999998</v>
      </c>
      <c r="Q16" s="32">
        <v>23078.298000000003</v>
      </c>
      <c r="R16" s="29">
        <v>563.36300000000006</v>
      </c>
      <c r="S16" s="29">
        <v>623.91399999999999</v>
      </c>
      <c r="T16" s="29">
        <v>948.81299999999999</v>
      </c>
      <c r="U16" s="29">
        <v>1739.079</v>
      </c>
      <c r="V16" s="29">
        <v>2624.7280000000001</v>
      </c>
      <c r="W16" s="29">
        <v>3026.607</v>
      </c>
      <c r="X16" s="75">
        <v>2.9506342919216832E-2</v>
      </c>
    </row>
    <row r="17" spans="1:24" ht="18.75" customHeight="1">
      <c r="A17" s="26"/>
      <c r="B17" s="98">
        <v>13</v>
      </c>
      <c r="C17" s="95" t="s">
        <v>86</v>
      </c>
      <c r="D17" s="31" t="s">
        <v>8</v>
      </c>
      <c r="E17" s="29">
        <v>1407.848</v>
      </c>
      <c r="F17" s="29">
        <v>1356.1189999999999</v>
      </c>
      <c r="G17" s="29">
        <v>1663.751</v>
      </c>
      <c r="H17" s="29">
        <v>1940.922</v>
      </c>
      <c r="I17" s="29">
        <v>2049.6039999999998</v>
      </c>
      <c r="J17" s="29">
        <v>2133.6289999999999</v>
      </c>
      <c r="K17" s="29">
        <v>2215.261</v>
      </c>
      <c r="L17" s="29">
        <v>2272.4929999999999</v>
      </c>
      <c r="M17" s="29">
        <v>2183.7159999999999</v>
      </c>
      <c r="N17" s="29">
        <v>2034.71</v>
      </c>
      <c r="O17" s="29">
        <v>1617.8140000000001</v>
      </c>
      <c r="P17" s="30">
        <v>1597.335</v>
      </c>
      <c r="Q17" s="32">
        <v>22473.201999999997</v>
      </c>
      <c r="R17" s="29">
        <v>1316.4079999999999</v>
      </c>
      <c r="S17" s="29">
        <v>1292.5</v>
      </c>
      <c r="T17" s="29">
        <v>1673.384</v>
      </c>
      <c r="U17" s="29">
        <v>1913.155</v>
      </c>
      <c r="V17" s="29">
        <v>2068.4389999999999</v>
      </c>
      <c r="W17" s="29">
        <v>2169.11</v>
      </c>
      <c r="X17" s="75">
        <v>-1.1265961976608341E-2</v>
      </c>
    </row>
    <row r="18" spans="1:24" ht="18.75" customHeight="1">
      <c r="A18" s="26"/>
      <c r="B18" s="98">
        <v>14</v>
      </c>
      <c r="C18" s="95" t="s">
        <v>45</v>
      </c>
      <c r="D18" s="31" t="s">
        <v>1</v>
      </c>
      <c r="E18" s="29">
        <v>1499.748</v>
      </c>
      <c r="F18" s="29">
        <v>1489.579</v>
      </c>
      <c r="G18" s="29">
        <v>1779.8620000000001</v>
      </c>
      <c r="H18" s="29">
        <v>1884.34</v>
      </c>
      <c r="I18" s="29">
        <v>2028.261</v>
      </c>
      <c r="J18" s="29">
        <v>2199.3820000000001</v>
      </c>
      <c r="K18" s="29">
        <v>2097.0140000000001</v>
      </c>
      <c r="L18" s="29">
        <v>2060.279</v>
      </c>
      <c r="M18" s="29">
        <v>2024.2280000000001</v>
      </c>
      <c r="N18" s="29">
        <v>2032.9749999999999</v>
      </c>
      <c r="O18" s="29">
        <v>1718.81</v>
      </c>
      <c r="P18" s="30">
        <v>1612.17</v>
      </c>
      <c r="Q18" s="32">
        <v>22426.648000000001</v>
      </c>
      <c r="R18" s="29">
        <v>1533.99</v>
      </c>
      <c r="S18" s="29">
        <v>1543.6310000000001</v>
      </c>
      <c r="T18" s="29">
        <v>1813.43</v>
      </c>
      <c r="U18" s="29">
        <v>1892.9929999999999</v>
      </c>
      <c r="V18" s="29">
        <v>2054.076</v>
      </c>
      <c r="W18" s="29">
        <v>2229.9520000000002</v>
      </c>
      <c r="X18" s="75">
        <v>1.7176458565308916E-2</v>
      </c>
    </row>
    <row r="19" spans="1:24" ht="18.75" customHeight="1">
      <c r="A19" s="26"/>
      <c r="B19" s="98">
        <v>15</v>
      </c>
      <c r="C19" s="95" t="s">
        <v>42</v>
      </c>
      <c r="D19" s="31" t="s">
        <v>14</v>
      </c>
      <c r="E19" s="29">
        <v>1223.9929999999999</v>
      </c>
      <c r="F19" s="29">
        <v>1223.731</v>
      </c>
      <c r="G19" s="29">
        <v>1432.951</v>
      </c>
      <c r="H19" s="29">
        <v>1694.4649999999999</v>
      </c>
      <c r="I19" s="29">
        <v>2034.952</v>
      </c>
      <c r="J19" s="29">
        <v>2247.4789999999998</v>
      </c>
      <c r="K19" s="29">
        <v>2408.7750000000001</v>
      </c>
      <c r="L19" s="29">
        <v>2558.0149999999999</v>
      </c>
      <c r="M19" s="29">
        <v>2301.4989999999998</v>
      </c>
      <c r="N19" s="29">
        <v>2005.039</v>
      </c>
      <c r="O19" s="29">
        <v>1386.633</v>
      </c>
      <c r="P19" s="30">
        <v>1432.405</v>
      </c>
      <c r="Q19" s="32">
        <v>21949.937000000002</v>
      </c>
      <c r="R19" s="29">
        <v>1312.8</v>
      </c>
      <c r="S19" s="29">
        <v>1348.0889999999999</v>
      </c>
      <c r="T19" s="29">
        <v>1570.175</v>
      </c>
      <c r="U19" s="29">
        <v>1720.212</v>
      </c>
      <c r="V19" s="29">
        <v>2091.1640000000002</v>
      </c>
      <c r="W19" s="29">
        <v>2316.3589999999999</v>
      </c>
      <c r="X19" s="75">
        <v>5.0847008862528131E-2</v>
      </c>
    </row>
    <row r="20" spans="1:24" ht="18.75" customHeight="1">
      <c r="A20" s="26"/>
      <c r="B20" s="98">
        <v>16</v>
      </c>
      <c r="C20" s="95" t="s">
        <v>87</v>
      </c>
      <c r="D20" s="31" t="s">
        <v>9</v>
      </c>
      <c r="E20" s="29">
        <v>1329.828</v>
      </c>
      <c r="F20" s="29">
        <v>1335.174</v>
      </c>
      <c r="G20" s="29">
        <v>1600.4</v>
      </c>
      <c r="H20" s="29">
        <v>1769.606</v>
      </c>
      <c r="I20" s="29">
        <v>2003.222</v>
      </c>
      <c r="J20" s="29">
        <v>2043.4090000000001</v>
      </c>
      <c r="K20" s="29">
        <v>2164.7919999999999</v>
      </c>
      <c r="L20" s="29">
        <v>2233.152</v>
      </c>
      <c r="M20" s="29">
        <v>2191.8580000000002</v>
      </c>
      <c r="N20" s="29">
        <v>2121.2849999999999</v>
      </c>
      <c r="O20" s="29">
        <v>1579.22</v>
      </c>
      <c r="P20" s="30">
        <v>1445.008</v>
      </c>
      <c r="Q20" s="32">
        <v>21816.954000000002</v>
      </c>
      <c r="R20" s="29">
        <v>1327.5550000000001</v>
      </c>
      <c r="S20" s="29">
        <v>1325.3409999999999</v>
      </c>
      <c r="T20" s="29">
        <v>1695.2660000000001</v>
      </c>
      <c r="U20" s="29">
        <v>1712.8019999999999</v>
      </c>
      <c r="V20" s="29">
        <v>2075.1480000000001</v>
      </c>
      <c r="W20" s="29">
        <v>2148.357</v>
      </c>
      <c r="X20" s="75">
        <v>2.0118752516331995E-2</v>
      </c>
    </row>
    <row r="21" spans="1:24" ht="18.75" customHeight="1">
      <c r="A21" s="26"/>
      <c r="B21" s="98">
        <v>17</v>
      </c>
      <c r="C21" s="95" t="s">
        <v>100</v>
      </c>
      <c r="D21" s="31" t="s">
        <v>7</v>
      </c>
      <c r="E21" s="29">
        <v>1198.4570000000001</v>
      </c>
      <c r="F21" s="29">
        <v>1176.921</v>
      </c>
      <c r="G21" s="29">
        <v>1547.5319999999999</v>
      </c>
      <c r="H21" s="29">
        <v>1883.9269999999999</v>
      </c>
      <c r="I21" s="29">
        <v>1985.424</v>
      </c>
      <c r="J21" s="29">
        <v>2067.21</v>
      </c>
      <c r="K21" s="29">
        <v>2320.2449999999999</v>
      </c>
      <c r="L21" s="29">
        <v>2314.4</v>
      </c>
      <c r="M21" s="29">
        <v>2217.922</v>
      </c>
      <c r="N21" s="29">
        <v>1980.1420000000001</v>
      </c>
      <c r="O21" s="29">
        <v>1594.527</v>
      </c>
      <c r="P21" s="30">
        <v>1466.952</v>
      </c>
      <c r="Q21" s="32">
        <v>21753.659000000003</v>
      </c>
      <c r="R21" s="29">
        <v>1359.9359999999999</v>
      </c>
      <c r="S21" s="29">
        <v>1396.9349999999999</v>
      </c>
      <c r="T21" s="29">
        <v>1694.7529999999999</v>
      </c>
      <c r="U21" s="29">
        <v>1995.0930000000001</v>
      </c>
      <c r="V21" s="29">
        <v>2137.5210000000002</v>
      </c>
      <c r="W21" s="29">
        <v>2182.0619999999999</v>
      </c>
      <c r="X21" s="75">
        <v>9.1975421399383306E-2</v>
      </c>
    </row>
    <row r="22" spans="1:24" ht="18.75" customHeight="1">
      <c r="A22" s="26"/>
      <c r="B22" s="98">
        <v>18</v>
      </c>
      <c r="C22" s="95" t="s">
        <v>44</v>
      </c>
      <c r="D22" s="31" t="s">
        <v>2</v>
      </c>
      <c r="E22" s="29">
        <v>1274.559</v>
      </c>
      <c r="F22" s="29">
        <v>1258.0029999999999</v>
      </c>
      <c r="G22" s="29">
        <v>1529.2619999999999</v>
      </c>
      <c r="H22" s="29">
        <v>1823.1189999999999</v>
      </c>
      <c r="I22" s="29">
        <v>1977.3440000000001</v>
      </c>
      <c r="J22" s="29">
        <v>2110.7910000000002</v>
      </c>
      <c r="K22" s="29">
        <v>2302.7429999999999</v>
      </c>
      <c r="L22" s="29">
        <v>2285.8119999999999</v>
      </c>
      <c r="M22" s="29">
        <v>2025.8510000000001</v>
      </c>
      <c r="N22" s="29">
        <v>1960.0340000000001</v>
      </c>
      <c r="O22" s="29">
        <v>1574.902</v>
      </c>
      <c r="P22" s="30">
        <v>1563.3230000000001</v>
      </c>
      <c r="Q22" s="32">
        <v>21685.742999999999</v>
      </c>
      <c r="R22" s="29">
        <v>1454.9110000000001</v>
      </c>
      <c r="S22" s="29">
        <v>1469.297</v>
      </c>
      <c r="T22" s="29">
        <v>1815.95</v>
      </c>
      <c r="U22" s="29">
        <v>2015.4459999999999</v>
      </c>
      <c r="V22" s="29">
        <v>2231.2739999999999</v>
      </c>
      <c r="W22" s="29">
        <v>2482.393</v>
      </c>
      <c r="X22" s="75">
        <v>0.15002319243868345</v>
      </c>
    </row>
    <row r="23" spans="1:24" ht="18.75" customHeight="1">
      <c r="A23" s="26"/>
      <c r="B23" s="98">
        <v>19</v>
      </c>
      <c r="C23" s="95" t="s">
        <v>89</v>
      </c>
      <c r="D23" s="31" t="s">
        <v>9</v>
      </c>
      <c r="E23" s="29">
        <v>1310.021</v>
      </c>
      <c r="F23" s="29">
        <v>1353.63</v>
      </c>
      <c r="G23" s="29">
        <v>1588.0630000000001</v>
      </c>
      <c r="H23" s="29">
        <v>1707.155</v>
      </c>
      <c r="I23" s="29">
        <v>1879.1469999999999</v>
      </c>
      <c r="J23" s="29">
        <v>1907.578</v>
      </c>
      <c r="K23" s="29">
        <v>1941.0139999999999</v>
      </c>
      <c r="L23" s="29">
        <v>1912.3150000000001</v>
      </c>
      <c r="M23" s="29">
        <v>1994.627</v>
      </c>
      <c r="N23" s="29">
        <v>1963.453</v>
      </c>
      <c r="O23" s="29">
        <v>1632.9549999999999</v>
      </c>
      <c r="P23" s="30">
        <v>1479.337</v>
      </c>
      <c r="Q23" s="32">
        <v>20669.294999999998</v>
      </c>
      <c r="R23" s="29">
        <v>1313.876</v>
      </c>
      <c r="S23" s="29">
        <v>1361.913</v>
      </c>
      <c r="T23" s="29">
        <v>1679.3679999999999</v>
      </c>
      <c r="U23" s="29">
        <v>1735.4369999999999</v>
      </c>
      <c r="V23" s="29">
        <v>1907.2239999999999</v>
      </c>
      <c r="W23" s="29">
        <v>1940.634</v>
      </c>
      <c r="X23" s="75">
        <v>1.9789250403823511E-2</v>
      </c>
    </row>
    <row r="24" spans="1:24" ht="18.75" customHeight="1">
      <c r="A24" s="26"/>
      <c r="B24" s="98">
        <v>20</v>
      </c>
      <c r="C24" s="95" t="s">
        <v>88</v>
      </c>
      <c r="D24" s="31" t="s">
        <v>14</v>
      </c>
      <c r="E24" s="29">
        <v>1156.0039999999999</v>
      </c>
      <c r="F24" s="29">
        <v>1178.9449999999999</v>
      </c>
      <c r="G24" s="29">
        <v>1343.0160000000001</v>
      </c>
      <c r="H24" s="29">
        <v>1725.413</v>
      </c>
      <c r="I24" s="29">
        <v>1818.931</v>
      </c>
      <c r="J24" s="29">
        <v>1855.365</v>
      </c>
      <c r="K24" s="29">
        <v>1936.6890000000001</v>
      </c>
      <c r="L24" s="29">
        <v>2010.4449999999999</v>
      </c>
      <c r="M24" s="29">
        <v>1873.6179999999999</v>
      </c>
      <c r="N24" s="29">
        <v>1884.059</v>
      </c>
      <c r="O24" s="29">
        <v>1589.9259999999999</v>
      </c>
      <c r="P24" s="30">
        <v>1561.646</v>
      </c>
      <c r="Q24" s="32">
        <v>19934.057000000001</v>
      </c>
      <c r="R24" s="29">
        <v>1485.451</v>
      </c>
      <c r="S24" s="29">
        <v>1469.2729999999999</v>
      </c>
      <c r="T24" s="29">
        <v>1665.751</v>
      </c>
      <c r="U24" s="29">
        <v>1902.6089999999999</v>
      </c>
      <c r="V24" s="29">
        <v>2035.941</v>
      </c>
      <c r="W24" s="29">
        <v>2036.3489999999999</v>
      </c>
      <c r="X24" s="75">
        <v>0.16719040582422351</v>
      </c>
    </row>
    <row r="25" spans="1:24" ht="18.75" customHeight="1">
      <c r="A25" s="26"/>
      <c r="B25" s="98">
        <v>21</v>
      </c>
      <c r="C25" s="95" t="s">
        <v>43</v>
      </c>
      <c r="D25" s="31" t="s">
        <v>3</v>
      </c>
      <c r="E25" s="29">
        <v>1270.5160000000001</v>
      </c>
      <c r="F25" s="29">
        <v>1133.365</v>
      </c>
      <c r="G25" s="29">
        <v>1462.951</v>
      </c>
      <c r="H25" s="29">
        <v>1589.432</v>
      </c>
      <c r="I25" s="29">
        <v>2015.0909999999999</v>
      </c>
      <c r="J25" s="29">
        <v>1755.4970000000001</v>
      </c>
      <c r="K25" s="29">
        <v>1793.5309999999999</v>
      </c>
      <c r="L25" s="29">
        <v>1892.7760000000001</v>
      </c>
      <c r="M25" s="29">
        <v>1750.492</v>
      </c>
      <c r="N25" s="29">
        <v>1532.4739999999999</v>
      </c>
      <c r="O25" s="29">
        <v>1202.923</v>
      </c>
      <c r="P25" s="30">
        <v>1263.675</v>
      </c>
      <c r="Q25" s="32">
        <v>18662.722999999998</v>
      </c>
      <c r="R25" s="29">
        <v>1217.7650000000001</v>
      </c>
      <c r="S25" s="29">
        <v>1143.3030000000001</v>
      </c>
      <c r="T25" s="29">
        <v>1417.61</v>
      </c>
      <c r="U25" s="29">
        <v>1528.653</v>
      </c>
      <c r="V25" s="29">
        <v>1591.5709999999999</v>
      </c>
      <c r="W25" s="29">
        <v>1728.675</v>
      </c>
      <c r="X25" s="75">
        <v>-6.4949020532680035E-2</v>
      </c>
    </row>
    <row r="26" spans="1:24" ht="18.75" customHeight="1">
      <c r="A26" s="26"/>
      <c r="B26" s="98">
        <v>22</v>
      </c>
      <c r="C26" s="95" t="s">
        <v>46</v>
      </c>
      <c r="D26" s="31" t="s">
        <v>5</v>
      </c>
      <c r="E26" s="29">
        <v>1117.3240000000001</v>
      </c>
      <c r="F26" s="29">
        <v>1023.432</v>
      </c>
      <c r="G26" s="29">
        <v>1282.0619999999999</v>
      </c>
      <c r="H26" s="29">
        <v>1536.65</v>
      </c>
      <c r="I26" s="29">
        <v>1593.3869999999999</v>
      </c>
      <c r="J26" s="29">
        <v>1646.296</v>
      </c>
      <c r="K26" s="29">
        <v>1891.75</v>
      </c>
      <c r="L26" s="29">
        <v>1967.973</v>
      </c>
      <c r="M26" s="29">
        <v>1823.519</v>
      </c>
      <c r="N26" s="29">
        <v>1669.423</v>
      </c>
      <c r="O26" s="29">
        <v>1274.181</v>
      </c>
      <c r="P26" s="30">
        <v>1332.568</v>
      </c>
      <c r="Q26" s="32">
        <v>18158.564999999999</v>
      </c>
      <c r="R26" s="29">
        <v>1286.8820000000001</v>
      </c>
      <c r="S26" s="29">
        <v>1207.54</v>
      </c>
      <c r="T26" s="29">
        <v>1489.433</v>
      </c>
      <c r="U26" s="29">
        <v>1695.2560000000001</v>
      </c>
      <c r="V26" s="29">
        <v>1729.0060000000001</v>
      </c>
      <c r="W26" s="29">
        <v>1856.002</v>
      </c>
      <c r="X26" s="75">
        <v>0.12988759445947529</v>
      </c>
    </row>
    <row r="27" spans="1:24" ht="18.75" customHeight="1">
      <c r="A27" s="26"/>
      <c r="B27" s="98">
        <v>23</v>
      </c>
      <c r="C27" s="95" t="s">
        <v>90</v>
      </c>
      <c r="D27" s="31" t="s">
        <v>4</v>
      </c>
      <c r="E27" s="29">
        <v>1152.443</v>
      </c>
      <c r="F27" s="29">
        <v>1142.1679999999999</v>
      </c>
      <c r="G27" s="29">
        <v>1336.7349999999999</v>
      </c>
      <c r="H27" s="29">
        <v>1307.425</v>
      </c>
      <c r="I27" s="29">
        <v>1356.0329999999999</v>
      </c>
      <c r="J27" s="29">
        <v>1508.4169999999999</v>
      </c>
      <c r="K27" s="29">
        <v>1499.299</v>
      </c>
      <c r="L27" s="29">
        <v>1456.22</v>
      </c>
      <c r="M27" s="29">
        <v>1388.0150000000001</v>
      </c>
      <c r="N27" s="29">
        <v>1415.4359999999999</v>
      </c>
      <c r="O27" s="29">
        <v>1190.902</v>
      </c>
      <c r="P27" s="30">
        <v>1191.5309999999999</v>
      </c>
      <c r="Q27" s="32">
        <v>15944.624</v>
      </c>
      <c r="R27" s="29">
        <v>1156.444</v>
      </c>
      <c r="S27" s="29">
        <v>1164.4090000000001</v>
      </c>
      <c r="T27" s="29">
        <v>1354.4960000000001</v>
      </c>
      <c r="U27" s="29">
        <v>1321.7260000000001</v>
      </c>
      <c r="V27" s="29">
        <v>1385.287</v>
      </c>
      <c r="W27" s="29">
        <v>1523.251</v>
      </c>
      <c r="X27" s="75">
        <v>1.3121760872849997E-2</v>
      </c>
    </row>
    <row r="28" spans="1:24" ht="18.75" customHeight="1">
      <c r="A28" s="26"/>
      <c r="B28" s="98">
        <v>24</v>
      </c>
      <c r="C28" s="95" t="s">
        <v>124</v>
      </c>
      <c r="D28" s="31" t="s">
        <v>79</v>
      </c>
      <c r="E28" s="29">
        <v>761.46199999999999</v>
      </c>
      <c r="F28" s="29">
        <v>725.37300000000005</v>
      </c>
      <c r="G28" s="29">
        <v>881.74199999999996</v>
      </c>
      <c r="H28" s="29">
        <v>1200.5429999999999</v>
      </c>
      <c r="I28" s="29">
        <v>1352.1610000000001</v>
      </c>
      <c r="J28" s="29">
        <v>1543.673</v>
      </c>
      <c r="K28" s="29">
        <v>1773.453</v>
      </c>
      <c r="L28" s="29">
        <v>1801.8810000000001</v>
      </c>
      <c r="M28" s="29">
        <v>1620.2950000000001</v>
      </c>
      <c r="N28" s="29">
        <v>1431.925</v>
      </c>
      <c r="O28" s="29">
        <v>1038.857</v>
      </c>
      <c r="P28" s="30">
        <v>1058.7249999999999</v>
      </c>
      <c r="Q28" s="32">
        <v>15190.089999999998</v>
      </c>
      <c r="R28" s="29">
        <v>976.553</v>
      </c>
      <c r="S28" s="29">
        <v>905.71</v>
      </c>
      <c r="T28" s="29">
        <v>1099.758</v>
      </c>
      <c r="U28" s="29">
        <v>1456.0640000000001</v>
      </c>
      <c r="V28" s="29">
        <v>1653.711</v>
      </c>
      <c r="W28" s="29">
        <v>1881.7619999999999</v>
      </c>
      <c r="X28" s="75">
        <v>0.23335108030157681</v>
      </c>
    </row>
    <row r="29" spans="1:24" ht="18.75" customHeight="1">
      <c r="A29" s="26"/>
      <c r="B29" s="98">
        <v>25</v>
      </c>
      <c r="C29" s="95" t="s">
        <v>47</v>
      </c>
      <c r="D29" s="31" t="s">
        <v>9</v>
      </c>
      <c r="E29" s="29">
        <v>879.61</v>
      </c>
      <c r="F29" s="29">
        <v>924.20600000000002</v>
      </c>
      <c r="G29" s="29">
        <v>1122.4190000000001</v>
      </c>
      <c r="H29" s="29">
        <v>1213.0809999999999</v>
      </c>
      <c r="I29" s="29">
        <v>1323.223</v>
      </c>
      <c r="J29" s="29">
        <v>1339.04</v>
      </c>
      <c r="K29" s="29">
        <v>1410.288</v>
      </c>
      <c r="L29" s="29">
        <v>1422.5809999999999</v>
      </c>
      <c r="M29" s="29">
        <v>1447.5940000000001</v>
      </c>
      <c r="N29" s="29">
        <v>1460.069</v>
      </c>
      <c r="O29" s="29">
        <v>1145.5119999999999</v>
      </c>
      <c r="P29" s="30">
        <v>1051.4179999999999</v>
      </c>
      <c r="Q29" s="32">
        <v>14739.041000000001</v>
      </c>
      <c r="R29" s="29">
        <v>944.36900000000003</v>
      </c>
      <c r="S29" s="29">
        <v>972.91899999999998</v>
      </c>
      <c r="T29" s="29">
        <v>1246.3510000000001</v>
      </c>
      <c r="U29" s="29">
        <v>1317.6120000000001</v>
      </c>
      <c r="V29" s="29">
        <v>1422.2750000000001</v>
      </c>
      <c r="W29" s="29">
        <v>1402.079</v>
      </c>
      <c r="X29" s="75">
        <v>7.4104263142426241E-2</v>
      </c>
    </row>
    <row r="30" spans="1:24" ht="18.75" customHeight="1">
      <c r="A30" s="26"/>
      <c r="B30" s="98">
        <v>26</v>
      </c>
      <c r="C30" s="95" t="s">
        <v>125</v>
      </c>
      <c r="D30" s="31" t="s">
        <v>11</v>
      </c>
      <c r="E30" s="29">
        <v>587.15200000000004</v>
      </c>
      <c r="F30" s="29">
        <v>631.52499999999998</v>
      </c>
      <c r="G30" s="29">
        <v>846.29</v>
      </c>
      <c r="H30" s="29">
        <v>1277.3430000000001</v>
      </c>
      <c r="I30" s="29">
        <v>1362.7470000000001</v>
      </c>
      <c r="J30" s="29">
        <v>1428.758</v>
      </c>
      <c r="K30" s="29">
        <v>1624.39</v>
      </c>
      <c r="L30" s="29">
        <v>1674.172</v>
      </c>
      <c r="M30" s="29">
        <v>1476.491</v>
      </c>
      <c r="N30" s="29">
        <v>1352.7139999999999</v>
      </c>
      <c r="O30" s="29">
        <v>755.14700000000005</v>
      </c>
      <c r="P30" s="30">
        <v>680.46699999999998</v>
      </c>
      <c r="Q30" s="32">
        <v>13697.196000000002</v>
      </c>
      <c r="R30" s="29">
        <v>642.22900000000004</v>
      </c>
      <c r="S30" s="29">
        <v>672.29499999999996</v>
      </c>
      <c r="T30" s="29">
        <v>898.18499999999995</v>
      </c>
      <c r="U30" s="29">
        <v>1289.566</v>
      </c>
      <c r="V30" s="29">
        <v>1445.0239999999999</v>
      </c>
      <c r="W30" s="29">
        <v>1474.2570000000001</v>
      </c>
      <c r="X30" s="75">
        <v>4.6910609465723674E-2</v>
      </c>
    </row>
    <row r="31" spans="1:24" ht="18.75" customHeight="1">
      <c r="A31" s="26"/>
      <c r="B31" s="98">
        <v>27</v>
      </c>
      <c r="C31" s="95" t="s">
        <v>126</v>
      </c>
      <c r="D31" s="31" t="s">
        <v>10</v>
      </c>
      <c r="E31" s="29">
        <v>589.51199999999994</v>
      </c>
      <c r="F31" s="29">
        <v>606.26900000000001</v>
      </c>
      <c r="G31" s="29">
        <v>782.03</v>
      </c>
      <c r="H31" s="29">
        <v>1021.939</v>
      </c>
      <c r="I31" s="29">
        <v>1158.3140000000001</v>
      </c>
      <c r="J31" s="29">
        <v>1251.739</v>
      </c>
      <c r="K31" s="29">
        <v>1356.2529999999999</v>
      </c>
      <c r="L31" s="29">
        <v>1346.0709999999999</v>
      </c>
      <c r="M31" s="29">
        <v>1102.1759999999999</v>
      </c>
      <c r="N31" s="29">
        <v>1052.328</v>
      </c>
      <c r="O31" s="29">
        <v>686.80600000000004</v>
      </c>
      <c r="P31" s="30">
        <v>702.38099999999997</v>
      </c>
      <c r="Q31" s="32">
        <v>11655.817999999999</v>
      </c>
      <c r="R31" s="29">
        <v>598.654</v>
      </c>
      <c r="S31" s="29">
        <v>625.67899999999997</v>
      </c>
      <c r="T31" s="29">
        <v>816.31700000000001</v>
      </c>
      <c r="U31" s="29">
        <v>996.65499999999997</v>
      </c>
      <c r="V31" s="29">
        <v>1204.6959999999999</v>
      </c>
      <c r="W31" s="29">
        <v>1241.296</v>
      </c>
      <c r="X31" s="75">
        <v>1.3585337580684698E-2</v>
      </c>
    </row>
    <row r="32" spans="1:24" ht="18.75" customHeight="1">
      <c r="A32" s="26"/>
      <c r="B32" s="98">
        <v>28</v>
      </c>
      <c r="C32" s="95" t="s">
        <v>48</v>
      </c>
      <c r="D32" s="31" t="s">
        <v>6</v>
      </c>
      <c r="E32" s="29">
        <v>599.572</v>
      </c>
      <c r="F32" s="29">
        <v>571.30899999999997</v>
      </c>
      <c r="G32" s="29">
        <v>763.91499999999996</v>
      </c>
      <c r="H32" s="29">
        <v>897.58100000000002</v>
      </c>
      <c r="I32" s="29">
        <v>978.55499999999995</v>
      </c>
      <c r="J32" s="29">
        <v>1141.7280000000001</v>
      </c>
      <c r="K32" s="29">
        <v>1225.4680000000001</v>
      </c>
      <c r="L32" s="29">
        <v>1262.8969999999999</v>
      </c>
      <c r="M32" s="29">
        <v>1191.0160000000001</v>
      </c>
      <c r="N32" s="29">
        <v>988.33399999999995</v>
      </c>
      <c r="O32" s="29">
        <v>758.80700000000002</v>
      </c>
      <c r="P32" s="30">
        <v>750.78399999999999</v>
      </c>
      <c r="Q32" s="32">
        <v>11129.966</v>
      </c>
      <c r="R32" s="29">
        <v>615.19799999999998</v>
      </c>
      <c r="S32" s="29">
        <v>607.82500000000005</v>
      </c>
      <c r="T32" s="29">
        <v>785.38599999999997</v>
      </c>
      <c r="U32" s="29">
        <v>922.83500000000004</v>
      </c>
      <c r="V32" s="29">
        <v>1049.81</v>
      </c>
      <c r="W32" s="29">
        <v>1210.5709999999999</v>
      </c>
      <c r="X32" s="75">
        <v>4.8249829384613641E-2</v>
      </c>
    </row>
    <row r="33" spans="1:34" ht="18.75" customHeight="1">
      <c r="A33" s="26"/>
      <c r="B33" s="98">
        <v>29</v>
      </c>
      <c r="C33" s="95" t="s">
        <v>99</v>
      </c>
      <c r="D33" s="31" t="s">
        <v>78</v>
      </c>
      <c r="E33" s="29">
        <v>642.55499999999995</v>
      </c>
      <c r="F33" s="29">
        <v>624.42100000000005</v>
      </c>
      <c r="G33" s="29">
        <v>728.41399999999999</v>
      </c>
      <c r="H33" s="29">
        <v>790.09199999999998</v>
      </c>
      <c r="I33" s="29">
        <v>962.149</v>
      </c>
      <c r="J33" s="29">
        <v>1074.672</v>
      </c>
      <c r="K33" s="29">
        <v>1152.0530000000001</v>
      </c>
      <c r="L33" s="29">
        <v>1138.4490000000001</v>
      </c>
      <c r="M33" s="29">
        <v>1107.0219999999999</v>
      </c>
      <c r="N33" s="29">
        <v>918.38900000000001</v>
      </c>
      <c r="O33" s="29">
        <v>746.58600000000001</v>
      </c>
      <c r="P33" s="30">
        <v>713.08100000000002</v>
      </c>
      <c r="Q33" s="32">
        <v>10597.883</v>
      </c>
      <c r="R33" s="29">
        <v>691.03300000000002</v>
      </c>
      <c r="S33" s="29">
        <v>674.19799999999998</v>
      </c>
      <c r="T33" s="29">
        <v>804.69399999999996</v>
      </c>
      <c r="U33" s="29">
        <v>848.19799999999998</v>
      </c>
      <c r="V33" s="29">
        <v>1010.894</v>
      </c>
      <c r="W33" s="29">
        <v>1148.963</v>
      </c>
      <c r="X33" s="75">
        <v>7.3756667716649016E-2</v>
      </c>
    </row>
    <row r="34" spans="1:34" ht="18.75" customHeight="1" thickBot="1">
      <c r="A34" s="26"/>
      <c r="B34" s="99">
        <v>30</v>
      </c>
      <c r="C34" s="96" t="s">
        <v>117</v>
      </c>
      <c r="D34" s="33" t="s">
        <v>14</v>
      </c>
      <c r="E34" s="34">
        <v>589.16700000000003</v>
      </c>
      <c r="F34" s="35">
        <v>599.92899999999997</v>
      </c>
      <c r="G34" s="35">
        <v>707.42</v>
      </c>
      <c r="H34" s="35">
        <v>888.28800000000001</v>
      </c>
      <c r="I34" s="35">
        <v>980.01400000000001</v>
      </c>
      <c r="J34" s="35">
        <v>1032.596</v>
      </c>
      <c r="K34" s="35">
        <v>1136.3009999999999</v>
      </c>
      <c r="L34" s="35">
        <v>1176.8979999999999</v>
      </c>
      <c r="M34" s="35">
        <v>1015.01</v>
      </c>
      <c r="N34" s="35">
        <v>945.74</v>
      </c>
      <c r="O34" s="35">
        <v>683.19399999999996</v>
      </c>
      <c r="P34" s="36">
        <v>726.99699999999996</v>
      </c>
      <c r="Q34" s="37">
        <v>10481.554</v>
      </c>
      <c r="R34" s="34">
        <v>656.25599999999997</v>
      </c>
      <c r="S34" s="35">
        <v>686.70500000000004</v>
      </c>
      <c r="T34" s="35">
        <v>839.31399999999996</v>
      </c>
      <c r="U34" s="35">
        <v>989.70699999999999</v>
      </c>
      <c r="V34" s="35">
        <v>1135.49</v>
      </c>
      <c r="W34" s="35">
        <v>1199.3019999999999</v>
      </c>
      <c r="X34" s="100">
        <v>0.14786299452163165</v>
      </c>
    </row>
    <row r="35" spans="1:34" ht="18.75" customHeight="1">
      <c r="B35" s="23" t="s">
        <v>118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AE35" s="25"/>
      <c r="AF35" s="25"/>
      <c r="AG35" s="25"/>
      <c r="AH35" s="25"/>
    </row>
    <row r="36" spans="1:34">
      <c r="AE36" s="25"/>
      <c r="AF36" s="25"/>
      <c r="AG36" s="25"/>
      <c r="AH36" s="25"/>
    </row>
    <row r="41" spans="1:34">
      <c r="R41" s="27"/>
      <c r="S41" s="27"/>
      <c r="T41" s="27"/>
    </row>
    <row r="42" spans="1:34"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34"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34"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34"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34"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34"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34"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4:22"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4:22"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4:22"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4:22"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4:22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4:22"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</sheetData>
  <mergeCells count="7">
    <mergeCell ref="R3:W3"/>
    <mergeCell ref="X3:X4"/>
    <mergeCell ref="B3:B4"/>
    <mergeCell ref="C3:C4"/>
    <mergeCell ref="D3:D4"/>
    <mergeCell ref="E3:P3"/>
    <mergeCell ref="Q3:Q4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Table1</vt:lpstr>
      <vt:lpstr>Table2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Damien Collet</dc:creator>
  <cp:lastModifiedBy>Damien Collet</cp:lastModifiedBy>
  <cp:lastPrinted>2011-01-24T13:55:04Z</cp:lastPrinted>
  <dcterms:created xsi:type="dcterms:W3CDTF">2007-08-09T07:28:07Z</dcterms:created>
  <dcterms:modified xsi:type="dcterms:W3CDTF">2016-05-13T15:25:41Z</dcterms:modified>
</cp:coreProperties>
</file>