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ITS\Publications\Statistics Explained - BPM6\2.March-Other Business Services\2024 data update_Other business_2010-2022\"/>
    </mc:Choice>
  </mc:AlternateContent>
  <xr:revisionPtr revIDLastSave="0" documentId="13_ncr:1_{47B7C914-B072-4152-9DDB-C7F37F85963D}" xr6:coauthVersionLast="47" xr6:coauthVersionMax="47" xr10:uidLastSave="{00000000-0000-0000-0000-000000000000}"/>
  <bookViews>
    <workbookView xWindow="-120" yWindow="-16320" windowWidth="29040" windowHeight="15840" tabRatio="882" xr2:uid="{00000000-000D-0000-FFFF-FFFF00000000}"/>
  </bookViews>
  <sheets>
    <sheet name="Figure 1" sheetId="4" r:id="rId1"/>
    <sheet name="Figure 2" sheetId="5" r:id="rId2"/>
    <sheet name="Figure 3" sheetId="19" r:id="rId3"/>
    <sheet name="Figure 4" sheetId="7" r:id="rId4"/>
    <sheet name="Figure 5" sheetId="11" r:id="rId5"/>
    <sheet name="Figure 6" sheetId="8" r:id="rId6"/>
    <sheet name="Figure 7" sheetId="12" r:id="rId7"/>
    <sheet name="Figure 8" sheetId="9" r:id="rId8"/>
    <sheet name="Figure 9" sheetId="13" r:id="rId9"/>
    <sheet name="Figure 10" sheetId="17" r:id="rId10"/>
    <sheet name="Sheet1" sheetId="1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2" l="1"/>
  <c r="G50" i="12"/>
  <c r="H50" i="12"/>
  <c r="A50" i="12"/>
  <c r="B50" i="12"/>
  <c r="C50" i="12"/>
  <c r="D50" i="12"/>
  <c r="A49" i="19"/>
  <c r="A65" i="19" s="1"/>
  <c r="B49" i="19"/>
  <c r="C49" i="19"/>
  <c r="D49" i="19"/>
  <c r="E30" i="19"/>
  <c r="A49" i="5"/>
  <c r="A65" i="5" s="1"/>
  <c r="B49" i="5"/>
  <c r="E49" i="5" s="1"/>
  <c r="C49" i="5"/>
  <c r="D49" i="5"/>
  <c r="E30" i="5"/>
  <c r="A50" i="11"/>
  <c r="B50" i="11"/>
  <c r="C50" i="11"/>
  <c r="D50" i="11"/>
  <c r="F50" i="11"/>
  <c r="G50" i="11"/>
  <c r="H50" i="11"/>
  <c r="A50" i="13"/>
  <c r="B50" i="13"/>
  <c r="C50" i="13"/>
  <c r="D50" i="13"/>
  <c r="F50" i="13"/>
  <c r="G50" i="13"/>
  <c r="H50" i="13"/>
  <c r="F30" i="13"/>
  <c r="G30" i="13"/>
  <c r="F30" i="12"/>
  <c r="G30" i="12"/>
  <c r="F50" i="4"/>
  <c r="G50" i="4"/>
  <c r="H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B50" i="4"/>
  <c r="C50" i="4"/>
  <c r="D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E30" i="4"/>
  <c r="F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E49" i="19" l="1"/>
  <c r="C65" i="19" s="1"/>
  <c r="D65" i="5"/>
  <c r="C65" i="5"/>
  <c r="B65" i="5"/>
  <c r="E65" i="5" s="1"/>
  <c r="B65" i="19" l="1"/>
  <c r="D65" i="19"/>
  <c r="E65" i="19"/>
  <c r="O19" i="17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9" i="9"/>
  <c r="G18" i="9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F39" i="12"/>
  <c r="G18" i="8"/>
  <c r="O18" i="8"/>
  <c r="G19" i="8"/>
  <c r="C39" i="5"/>
  <c r="E18" i="5"/>
  <c r="A49" i="12" l="1"/>
  <c r="B49" i="12"/>
  <c r="C49" i="12"/>
  <c r="D49" i="12"/>
  <c r="F49" i="12"/>
  <c r="G49" i="12"/>
  <c r="H49" i="12"/>
  <c r="A49" i="13"/>
  <c r="B49" i="13"/>
  <c r="C49" i="13"/>
  <c r="D49" i="13"/>
  <c r="F49" i="13"/>
  <c r="G49" i="13"/>
  <c r="H49" i="13"/>
  <c r="G27" i="17" l="1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E18" i="17"/>
  <c r="E17" i="17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F19" i="9"/>
  <c r="F18" i="9"/>
  <c r="E18" i="9"/>
  <c r="E17" i="9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F19" i="8"/>
  <c r="F18" i="8"/>
  <c r="E18" i="8"/>
  <c r="E17" i="8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N19" i="17"/>
  <c r="O18" i="17"/>
  <c r="N18" i="17"/>
  <c r="M18" i="17"/>
  <c r="M17" i="17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M18" i="9"/>
  <c r="M17" i="9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N18" i="8"/>
  <c r="M18" i="8"/>
  <c r="M17" i="8"/>
  <c r="G27" i="7"/>
  <c r="G26" i="7"/>
  <c r="G25" i="7"/>
  <c r="G24" i="7"/>
  <c r="G23" i="7"/>
  <c r="G22" i="7"/>
  <c r="G21" i="7"/>
  <c r="G20" i="7"/>
  <c r="G19" i="7"/>
  <c r="G18" i="7"/>
  <c r="O27" i="7"/>
  <c r="O26" i="7"/>
  <c r="O25" i="7"/>
  <c r="O24" i="7"/>
  <c r="O23" i="7"/>
  <c r="O22" i="7"/>
  <c r="O21" i="7"/>
  <c r="O20" i="7"/>
  <c r="O19" i="7"/>
  <c r="O18" i="7"/>
  <c r="E18" i="7"/>
  <c r="E17" i="7"/>
  <c r="F27" i="7"/>
  <c r="F26" i="7"/>
  <c r="F25" i="7"/>
  <c r="F24" i="7"/>
  <c r="F23" i="7"/>
  <c r="F22" i="7"/>
  <c r="F21" i="7"/>
  <c r="F20" i="7"/>
  <c r="F19" i="7"/>
  <c r="F18" i="7"/>
  <c r="N19" i="7"/>
  <c r="N20" i="7"/>
  <c r="N21" i="7"/>
  <c r="N22" i="7"/>
  <c r="N23" i="7"/>
  <c r="N24" i="7"/>
  <c r="N25" i="7"/>
  <c r="N26" i="7"/>
  <c r="N27" i="7"/>
  <c r="N18" i="7"/>
  <c r="M17" i="7"/>
  <c r="M18" i="7"/>
  <c r="M19" i="8" l="1"/>
  <c r="O28" i="8" s="1"/>
  <c r="O29" i="8" s="1"/>
  <c r="M19" i="9"/>
  <c r="O28" i="9" s="1"/>
  <c r="O29" i="9" s="1"/>
  <c r="E19" i="8"/>
  <c r="G28" i="8" s="1"/>
  <c r="G29" i="8" s="1"/>
  <c r="E19" i="17"/>
  <c r="G28" i="17" s="1"/>
  <c r="G29" i="17" s="1"/>
  <c r="M19" i="17"/>
  <c r="O28" i="17" s="1"/>
  <c r="O29" i="17" s="1"/>
  <c r="E19" i="9"/>
  <c r="G28" i="9" s="1"/>
  <c r="G29" i="9" s="1"/>
  <c r="E19" i="7"/>
  <c r="M19" i="7"/>
  <c r="O28" i="7" l="1"/>
  <c r="O29" i="7" s="1"/>
  <c r="G28" i="7"/>
  <c r="G29" i="7" s="1"/>
  <c r="A49" i="11" l="1"/>
  <c r="B49" i="11"/>
  <c r="C49" i="11"/>
  <c r="D49" i="11"/>
  <c r="F49" i="11"/>
  <c r="G49" i="11"/>
  <c r="H49" i="11"/>
  <c r="E29" i="19" l="1"/>
  <c r="E28" i="19"/>
  <c r="E27" i="19"/>
  <c r="E26" i="19"/>
  <c r="E25" i="19"/>
  <c r="E24" i="19"/>
  <c r="E23" i="19"/>
  <c r="E22" i="19"/>
  <c r="E21" i="19"/>
  <c r="E20" i="19"/>
  <c r="E19" i="19"/>
  <c r="E18" i="19"/>
  <c r="D48" i="19" l="1"/>
  <c r="C48" i="19"/>
  <c r="B48" i="19"/>
  <c r="A48" i="19"/>
  <c r="A64" i="19" s="1"/>
  <c r="D47" i="19"/>
  <c r="C47" i="19"/>
  <c r="B47" i="19"/>
  <c r="A47" i="19"/>
  <c r="A63" i="19" s="1"/>
  <c r="D46" i="19"/>
  <c r="C46" i="19"/>
  <c r="B46" i="19"/>
  <c r="A46" i="19"/>
  <c r="A62" i="19" s="1"/>
  <c r="D45" i="19"/>
  <c r="C45" i="19"/>
  <c r="B45" i="19"/>
  <c r="A45" i="19"/>
  <c r="A61" i="19" s="1"/>
  <c r="D44" i="19"/>
  <c r="C44" i="19"/>
  <c r="B44" i="19"/>
  <c r="A44" i="19"/>
  <c r="A60" i="19" s="1"/>
  <c r="D43" i="19"/>
  <c r="C43" i="19"/>
  <c r="B43" i="19"/>
  <c r="A43" i="19"/>
  <c r="A59" i="19" s="1"/>
  <c r="D42" i="19"/>
  <c r="C42" i="19"/>
  <c r="B42" i="19"/>
  <c r="A42" i="19"/>
  <c r="A58" i="19" s="1"/>
  <c r="D41" i="19"/>
  <c r="C41" i="19"/>
  <c r="B41" i="19"/>
  <c r="A41" i="19"/>
  <c r="A57" i="19" s="1"/>
  <c r="D40" i="19"/>
  <c r="C40" i="19"/>
  <c r="B40" i="19"/>
  <c r="A40" i="19"/>
  <c r="A56" i="19" s="1"/>
  <c r="D39" i="19"/>
  <c r="C39" i="19"/>
  <c r="B39" i="19"/>
  <c r="A39" i="19"/>
  <c r="A55" i="19" s="1"/>
  <c r="D38" i="19"/>
  <c r="C38" i="19"/>
  <c r="B38" i="19"/>
  <c r="A38" i="19"/>
  <c r="A54" i="19" s="1"/>
  <c r="D37" i="19"/>
  <c r="C37" i="19"/>
  <c r="B37" i="19"/>
  <c r="A37" i="19"/>
  <c r="A53" i="19" s="1"/>
  <c r="B48" i="5"/>
  <c r="C48" i="5"/>
  <c r="D48" i="5"/>
  <c r="A38" i="5"/>
  <c r="A54" i="5" s="1"/>
  <c r="A39" i="5"/>
  <c r="A55" i="5" s="1"/>
  <c r="A40" i="5"/>
  <c r="A56" i="5" s="1"/>
  <c r="A41" i="5"/>
  <c r="A57" i="5" s="1"/>
  <c r="A42" i="5"/>
  <c r="A58" i="5" s="1"/>
  <c r="A43" i="5"/>
  <c r="A59" i="5" s="1"/>
  <c r="A44" i="5"/>
  <c r="A60" i="5" s="1"/>
  <c r="A45" i="5"/>
  <c r="A61" i="5" s="1"/>
  <c r="A46" i="5"/>
  <c r="A62" i="5" s="1"/>
  <c r="A47" i="5"/>
  <c r="A63" i="5" s="1"/>
  <c r="A48" i="5"/>
  <c r="A64" i="5" s="1"/>
  <c r="A37" i="5"/>
  <c r="A53" i="5" s="1"/>
  <c r="E19" i="5"/>
  <c r="E20" i="5"/>
  <c r="E21" i="5"/>
  <c r="E22" i="5"/>
  <c r="E23" i="5"/>
  <c r="E24" i="5"/>
  <c r="E25" i="5"/>
  <c r="E26" i="5"/>
  <c r="E27" i="5"/>
  <c r="E28" i="5"/>
  <c r="E29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H48" i="13"/>
  <c r="G48" i="13"/>
  <c r="F48" i="13"/>
  <c r="D48" i="13"/>
  <c r="C48" i="13"/>
  <c r="B48" i="13"/>
  <c r="A48" i="13"/>
  <c r="H47" i="13"/>
  <c r="G47" i="13"/>
  <c r="F47" i="13"/>
  <c r="D47" i="13"/>
  <c r="C47" i="13"/>
  <c r="B47" i="13"/>
  <c r="A47" i="13"/>
  <c r="H46" i="13"/>
  <c r="G46" i="13"/>
  <c r="F46" i="13"/>
  <c r="D46" i="13"/>
  <c r="C46" i="13"/>
  <c r="B46" i="13"/>
  <c r="A46" i="13"/>
  <c r="H45" i="13"/>
  <c r="G45" i="13"/>
  <c r="F45" i="13"/>
  <c r="D45" i="13"/>
  <c r="C45" i="13"/>
  <c r="B45" i="13"/>
  <c r="A45" i="13"/>
  <c r="H44" i="13"/>
  <c r="G44" i="13"/>
  <c r="F44" i="13"/>
  <c r="D44" i="13"/>
  <c r="C44" i="13"/>
  <c r="B44" i="13"/>
  <c r="A44" i="13"/>
  <c r="H43" i="13"/>
  <c r="G43" i="13"/>
  <c r="F43" i="13"/>
  <c r="D43" i="13"/>
  <c r="C43" i="13"/>
  <c r="B43" i="13"/>
  <c r="A43" i="13"/>
  <c r="H42" i="13"/>
  <c r="G42" i="13"/>
  <c r="F42" i="13"/>
  <c r="D42" i="13"/>
  <c r="C42" i="13"/>
  <c r="B42" i="13"/>
  <c r="A42" i="13"/>
  <c r="H41" i="13"/>
  <c r="G41" i="13"/>
  <c r="F41" i="13"/>
  <c r="D41" i="13"/>
  <c r="C41" i="13"/>
  <c r="B41" i="13"/>
  <c r="A41" i="13"/>
  <c r="H40" i="13"/>
  <c r="G40" i="13"/>
  <c r="F40" i="13"/>
  <c r="D40" i="13"/>
  <c r="C40" i="13"/>
  <c r="B40" i="13"/>
  <c r="A40" i="13"/>
  <c r="H39" i="13"/>
  <c r="G39" i="13"/>
  <c r="F39" i="13"/>
  <c r="D39" i="13"/>
  <c r="C39" i="13"/>
  <c r="B39" i="13"/>
  <c r="A39" i="13"/>
  <c r="D38" i="13"/>
  <c r="C38" i="13"/>
  <c r="B38" i="13"/>
  <c r="A38" i="13"/>
  <c r="H48" i="12"/>
  <c r="G48" i="12"/>
  <c r="F48" i="12"/>
  <c r="D48" i="12"/>
  <c r="C48" i="12"/>
  <c r="B48" i="12"/>
  <c r="A48" i="12"/>
  <c r="H47" i="12"/>
  <c r="G47" i="12"/>
  <c r="F47" i="12"/>
  <c r="D47" i="12"/>
  <c r="C47" i="12"/>
  <c r="B47" i="12"/>
  <c r="A47" i="12"/>
  <c r="H46" i="12"/>
  <c r="G46" i="12"/>
  <c r="F46" i="12"/>
  <c r="D46" i="12"/>
  <c r="C46" i="12"/>
  <c r="B46" i="12"/>
  <c r="A46" i="12"/>
  <c r="H45" i="12"/>
  <c r="G45" i="12"/>
  <c r="F45" i="12"/>
  <c r="D45" i="12"/>
  <c r="C45" i="12"/>
  <c r="B45" i="12"/>
  <c r="A45" i="12"/>
  <c r="H44" i="12"/>
  <c r="G44" i="12"/>
  <c r="F44" i="12"/>
  <c r="D44" i="12"/>
  <c r="C44" i="12"/>
  <c r="B44" i="12"/>
  <c r="A44" i="12"/>
  <c r="H43" i="12"/>
  <c r="G43" i="12"/>
  <c r="F43" i="12"/>
  <c r="D43" i="12"/>
  <c r="C43" i="12"/>
  <c r="B43" i="12"/>
  <c r="A43" i="12"/>
  <c r="H42" i="12"/>
  <c r="G42" i="12"/>
  <c r="F42" i="12"/>
  <c r="D42" i="12"/>
  <c r="C42" i="12"/>
  <c r="B42" i="12"/>
  <c r="A42" i="12"/>
  <c r="H41" i="12"/>
  <c r="G41" i="12"/>
  <c r="F41" i="12"/>
  <c r="D41" i="12"/>
  <c r="C41" i="12"/>
  <c r="B41" i="12"/>
  <c r="A41" i="12"/>
  <c r="H40" i="12"/>
  <c r="G40" i="12"/>
  <c r="F40" i="12"/>
  <c r="D40" i="12"/>
  <c r="C40" i="12"/>
  <c r="B40" i="12"/>
  <c r="A40" i="12"/>
  <c r="H39" i="12"/>
  <c r="G39" i="12"/>
  <c r="D39" i="12"/>
  <c r="C39" i="12"/>
  <c r="B39" i="12"/>
  <c r="A39" i="12"/>
  <c r="D38" i="12"/>
  <c r="C38" i="12"/>
  <c r="B38" i="12"/>
  <c r="A38" i="12"/>
  <c r="H48" i="11"/>
  <c r="G48" i="11"/>
  <c r="F48" i="11"/>
  <c r="D48" i="11"/>
  <c r="C48" i="11"/>
  <c r="B48" i="11"/>
  <c r="A48" i="11"/>
  <c r="H47" i="11"/>
  <c r="G47" i="11"/>
  <c r="F47" i="11"/>
  <c r="D47" i="11"/>
  <c r="C47" i="11"/>
  <c r="B47" i="11"/>
  <c r="A47" i="11"/>
  <c r="H46" i="11"/>
  <c r="G46" i="11"/>
  <c r="F46" i="11"/>
  <c r="D46" i="11"/>
  <c r="C46" i="11"/>
  <c r="B46" i="11"/>
  <c r="A46" i="11"/>
  <c r="H45" i="11"/>
  <c r="G45" i="11"/>
  <c r="F45" i="11"/>
  <c r="D45" i="11"/>
  <c r="C45" i="11"/>
  <c r="B45" i="11"/>
  <c r="A45" i="11"/>
  <c r="H44" i="11"/>
  <c r="G44" i="11"/>
  <c r="F44" i="11"/>
  <c r="D44" i="11"/>
  <c r="C44" i="11"/>
  <c r="B44" i="11"/>
  <c r="A44" i="11"/>
  <c r="H43" i="11"/>
  <c r="G43" i="11"/>
  <c r="F43" i="11"/>
  <c r="D43" i="11"/>
  <c r="C43" i="11"/>
  <c r="B43" i="11"/>
  <c r="A43" i="11"/>
  <c r="H42" i="11"/>
  <c r="G42" i="11"/>
  <c r="F42" i="11"/>
  <c r="D42" i="11"/>
  <c r="C42" i="11"/>
  <c r="B42" i="11"/>
  <c r="A42" i="11"/>
  <c r="H41" i="11"/>
  <c r="G41" i="11"/>
  <c r="F41" i="11"/>
  <c r="D41" i="11"/>
  <c r="C41" i="11"/>
  <c r="B41" i="11"/>
  <c r="A41" i="11"/>
  <c r="H40" i="11"/>
  <c r="G40" i="11"/>
  <c r="F40" i="11"/>
  <c r="D40" i="11"/>
  <c r="C40" i="11"/>
  <c r="B40" i="11"/>
  <c r="A40" i="11"/>
  <c r="H39" i="11"/>
  <c r="G39" i="11"/>
  <c r="F39" i="11"/>
  <c r="D39" i="11"/>
  <c r="C39" i="11"/>
  <c r="B39" i="11"/>
  <c r="A39" i="11"/>
  <c r="D38" i="11"/>
  <c r="C38" i="11"/>
  <c r="B38" i="11"/>
  <c r="A38" i="11"/>
  <c r="E44" i="19" l="1"/>
  <c r="C60" i="19" s="1"/>
  <c r="E41" i="19"/>
  <c r="D57" i="19" s="1"/>
  <c r="E38" i="19"/>
  <c r="C54" i="19" s="1"/>
  <c r="E48" i="19"/>
  <c r="B64" i="19" s="1"/>
  <c r="E46" i="19"/>
  <c r="D62" i="19" s="1"/>
  <c r="E43" i="19"/>
  <c r="B59" i="19" s="1"/>
  <c r="E40" i="19"/>
  <c r="B56" i="19" s="1"/>
  <c r="E37" i="19"/>
  <c r="D53" i="19" s="1"/>
  <c r="E45" i="19"/>
  <c r="B61" i="19" s="1"/>
  <c r="E42" i="19"/>
  <c r="D58" i="19" s="1"/>
  <c r="E39" i="19"/>
  <c r="E47" i="19"/>
  <c r="B63" i="19" s="1"/>
  <c r="E40" i="5"/>
  <c r="D56" i="5" s="1"/>
  <c r="E45" i="5"/>
  <c r="C61" i="5" s="1"/>
  <c r="E44" i="5"/>
  <c r="B60" i="5" s="1"/>
  <c r="E43" i="5"/>
  <c r="C59" i="5" s="1"/>
  <c r="E38" i="5"/>
  <c r="D54" i="5" s="1"/>
  <c r="E46" i="5"/>
  <c r="B62" i="5" s="1"/>
  <c r="E41" i="5"/>
  <c r="D57" i="5" s="1"/>
  <c r="E42" i="5"/>
  <c r="D58" i="5" s="1"/>
  <c r="E37" i="5"/>
  <c r="B53" i="5" s="1"/>
  <c r="E39" i="5"/>
  <c r="C55" i="5" s="1"/>
  <c r="E47" i="5"/>
  <c r="C63" i="5" s="1"/>
  <c r="E48" i="5"/>
  <c r="C64" i="5" s="1"/>
  <c r="D63" i="5" l="1"/>
  <c r="B60" i="19"/>
  <c r="D60" i="19"/>
  <c r="D60" i="5"/>
  <c r="B54" i="19"/>
  <c r="B57" i="19"/>
  <c r="D54" i="19"/>
  <c r="C57" i="19"/>
  <c r="E57" i="19" s="1"/>
  <c r="D62" i="5"/>
  <c r="D53" i="5"/>
  <c r="D64" i="5"/>
  <c r="B59" i="5"/>
  <c r="C58" i="5"/>
  <c r="B61" i="5"/>
  <c r="C57" i="5"/>
  <c r="E57" i="5" s="1"/>
  <c r="D59" i="5"/>
  <c r="C53" i="5"/>
  <c r="E53" i="5" s="1"/>
  <c r="C64" i="19"/>
  <c r="E64" i="19" s="1"/>
  <c r="C54" i="5"/>
  <c r="B57" i="5"/>
  <c r="B56" i="5"/>
  <c r="D55" i="5"/>
  <c r="D61" i="5"/>
  <c r="B54" i="5"/>
  <c r="B64" i="5"/>
  <c r="C56" i="5"/>
  <c r="B58" i="5"/>
  <c r="C61" i="19"/>
  <c r="C62" i="5"/>
  <c r="B55" i="5"/>
  <c r="E55" i="5" s="1"/>
  <c r="D64" i="19"/>
  <c r="C60" i="5"/>
  <c r="B63" i="5"/>
  <c r="E63" i="5" s="1"/>
  <c r="C58" i="19"/>
  <c r="C59" i="19"/>
  <c r="D56" i="19"/>
  <c r="D63" i="19"/>
  <c r="C63" i="19"/>
  <c r="D55" i="19"/>
  <c r="C55" i="19"/>
  <c r="B62" i="19"/>
  <c r="C62" i="19"/>
  <c r="C56" i="19"/>
  <c r="B55" i="19"/>
  <c r="B58" i="19"/>
  <c r="C53" i="19"/>
  <c r="D59" i="19"/>
  <c r="D61" i="19"/>
  <c r="B53" i="19"/>
  <c r="E60" i="19" l="1"/>
  <c r="E59" i="19"/>
  <c r="E56" i="5"/>
  <c r="E58" i="5"/>
  <c r="E54" i="5"/>
  <c r="E59" i="5"/>
  <c r="E61" i="19"/>
  <c r="E54" i="19"/>
  <c r="E62" i="19"/>
  <c r="E58" i="19"/>
  <c r="E62" i="5"/>
  <c r="E64" i="5"/>
  <c r="E63" i="19"/>
  <c r="E53" i="19"/>
  <c r="E61" i="5"/>
  <c r="E55" i="19"/>
  <c r="E56" i="19"/>
  <c r="E60" i="5"/>
</calcChain>
</file>

<file path=xl/sharedStrings.xml><?xml version="1.0" encoding="utf-8"?>
<sst xmlns="http://schemas.openxmlformats.org/spreadsheetml/2006/main" count="826" uniqueCount="139">
  <si>
    <t>United Kingdom</t>
  </si>
  <si>
    <t>United States</t>
  </si>
  <si>
    <t>Switzerland</t>
  </si>
  <si>
    <t>Japan</t>
  </si>
  <si>
    <t>Brazil</t>
  </si>
  <si>
    <t>Norway</t>
  </si>
  <si>
    <t>India</t>
  </si>
  <si>
    <t>Singapore</t>
  </si>
  <si>
    <t>Mexico</t>
  </si>
  <si>
    <t>Canada</t>
  </si>
  <si>
    <t>Australia</t>
  </si>
  <si>
    <t>Indonesia</t>
  </si>
  <si>
    <t>Egypt</t>
  </si>
  <si>
    <t>South Africa</t>
  </si>
  <si>
    <t xml:space="preserve">Dataset: </t>
  </si>
  <si>
    <t xml:space="preserve">Last updated: </t>
  </si>
  <si>
    <t>Time frequency</t>
  </si>
  <si>
    <t>Annual</t>
  </si>
  <si>
    <t>Currency</t>
  </si>
  <si>
    <t>Million euro</t>
  </si>
  <si>
    <t>Geopolitical entity (partner)</t>
  </si>
  <si>
    <t>Extra-EU27 (from 2020)</t>
  </si>
  <si>
    <t>Geopolitical entity (reporting)</t>
  </si>
  <si>
    <t>European Union - 27 countries (from 2020)</t>
  </si>
  <si>
    <t>TIME</t>
  </si>
  <si>
    <t>2021</t>
  </si>
  <si>
    <t>STK_FLOW (Labels)</t>
  </si>
  <si>
    <t>Credit</t>
  </si>
  <si>
    <t>Debit</t>
  </si>
  <si>
    <t>BOP_ITEM (Labels)</t>
  </si>
  <si>
    <t/>
  </si>
  <si>
    <t>Services: Other business services</t>
  </si>
  <si>
    <t>Services: Research and development services</t>
  </si>
  <si>
    <t>Services: Professional and management consulting services</t>
  </si>
  <si>
    <t>Services: Technical, trade-related, and other business services</t>
  </si>
  <si>
    <t>Special value</t>
  </si>
  <si>
    <t>:</t>
  </si>
  <si>
    <t>not available</t>
  </si>
  <si>
    <t>Stock or flow</t>
  </si>
  <si>
    <t>PARTNER (Labels)</t>
  </si>
  <si>
    <t>Russia</t>
  </si>
  <si>
    <t>South Korea</t>
  </si>
  <si>
    <t>Hong Kong</t>
  </si>
  <si>
    <t>Türkiye</t>
  </si>
  <si>
    <t>Taiwan</t>
  </si>
  <si>
    <t>Malaysia</t>
  </si>
  <si>
    <t>Chile</t>
  </si>
  <si>
    <t>Thailand</t>
  </si>
  <si>
    <t>Argentina</t>
  </si>
  <si>
    <t>Nigeria</t>
  </si>
  <si>
    <t>Morocco</t>
  </si>
  <si>
    <t>Philippines</t>
  </si>
  <si>
    <t>New Zealand</t>
  </si>
  <si>
    <t>Liechtenstein</t>
  </si>
  <si>
    <t>Uruguay</t>
  </si>
  <si>
    <t>Iceland</t>
  </si>
  <si>
    <t>Venezuela</t>
  </si>
  <si>
    <t>Balance</t>
  </si>
  <si>
    <t>BOP_item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</si>
  <si>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</si>
  <si>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</si>
  <si>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</si>
  <si>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</si>
  <si>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</si>
  <si>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</si>
  <si>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</si>
  <si>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</si>
  <si>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</si>
  <si>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</si>
  <si>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</si>
  <si>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In EUR 1 000 million</t>
  </si>
  <si>
    <t>Exports</t>
  </si>
  <si>
    <t>Imports</t>
  </si>
  <si>
    <t>Increase/Decrease from a year to another</t>
  </si>
  <si>
    <t>Total Debit (imports in 1000 million EUR)</t>
  </si>
  <si>
    <t>Total DEBIT (imports)</t>
  </si>
  <si>
    <t>Divided by 1000</t>
  </si>
  <si>
    <t>% Research and development services</t>
  </si>
  <si>
    <t>% Professional and management consulting services</t>
  </si>
  <si>
    <t>% Technical, trade-related, and other business services</t>
  </si>
  <si>
    <t>Sum</t>
  </si>
  <si>
    <t>Percentage</t>
  </si>
  <si>
    <t>IMPORTS</t>
  </si>
  <si>
    <t>EXPORTS</t>
  </si>
  <si>
    <t>Total CREDIT (exports)</t>
  </si>
  <si>
    <t>Total Credit (exports in 1000 million EUR)</t>
  </si>
  <si>
    <t>Research and development services</t>
  </si>
  <si>
    <t>Professional and management consulting services</t>
  </si>
  <si>
    <t>Technical, trade-related, and other business services</t>
  </si>
  <si>
    <t>Sum Top 10</t>
  </si>
  <si>
    <t>Extra EU</t>
  </si>
  <si>
    <t>Others (=Extra EU-Sum top 10)</t>
  </si>
  <si>
    <t>Others</t>
  </si>
  <si>
    <t>Total</t>
  </si>
  <si>
    <t>30/01/2024 11:00</t>
  </si>
  <si>
    <t>2022</t>
  </si>
  <si>
    <t>International trade in services (since 2010) (BPM6) [BOP_ITS6_DET__custom_9613791]</t>
  </si>
  <si>
    <t>Data extracted on 01/02/2024 18:17:50 from [ESTAT]</t>
  </si>
  <si>
    <t>Data extracted on 01/02/2024 18:23:39 from [ESTAT]</t>
  </si>
  <si>
    <t>International trade in services (since 2010) (BPM6) [BOP_ITS6_DET__custom_9613898]</t>
  </si>
  <si>
    <t>Data extracted on 01/02/2024 18:25:55 from [ESTAT]</t>
  </si>
  <si>
    <t>International trade in services (since 2010) (BPM6) [BOP_ITS6_DET__custom_9613942]</t>
  </si>
  <si>
    <t>Data extracted on 01/02/2024 18:28:05 from [ESTAT]</t>
  </si>
  <si>
    <t>International trade in services (since 2010) (BPM6) [BOP_ITS6_DET__custom_9613978]</t>
  </si>
  <si>
    <t>Data extracted on 01/02/2024 18:30:22 from [ESTAT]</t>
  </si>
  <si>
    <t>International trade in services (since 2010) (BPM6) [BOP_ITS6_DET__custom_9614004]</t>
  </si>
  <si>
    <t>Data extracted on 01/02/2024 18:34:18 from [ESTAT]</t>
  </si>
  <si>
    <t>International trade in services (since 2010) (BPM6) [BOP_ITS6_DET__custom_9614082]</t>
  </si>
  <si>
    <t>Data extracted on 01/02/2024 18:40:31 from [ESTAT]</t>
  </si>
  <si>
    <t>International trade in services (since 2010) (BPM6) [BOP_ITS6_DET__custom_9614187]</t>
  </si>
  <si>
    <t>Data extracted on 01/02/2024 18:42:02 from [ESTAT]</t>
  </si>
  <si>
    <t>International trade in services (since 2010) (BPM6) [BOP_ITS6_DET__custom_9614209]</t>
  </si>
  <si>
    <t>Data extracted on 01/02/2024 18:59:38 from [ESTAT]</t>
  </si>
  <si>
    <t>International trade in services (since 2010) (BPM6) [BOP_ITS6_DET__custom_9614597]</t>
  </si>
  <si>
    <t>Data extracted on 01/02/2024 19:04:00 from [ESTAT]</t>
  </si>
  <si>
    <t>International trade in services (since 2010) (BPM6) [BOP_ITS6_DET__custom_9614689]</t>
  </si>
  <si>
    <t>Data extracted on 01/02/2024 19:04:53 from [ESTAT]</t>
  </si>
  <si>
    <t>International trade in services (since 2010) (BPM6) [BOP_ITS6_DET__custom_9614703]</t>
  </si>
  <si>
    <t>Data extracted on 01/02/2024 19:06:53 from [ESTAT]</t>
  </si>
  <si>
    <t>International trade in services (since 2010) (BPM6) [BOP_ITS6_DET__custom_9614741]</t>
  </si>
  <si>
    <t>Data extracted on 01/02/2024 19:10:09 from [ESTAT]</t>
  </si>
  <si>
    <t>International trade in services (since 2010) (BPM6) [BOP_ITS6_DET__custom_9614811]</t>
  </si>
  <si>
    <t>Data extracted on 01/02/2024 19:11:03 from [ESTAT]</t>
  </si>
  <si>
    <t>International trade in services (since 2010) (BPM6) [BOP_ITS6_DET__custom_9614825]</t>
  </si>
  <si>
    <t>EU trade in Other business services with extra-EU, 2010-2022</t>
  </si>
  <si>
    <t>Figure 2: Contributions of Other business services sub-categories to imports of EU, 2010-2022</t>
  </si>
  <si>
    <t>Main trading partners' share of EU in Other business services, 2022</t>
  </si>
  <si>
    <t>Evolution of Research and development services trade for EU, 2010-2022</t>
  </si>
  <si>
    <t>Main trading partners' share of EU in R&amp;D services, 2022</t>
  </si>
  <si>
    <t>Evolution of Professional and management consulting services trade for EU, 2010-2022</t>
  </si>
  <si>
    <t>Main trading partners' share of EU imports and exports of Professional and management consulting services with extra-EU, 2022</t>
  </si>
  <si>
    <t>Evolution of Technical, trade-related and other business services trade for EU, 2010-2022</t>
  </si>
  <si>
    <t>Main trading partners' share of EU imports and exports of Technical, trade-related, and other business services with extra-EU, 2022</t>
  </si>
  <si>
    <t>(*) Except Hong Kong</t>
  </si>
  <si>
    <t>China(*)</t>
  </si>
  <si>
    <t>Figure 3: Contributions of Other business services sub-categories to exports of EU, 2010-2022</t>
  </si>
  <si>
    <r>
      <t>Source:</t>
    </r>
    <r>
      <rPr>
        <sz val="10"/>
        <color indexed="8"/>
        <rFont val="Arial"/>
        <family val="2"/>
      </rPr>
      <t xml:space="preserve"> Eurostat (online data code: BOP_ITS6_DET)</t>
    </r>
  </si>
  <si>
    <t>(€ billion)</t>
  </si>
  <si>
    <r>
      <t>Source:</t>
    </r>
    <r>
      <rPr>
        <sz val="10"/>
        <color theme="1"/>
        <rFont val="Arial"/>
        <family val="2"/>
      </rPr>
      <t xml:space="preserve"> Eurostat (online data code: BOP_ITS6_DET)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</si>
</sst>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4" x14ac:knownFonts="1">
    <font>
      <sz val="9"/>
      <color theme="1"/>
      <name val="Arial Narrow"/>
      <family val="2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5" fillId="0" borderId="0" xfId="1" applyFont="1" applyAlignment="1"/>
    <xf numFmtId="0" fontId="6" fillId="0" borderId="0" xfId="0" applyFont="1" applyAlignment="1">
      <alignment horizontal="left"/>
    </xf>
    <xf numFmtId="0" fontId="4" fillId="0" borderId="0" xfId="0" applyFont="1"/>
    <xf numFmtId="0" fontId="5" fillId="0" borderId="0" xfId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horizontal="right" vertical="center" shrinkToFit="1"/>
    </xf>
    <xf numFmtId="164" fontId="7" fillId="7" borderId="0" xfId="0" applyNumberFormat="1" applyFont="1" applyFill="1" applyAlignment="1">
      <alignment horizontal="right" vertical="center" shrinkToFit="1"/>
    </xf>
    <xf numFmtId="166" fontId="4" fillId="0" borderId="0" xfId="3" applyNumberFormat="1" applyFont="1"/>
    <xf numFmtId="164" fontId="7" fillId="0" borderId="0" xfId="0" applyNumberFormat="1" applyFont="1" applyAlignment="1">
      <alignment horizontal="right" vertical="center" shrinkToFit="1"/>
    </xf>
    <xf numFmtId="165" fontId="7" fillId="7" borderId="0" xfId="0" applyNumberFormat="1" applyFont="1" applyFill="1" applyAlignment="1">
      <alignment horizontal="right" vertical="center" shrinkToFit="1"/>
    </xf>
    <xf numFmtId="0" fontId="3" fillId="0" borderId="2" xfId="1" applyFont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 vertical="center"/>
    </xf>
    <xf numFmtId="0" fontId="7" fillId="0" borderId="2" xfId="1" applyFont="1" applyBorder="1"/>
    <xf numFmtId="165" fontId="7" fillId="0" borderId="2" xfId="1" applyNumberFormat="1" applyFont="1" applyBorder="1"/>
    <xf numFmtId="166" fontId="7" fillId="0" borderId="2" xfId="2" applyNumberFormat="1" applyFont="1" applyFill="1" applyBorder="1"/>
    <xf numFmtId="165" fontId="7" fillId="2" borderId="2" xfId="1" applyNumberFormat="1" applyFont="1" applyFill="1" applyBorder="1"/>
    <xf numFmtId="166" fontId="7" fillId="2" borderId="2" xfId="2" applyNumberFormat="1" applyFont="1" applyFill="1" applyBorder="1"/>
    <xf numFmtId="0" fontId="7" fillId="0" borderId="0" xfId="1" applyFont="1" applyAlignment="1">
      <alignment horizontal="left" vertical="center"/>
    </xf>
    <xf numFmtId="0" fontId="4" fillId="5" borderId="0" xfId="0" applyFont="1" applyFill="1"/>
    <xf numFmtId="0" fontId="11" fillId="0" borderId="0" xfId="0" applyFont="1" applyAlignment="1">
      <alignment horizontal="left" vertical="center" readingOrder="1"/>
    </xf>
    <xf numFmtId="0" fontId="5" fillId="0" borderId="0" xfId="1" applyFont="1" applyAlignment="1">
      <alignment horizontal="left"/>
    </xf>
    <xf numFmtId="0" fontId="9" fillId="10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10" fillId="2" borderId="2" xfId="0" applyFont="1" applyFill="1" applyBorder="1"/>
    <xf numFmtId="165" fontId="10" fillId="0" borderId="2" xfId="0" applyNumberFormat="1" applyFont="1" applyBorder="1"/>
    <xf numFmtId="0" fontId="10" fillId="2" borderId="0" xfId="0" applyFont="1" applyFill="1"/>
    <xf numFmtId="0" fontId="4" fillId="2" borderId="0" xfId="0" applyFont="1" applyFill="1"/>
    <xf numFmtId="0" fontId="10" fillId="2" borderId="2" xfId="1" applyFont="1" applyFill="1" applyBorder="1"/>
    <xf numFmtId="0" fontId="7" fillId="2" borderId="2" xfId="1" applyFont="1" applyFill="1" applyBorder="1" applyAlignment="1"/>
    <xf numFmtId="0" fontId="10" fillId="0" borderId="2" xfId="0" applyFont="1" applyBorder="1"/>
    <xf numFmtId="165" fontId="7" fillId="0" borderId="2" xfId="1" applyNumberFormat="1" applyFont="1" applyFill="1" applyBorder="1" applyAlignment="1"/>
    <xf numFmtId="165" fontId="7" fillId="0" borderId="3" xfId="1" applyNumberFormat="1" applyFont="1" applyFill="1" applyBorder="1" applyAlignment="1"/>
    <xf numFmtId="0" fontId="7" fillId="2" borderId="2" xfId="1" applyNumberFormat="1" applyFont="1" applyFill="1" applyBorder="1" applyAlignment="1"/>
    <xf numFmtId="0" fontId="10" fillId="0" borderId="2" xfId="1" applyFont="1" applyBorder="1"/>
    <xf numFmtId="166" fontId="3" fillId="0" borderId="2" xfId="3" applyNumberFormat="1" applyFont="1" applyBorder="1"/>
    <xf numFmtId="166" fontId="3" fillId="2" borderId="2" xfId="3" applyNumberFormat="1" applyFont="1" applyFill="1" applyBorder="1"/>
    <xf numFmtId="0" fontId="3" fillId="0" borderId="0" xfId="1" applyFont="1"/>
    <xf numFmtId="0" fontId="12" fillId="0" borderId="0" xfId="1" applyFont="1" applyAlignment="1">
      <alignment horizontal="left"/>
    </xf>
    <xf numFmtId="0" fontId="7" fillId="1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10" borderId="1" xfId="0" applyFont="1" applyFill="1" applyBorder="1" applyAlignment="1">
      <alignment horizontal="center" vertical="center"/>
    </xf>
    <xf numFmtId="164" fontId="10" fillId="2" borderId="0" xfId="0" applyNumberFormat="1" applyFont="1" applyFill="1"/>
    <xf numFmtId="0" fontId="10" fillId="2" borderId="0" xfId="0" quotePrefix="1" applyFont="1" applyFill="1"/>
    <xf numFmtId="165" fontId="10" fillId="2" borderId="0" xfId="0" applyNumberFormat="1" applyFont="1" applyFill="1"/>
    <xf numFmtId="4" fontId="4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center"/>
    </xf>
    <xf numFmtId="9" fontId="4" fillId="2" borderId="2" xfId="3" applyNumberFormat="1" applyFont="1" applyFill="1" applyBorder="1"/>
    <xf numFmtId="166" fontId="4" fillId="2" borderId="2" xfId="3" applyNumberFormat="1" applyFont="1" applyFill="1" applyBorder="1"/>
    <xf numFmtId="4" fontId="4" fillId="0" borderId="2" xfId="0" applyNumberFormat="1" applyFont="1" applyFill="1" applyBorder="1"/>
    <xf numFmtId="9" fontId="4" fillId="0" borderId="2" xfId="3" applyNumberFormat="1" applyFont="1" applyFill="1" applyBorder="1"/>
    <xf numFmtId="166" fontId="4" fillId="0" borderId="2" xfId="3" applyNumberFormat="1" applyFont="1" applyFill="1" applyBorder="1"/>
    <xf numFmtId="4" fontId="6" fillId="0" borderId="2" xfId="0" applyNumberFormat="1" applyFont="1" applyFill="1" applyBorder="1"/>
    <xf numFmtId="9" fontId="10" fillId="0" borderId="2" xfId="3" applyNumberFormat="1" applyFont="1" applyFill="1" applyBorder="1"/>
    <xf numFmtId="166" fontId="10" fillId="0" borderId="2" xfId="3" applyNumberFormat="1" applyFont="1" applyFill="1" applyBorder="1"/>
    <xf numFmtId="0" fontId="10" fillId="2" borderId="3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7" fillId="0" borderId="2" xfId="1" applyFont="1" applyFill="1" applyBorder="1"/>
    <xf numFmtId="165" fontId="7" fillId="2" borderId="2" xfId="1" applyNumberFormat="1" applyFont="1" applyFill="1" applyBorder="1" applyAlignment="1"/>
    <xf numFmtId="165" fontId="7" fillId="9" borderId="2" xfId="1" applyNumberFormat="1" applyFont="1" applyFill="1" applyBorder="1" applyAlignment="1"/>
    <xf numFmtId="165" fontId="7" fillId="8" borderId="2" xfId="1" applyNumberFormat="1" applyFont="1" applyFill="1" applyBorder="1" applyAlignment="1"/>
    <xf numFmtId="164" fontId="7" fillId="0" borderId="0" xfId="0" applyNumberFormat="1" applyFont="1" applyFill="1" applyAlignment="1">
      <alignment horizontal="right" vertical="center" shrinkToFit="1"/>
    </xf>
    <xf numFmtId="0" fontId="13" fillId="0" borderId="0" xfId="0" applyFont="1"/>
    <xf numFmtId="9" fontId="4" fillId="0" borderId="0" xfId="3" applyFont="1"/>
    <xf numFmtId="0" fontId="9" fillId="3" borderId="1" xfId="0" applyFont="1" applyFill="1" applyBorder="1" applyAlignment="1">
      <alignment horizontal="center" vertical="center"/>
    </xf>
    <xf numFmtId="9" fontId="4" fillId="0" borderId="0" xfId="3" applyNumberFormat="1" applyFont="1"/>
    <xf numFmtId="166" fontId="7" fillId="10" borderId="2" xfId="2" applyNumberFormat="1" applyFont="1" applyFill="1" applyBorder="1"/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Other business services with extra-EU,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1'!$B$38:$B$50</c:f>
              <c:numCache>
                <c:formatCode>#,##0.0</c:formatCode>
                <c:ptCount val="13"/>
                <c:pt idx="0">
                  <c:v>129.49199999999999</c:v>
                </c:pt>
                <c:pt idx="1">
                  <c:v>140.71770000000001</c:v>
                </c:pt>
                <c:pt idx="2">
                  <c:v>156.78489999999999</c:v>
                </c:pt>
                <c:pt idx="3">
                  <c:v>167.28539999999998</c:v>
                </c:pt>
                <c:pt idx="4">
                  <c:v>191.6994</c:v>
                </c:pt>
                <c:pt idx="5">
                  <c:v>210.68960000000001</c:v>
                </c:pt>
                <c:pt idx="6">
                  <c:v>221.7568</c:v>
                </c:pt>
                <c:pt idx="7">
                  <c:v>237.5591</c:v>
                </c:pt>
                <c:pt idx="8">
                  <c:v>246.6901</c:v>
                </c:pt>
                <c:pt idx="9">
                  <c:v>264.51220000000001</c:v>
                </c:pt>
                <c:pt idx="10">
                  <c:v>255.4614</c:v>
                </c:pt>
                <c:pt idx="11">
                  <c:v>268.24149999999997</c:v>
                </c:pt>
                <c:pt idx="12">
                  <c:v>313.6044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6-4837-9E90-1C9C490DF117}"/>
            </c:ext>
          </c:extLst>
        </c:ser>
        <c:ser>
          <c:idx val="1"/>
          <c:order val="1"/>
          <c:tx>
            <c:strRef>
              <c:f>'Figure 1'!$C$37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1'!$C$38:$C$50</c:f>
              <c:numCache>
                <c:formatCode>#,##0.0</c:formatCode>
                <c:ptCount val="13"/>
                <c:pt idx="0">
                  <c:v>137.44800000000001</c:v>
                </c:pt>
                <c:pt idx="1">
                  <c:v>144.78739999999999</c:v>
                </c:pt>
                <c:pt idx="2">
                  <c:v>165.09120000000001</c:v>
                </c:pt>
                <c:pt idx="3">
                  <c:v>167.81179999999998</c:v>
                </c:pt>
                <c:pt idx="4">
                  <c:v>190.84320000000002</c:v>
                </c:pt>
                <c:pt idx="5">
                  <c:v>234.8356</c:v>
                </c:pt>
                <c:pt idx="6">
                  <c:v>268.64299999999997</c:v>
                </c:pt>
                <c:pt idx="7">
                  <c:v>275.45870000000002</c:v>
                </c:pt>
                <c:pt idx="8">
                  <c:v>277.52800000000002</c:v>
                </c:pt>
                <c:pt idx="9">
                  <c:v>392.80200000000002</c:v>
                </c:pt>
                <c:pt idx="10">
                  <c:v>376.1549</c:v>
                </c:pt>
                <c:pt idx="11">
                  <c:v>313.47409999999996</c:v>
                </c:pt>
                <c:pt idx="12">
                  <c:v>361.6123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6-4837-9E90-1C9C490DF117}"/>
            </c:ext>
          </c:extLst>
        </c:ser>
        <c:ser>
          <c:idx val="2"/>
          <c:order val="2"/>
          <c:tx>
            <c:strRef>
              <c:f>'Figure 1'!$D$37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1'!$D$38:$D$50</c:f>
              <c:numCache>
                <c:formatCode>#,##0.0</c:formatCode>
                <c:ptCount val="13"/>
                <c:pt idx="0">
                  <c:v>-7.9560000000000004</c:v>
                </c:pt>
                <c:pt idx="1">
                  <c:v>-4.0697999999999999</c:v>
                </c:pt>
                <c:pt idx="2">
                  <c:v>-8.3062000000000005</c:v>
                </c:pt>
                <c:pt idx="3">
                  <c:v>-0.52639999999999998</c:v>
                </c:pt>
                <c:pt idx="4">
                  <c:v>0.85629999999999995</c:v>
                </c:pt>
                <c:pt idx="5">
                  <c:v>-24.146000000000001</c:v>
                </c:pt>
                <c:pt idx="6">
                  <c:v>-46.886199999999995</c:v>
                </c:pt>
                <c:pt idx="7">
                  <c:v>-37.899500000000003</c:v>
                </c:pt>
                <c:pt idx="8">
                  <c:v>-30.837900000000001</c:v>
                </c:pt>
                <c:pt idx="9">
                  <c:v>-128.28980000000001</c:v>
                </c:pt>
                <c:pt idx="10">
                  <c:v>-120.6936</c:v>
                </c:pt>
                <c:pt idx="11">
                  <c:v>-45.232500000000002</c:v>
                </c:pt>
                <c:pt idx="12">
                  <c:v>-48.007899999999999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6-4837-9E90-1C9C490D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95711"/>
        <c:axId val="2104869887"/>
      </c:lineChart>
      <c:dateAx>
        <c:axId val="16649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869887"/>
        <c:crosses val="autoZero"/>
        <c:auto val="0"/>
        <c:lblOffset val="100"/>
        <c:baseTimeUnit val="days"/>
        <c:minorUnit val="1"/>
      </c:dateAx>
      <c:valAx>
        <c:axId val="2104869887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9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3307447769028871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imports of 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372412698538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2'!$B$36</c:f>
              <c:strCache>
                <c:ptCount val="1"/>
                <c:pt idx="0">
                  <c:v>Research and development services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2'!$B$37:$B$49</c:f>
              <c:numCache>
                <c:formatCode>#,##0.0</c:formatCode>
                <c:ptCount val="13"/>
                <c:pt idx="0">
                  <c:v>24.776</c:v>
                </c:pt>
                <c:pt idx="1">
                  <c:v>25.598299999999998</c:v>
                </c:pt>
                <c:pt idx="2">
                  <c:v>31.383500000000002</c:v>
                </c:pt>
                <c:pt idx="3">
                  <c:v>31.1038</c:v>
                </c:pt>
                <c:pt idx="4">
                  <c:v>38.084699999999998</c:v>
                </c:pt>
                <c:pt idx="5">
                  <c:v>61.410199999999996</c:v>
                </c:pt>
                <c:pt idx="6">
                  <c:v>92.042100000000005</c:v>
                </c:pt>
                <c:pt idx="7">
                  <c:v>87.79310000000001</c:v>
                </c:pt>
                <c:pt idx="8">
                  <c:v>75.067999999999998</c:v>
                </c:pt>
                <c:pt idx="9">
                  <c:v>175.5847</c:v>
                </c:pt>
                <c:pt idx="10">
                  <c:v>159.64109999999999</c:v>
                </c:pt>
                <c:pt idx="11">
                  <c:v>83.814700000000002</c:v>
                </c:pt>
                <c:pt idx="12">
                  <c:v>87.166899999999998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B37-83FA-D4EAAA00CBE3}"/>
            </c:ext>
          </c:extLst>
        </c:ser>
        <c:ser>
          <c:idx val="1"/>
          <c:order val="1"/>
          <c:tx>
            <c:strRef>
              <c:f>'Figure 2'!$C$36</c:f>
              <c:strCache>
                <c:ptCount val="1"/>
                <c:pt idx="0">
                  <c:v>Professional and management consulting services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2'!$C$37:$C$49</c:f>
              <c:numCache>
                <c:formatCode>#,##0.0</c:formatCode>
                <c:ptCount val="13"/>
                <c:pt idx="0">
                  <c:v>46.670900000000003</c:v>
                </c:pt>
                <c:pt idx="1">
                  <c:v>47.837000000000003</c:v>
                </c:pt>
                <c:pt idx="2">
                  <c:v>53.913699999999999</c:v>
                </c:pt>
                <c:pt idx="3">
                  <c:v>55.9146</c:v>
                </c:pt>
                <c:pt idx="4">
                  <c:v>59.682300000000005</c:v>
                </c:pt>
                <c:pt idx="5">
                  <c:v>68.131699999999995</c:v>
                </c:pt>
                <c:pt idx="6">
                  <c:v>71.418999999999997</c:v>
                </c:pt>
                <c:pt idx="7">
                  <c:v>80.126499999999993</c:v>
                </c:pt>
                <c:pt idx="8">
                  <c:v>87.903000000000006</c:v>
                </c:pt>
                <c:pt idx="9">
                  <c:v>94.485900000000001</c:v>
                </c:pt>
                <c:pt idx="10">
                  <c:v>111.66419999999999</c:v>
                </c:pt>
                <c:pt idx="11">
                  <c:v>121.82389999999999</c:v>
                </c:pt>
                <c:pt idx="12">
                  <c:v>142.18870000000001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7-4B37-83FA-D4EAAA00CBE3}"/>
            </c:ext>
          </c:extLst>
        </c:ser>
        <c:ser>
          <c:idx val="2"/>
          <c:order val="2"/>
          <c:tx>
            <c:strRef>
              <c:f>'Figure 2'!$D$36</c:f>
              <c:strCache>
                <c:ptCount val="1"/>
                <c:pt idx="0">
                  <c:v>Technical, trade-related, and other business services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2'!$D$37:$D$49</c:f>
              <c:numCache>
                <c:formatCode>#,##0.0</c:formatCode>
                <c:ptCount val="13"/>
                <c:pt idx="0">
                  <c:v>65.999100000000013</c:v>
                </c:pt>
                <c:pt idx="1">
                  <c:v>71.350399999999993</c:v>
                </c:pt>
                <c:pt idx="2">
                  <c:v>79.796999999999997</c:v>
                </c:pt>
                <c:pt idx="3">
                  <c:v>80.793300000000002</c:v>
                </c:pt>
                <c:pt idx="4">
                  <c:v>93.078100000000006</c:v>
                </c:pt>
                <c:pt idx="5">
                  <c:v>105.29639999999999</c:v>
                </c:pt>
                <c:pt idx="6">
                  <c:v>105.179</c:v>
                </c:pt>
                <c:pt idx="7">
                  <c:v>107.54130000000001</c:v>
                </c:pt>
                <c:pt idx="8">
                  <c:v>114.5547</c:v>
                </c:pt>
                <c:pt idx="9">
                  <c:v>122.73339999999999</c:v>
                </c:pt>
                <c:pt idx="10">
                  <c:v>104.84869999999999</c:v>
                </c:pt>
                <c:pt idx="11">
                  <c:v>107.8325</c:v>
                </c:pt>
                <c:pt idx="12">
                  <c:v>132.25399999999999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7-4B37-83FA-D4EAAA00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094511"/>
        <c:axId val="2122721759"/>
      </c:barChart>
      <c:catAx>
        <c:axId val="17809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721759"/>
        <c:crosses val="autoZero"/>
        <c:auto val="1"/>
        <c:lblAlgn val="ctr"/>
        <c:lblOffset val="100"/>
        <c:tickMarkSkip val="1"/>
        <c:noMultiLvlLbl val="0"/>
      </c:catAx>
      <c:valAx>
        <c:axId val="2122721759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9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52650918635174E-2"/>
          <c:y val="0.8202614778458035"/>
          <c:w val="0.89999995930100285"/>
          <c:h val="3.08781641717736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exports of EU, 2010-2022</a:t>
            </a:r>
            <a:br>
              <a:rPr lang="en-US"/>
            </a:b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0257192624658274"/>
          <c:w val="0.97066666666666668"/>
          <c:h val="0.59551749997024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3'!$B$36</c:f>
              <c:strCache>
                <c:ptCount val="1"/>
                <c:pt idx="0">
                  <c:v>Research and development services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3'!$B$37:$B$49</c:f>
              <c:numCache>
                <c:formatCode>#,##0.0</c:formatCode>
                <c:ptCount val="13"/>
                <c:pt idx="0">
                  <c:v>18.8063</c:v>
                </c:pt>
                <c:pt idx="1">
                  <c:v>21.160599999999999</c:v>
                </c:pt>
                <c:pt idx="2">
                  <c:v>25.784299999999998</c:v>
                </c:pt>
                <c:pt idx="3">
                  <c:v>28.0184</c:v>
                </c:pt>
                <c:pt idx="4">
                  <c:v>31.493099999999998</c:v>
                </c:pt>
                <c:pt idx="5">
                  <c:v>35.327500000000001</c:v>
                </c:pt>
                <c:pt idx="6">
                  <c:v>39.751800000000003</c:v>
                </c:pt>
                <c:pt idx="7">
                  <c:v>44.271099999999997</c:v>
                </c:pt>
                <c:pt idx="8">
                  <c:v>44.392000000000003</c:v>
                </c:pt>
                <c:pt idx="9">
                  <c:v>48.756500000000003</c:v>
                </c:pt>
                <c:pt idx="10">
                  <c:v>55.6066</c:v>
                </c:pt>
                <c:pt idx="11">
                  <c:v>46.3215</c:v>
                </c:pt>
                <c:pt idx="12">
                  <c:v>52.6526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9-42A8-9956-437EC07C0C78}"/>
            </c:ext>
          </c:extLst>
        </c:ser>
        <c:ser>
          <c:idx val="1"/>
          <c:order val="1"/>
          <c:tx>
            <c:strRef>
              <c:f>'Figure 3'!$C$36</c:f>
              <c:strCache>
                <c:ptCount val="1"/>
                <c:pt idx="0">
                  <c:v>Professional and management consulting services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3'!$C$37:$C$49</c:f>
              <c:numCache>
                <c:formatCode>#,##0.0</c:formatCode>
                <c:ptCount val="13"/>
                <c:pt idx="0">
                  <c:v>41.720399999999998</c:v>
                </c:pt>
                <c:pt idx="1">
                  <c:v>42.946100000000001</c:v>
                </c:pt>
                <c:pt idx="2">
                  <c:v>45.709199999999996</c:v>
                </c:pt>
                <c:pt idx="3">
                  <c:v>49.4056</c:v>
                </c:pt>
                <c:pt idx="4">
                  <c:v>52.848999999999997</c:v>
                </c:pt>
                <c:pt idx="5">
                  <c:v>56.625099999999996</c:v>
                </c:pt>
                <c:pt idx="6">
                  <c:v>62.181599999999996</c:v>
                </c:pt>
                <c:pt idx="7">
                  <c:v>71.8155</c:v>
                </c:pt>
                <c:pt idx="8">
                  <c:v>77.182400000000001</c:v>
                </c:pt>
                <c:pt idx="9">
                  <c:v>82.134600000000006</c:v>
                </c:pt>
                <c:pt idx="10">
                  <c:v>85.996200000000002</c:v>
                </c:pt>
                <c:pt idx="11">
                  <c:v>97.534199999999998</c:v>
                </c:pt>
                <c:pt idx="12">
                  <c:v>116.6643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9-42A8-9956-437EC07C0C78}"/>
            </c:ext>
          </c:extLst>
        </c:ser>
        <c:ser>
          <c:idx val="2"/>
          <c:order val="2"/>
          <c:tx>
            <c:strRef>
              <c:f>'Figure 3'!$D$36</c:f>
              <c:strCache>
                <c:ptCount val="1"/>
                <c:pt idx="0">
                  <c:v>Technical, trade-related, and other business services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3'!$D$37:$D$49</c:f>
              <c:numCache>
                <c:formatCode>#,##0.0</c:formatCode>
                <c:ptCount val="13"/>
                <c:pt idx="0">
                  <c:v>68.966300000000004</c:v>
                </c:pt>
                <c:pt idx="1">
                  <c:v>76.611100000000008</c:v>
                </c:pt>
                <c:pt idx="2">
                  <c:v>85.291399999999996</c:v>
                </c:pt>
                <c:pt idx="3">
                  <c:v>89.861500000000007</c:v>
                </c:pt>
                <c:pt idx="4">
                  <c:v>107.35730000000001</c:v>
                </c:pt>
                <c:pt idx="5">
                  <c:v>118.7351</c:v>
                </c:pt>
                <c:pt idx="6">
                  <c:v>119.8233</c:v>
                </c:pt>
                <c:pt idx="7">
                  <c:v>121.4697</c:v>
                </c:pt>
                <c:pt idx="8">
                  <c:v>125.1165</c:v>
                </c:pt>
                <c:pt idx="9">
                  <c:v>133.62139999999999</c:v>
                </c:pt>
                <c:pt idx="10">
                  <c:v>113.86060000000001</c:v>
                </c:pt>
                <c:pt idx="11">
                  <c:v>124.3865</c:v>
                </c:pt>
                <c:pt idx="12">
                  <c:v>144.29150000000001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9-42A8-9956-437EC07C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6460447"/>
        <c:axId val="181693295"/>
      </c:barChart>
      <c:catAx>
        <c:axId val="16646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93295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93295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6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52650918635174E-2"/>
          <c:y val="0.8202614778458035"/>
          <c:w val="0.9"/>
          <c:h val="2.60661332140784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71846040179381"/>
          <c:w val="0.49382716049382713"/>
          <c:h val="0.58590024148778064"/>
        </c:manualLayout>
      </c:layout>
      <c:pieChart>
        <c:varyColors val="1"/>
        <c:ser>
          <c:idx val="0"/>
          <c:order val="0"/>
          <c:tx>
            <c:strRef>
              <c:f>'Figure 4'!$G$17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F-4519-8905-2FC689ACDF76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BF-4519-8905-2FC689ACDF76}"/>
              </c:ext>
            </c:extLst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F-4519-8905-2FC689ACDF76}"/>
              </c:ext>
            </c:extLst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BF-4519-8905-2FC689ACDF76}"/>
              </c:ext>
            </c:extLst>
          </c:dPt>
          <c:dPt>
            <c:idx val="4"/>
            <c:bubble3D val="0"/>
            <c:spPr>
              <a:solidFill>
                <a:srgbClr val="B9C31E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F-4519-8905-2FC689ACDF76}"/>
              </c:ext>
            </c:extLst>
          </c:dPt>
          <c:dPt>
            <c:idx val="5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BF-4519-8905-2FC689ACDF76}"/>
              </c:ext>
            </c:extLst>
          </c:dPt>
          <c:dPt>
            <c:idx val="6"/>
            <c:bubble3D val="0"/>
            <c:spPr>
              <a:solidFill>
                <a:srgbClr val="C84B9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BF-4519-8905-2FC689ACDF76}"/>
              </c:ext>
            </c:extLst>
          </c:dPt>
          <c:dPt>
            <c:idx val="7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BF-4519-8905-2FC689ACDF76}"/>
              </c:ext>
            </c:extLst>
          </c:dPt>
          <c:dPt>
            <c:idx val="8"/>
            <c:bubble3D val="0"/>
            <c:spPr>
              <a:solidFill>
                <a:srgbClr val="00A5E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BF-4519-8905-2FC689ACDF76}"/>
              </c:ext>
            </c:extLst>
          </c:dPt>
          <c:dPt>
            <c:idx val="9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F-4519-8905-2FC689ACDF76}"/>
              </c:ext>
            </c:extLst>
          </c:dPt>
          <c:dPt>
            <c:idx val="10"/>
            <c:bubble3D val="0"/>
            <c:spPr>
              <a:solidFill>
                <a:srgbClr val="32AFAF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BF-4519-8905-2FC689ACDF76}"/>
              </c:ext>
            </c:extLst>
          </c:dPt>
          <c:dLbls>
            <c:dLbl>
              <c:idx val="0"/>
              <c:layout>
                <c:manualLayout>
                  <c:x val="7.4074074074073166E-3"/>
                  <c:y val="-1.757700724463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F-4519-8905-2FC689ACDF76}"/>
                </c:ext>
              </c:extLst>
            </c:dLbl>
            <c:dLbl>
              <c:idx val="1"/>
              <c:layout>
                <c:manualLayout>
                  <c:x val="7.4074074074074077E-3"/>
                  <c:y val="1.4647506037194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F-4519-8905-2FC689ACDF76}"/>
                </c:ext>
              </c:extLst>
            </c:dLbl>
            <c:dLbl>
              <c:idx val="2"/>
              <c:layout>
                <c:manualLayout>
                  <c:x val="2.9629629629629631E-2"/>
                  <c:y val="2.6365510866949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F-4519-8905-2FC689ACDF76}"/>
                </c:ext>
              </c:extLst>
            </c:dLbl>
            <c:dLbl>
              <c:idx val="3"/>
              <c:layout>
                <c:manualLayout>
                  <c:x val="9.876543209876543E-3"/>
                  <c:y val="5.8590024148778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F-4519-8905-2FC689ACDF76}"/>
                </c:ext>
              </c:extLst>
            </c:dLbl>
            <c:dLbl>
              <c:idx val="4"/>
              <c:layout>
                <c:manualLayout>
                  <c:x val="-3.4567901234567898E-2"/>
                  <c:y val="6.151952535621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F-4519-8905-2FC689ACDF76}"/>
                </c:ext>
              </c:extLst>
            </c:dLbl>
            <c:dLbl>
              <c:idx val="5"/>
              <c:layout>
                <c:manualLayout>
                  <c:x val="-6.9135802469135796E-2"/>
                  <c:y val="4.3942518111583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BF-4519-8905-2FC689ACDF76}"/>
                </c:ext>
              </c:extLst>
            </c:dLbl>
            <c:dLbl>
              <c:idx val="6"/>
              <c:layout>
                <c:manualLayout>
                  <c:x val="-6.6666666666666707E-2"/>
                  <c:y val="1.757700724463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BF-4519-8905-2FC689ACDF76}"/>
                </c:ext>
              </c:extLst>
            </c:dLbl>
            <c:dLbl>
              <c:idx val="7"/>
              <c:layout>
                <c:manualLayout>
                  <c:x val="-6.4197530864197536E-2"/>
                  <c:y val="-2.9295012074389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BF-4519-8905-2FC689ACDF76}"/>
                </c:ext>
              </c:extLst>
            </c:dLbl>
            <c:dLbl>
              <c:idx val="8"/>
              <c:layout>
                <c:manualLayout>
                  <c:x val="-6.4197530864197536E-2"/>
                  <c:y val="-7.3237530185972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BF-4519-8905-2FC689ACDF76}"/>
                </c:ext>
              </c:extLst>
            </c:dLbl>
            <c:dLbl>
              <c:idx val="9"/>
              <c:layout>
                <c:manualLayout>
                  <c:x val="-4.4444444444444446E-2"/>
                  <c:y val="-0.131827554334750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F-4519-8905-2FC689ACDF76}"/>
                </c:ext>
              </c:extLst>
            </c:dLbl>
            <c:dLbl>
              <c:idx val="10"/>
              <c:layout>
                <c:manualLayout>
                  <c:x val="-7.4074074074074528E-3"/>
                  <c:y val="-1.757700724463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F-4519-8905-2FC689ACDF7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Japan</c:v>
                </c:pt>
                <c:pt idx="6">
                  <c:v>Norway</c:v>
                </c:pt>
                <c:pt idx="7">
                  <c:v>Canada</c:v>
                </c:pt>
                <c:pt idx="8">
                  <c:v>Russia</c:v>
                </c:pt>
                <c:pt idx="9">
                  <c:v>India</c:v>
                </c:pt>
                <c:pt idx="10">
                  <c:v>Others</c:v>
                </c:pt>
              </c:strCache>
            </c:strRef>
          </c:cat>
          <c:val>
            <c:numRef>
              <c:f>'Figure 4'!$G$18:$G$28</c:f>
              <c:numCache>
                <c:formatCode>0%</c:formatCode>
                <c:ptCount val="11"/>
                <c:pt idx="0">
                  <c:v>0.24915721845739408</c:v>
                </c:pt>
                <c:pt idx="1">
                  <c:v>0.19920319995510266</c:v>
                </c:pt>
                <c:pt idx="2">
                  <c:v>0.12983363753824881</c:v>
                </c:pt>
                <c:pt idx="3">
                  <c:v>4.2016629868713573E-2</c:v>
                </c:pt>
                <c:pt idx="4">
                  <c:v>3.6415305397500798E-2</c:v>
                </c:pt>
                <c:pt idx="5">
                  <c:v>2.7947311963735198E-2</c:v>
                </c:pt>
                <c:pt idx="6">
                  <c:v>1.9180215583709921E-2</c:v>
                </c:pt>
                <c:pt idx="7">
                  <c:v>1.7984122671748225E-2</c:v>
                </c:pt>
                <c:pt idx="8">
                  <c:v>1.6611374075108636E-2</c:v>
                </c:pt>
                <c:pt idx="9">
                  <c:v>1.3800189027960066E-2</c:v>
                </c:pt>
                <c:pt idx="10">
                  <c:v>0.24785079546077815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F-4519-8905-2FC689ACDF7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60004934616332"/>
          <c:y val="0.23671846040179381"/>
          <c:w val="0.49346163335800641"/>
          <c:h val="0.58590024148778064"/>
        </c:manualLayout>
      </c:layout>
      <c:pieChart>
        <c:varyColors val="1"/>
        <c:ser>
          <c:idx val="0"/>
          <c:order val="0"/>
          <c:tx>
            <c:strRef>
              <c:f>'Figure 4'!$O$17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16-4520-9E41-0670CDB26297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016-4520-9E41-0670CDB26297}"/>
              </c:ext>
            </c:extLst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16-4520-9E41-0670CDB26297}"/>
              </c:ext>
            </c:extLst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16-4520-9E41-0670CDB26297}"/>
              </c:ext>
            </c:extLst>
          </c:dPt>
          <c:dPt>
            <c:idx val="4"/>
            <c:bubble3D val="0"/>
            <c:spPr>
              <a:solidFill>
                <a:srgbClr val="B9C31E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16-4520-9E41-0670CDB26297}"/>
              </c:ext>
            </c:extLst>
          </c:dPt>
          <c:dPt>
            <c:idx val="5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16-4520-9E41-0670CDB26297}"/>
              </c:ext>
            </c:extLst>
          </c:dPt>
          <c:dPt>
            <c:idx val="6"/>
            <c:bubble3D val="0"/>
            <c:spPr>
              <a:solidFill>
                <a:srgbClr val="C84B9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16-4520-9E41-0670CDB26297}"/>
              </c:ext>
            </c:extLst>
          </c:dPt>
          <c:dPt>
            <c:idx val="7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16-4520-9E41-0670CDB26297}"/>
              </c:ext>
            </c:extLst>
          </c:dPt>
          <c:dPt>
            <c:idx val="8"/>
            <c:bubble3D val="0"/>
            <c:spPr>
              <a:solidFill>
                <a:srgbClr val="00A5E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16-4520-9E41-0670CDB26297}"/>
              </c:ext>
            </c:extLst>
          </c:dPt>
          <c:dPt>
            <c:idx val="9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16-4520-9E41-0670CDB26297}"/>
              </c:ext>
            </c:extLst>
          </c:dPt>
          <c:dPt>
            <c:idx val="10"/>
            <c:bubble3D val="0"/>
            <c:spPr>
              <a:solidFill>
                <a:srgbClr val="32AFAF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16-4520-9E41-0670CDB26297}"/>
              </c:ext>
            </c:extLst>
          </c:dPt>
          <c:dLbls>
            <c:dLbl>
              <c:idx val="0"/>
              <c:layout>
                <c:manualLayout>
                  <c:x val="1.4803849000740102E-2"/>
                  <c:y val="-4.3942518111583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16-4520-9E41-0670CDB26297}"/>
                </c:ext>
              </c:extLst>
            </c:dLbl>
            <c:dLbl>
              <c:idx val="1"/>
              <c:layout>
                <c:manualLayout>
                  <c:x val="6.4150012336540746E-2"/>
                  <c:y val="3.2224513281827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6-4520-9E41-0670CDB26297}"/>
                </c:ext>
              </c:extLst>
            </c:dLbl>
            <c:dLbl>
              <c:idx val="2"/>
              <c:layout>
                <c:manualLayout>
                  <c:x val="2.220577350111029E-2"/>
                  <c:y val="4.9801520526461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6-4520-9E41-0670CDB26297}"/>
                </c:ext>
              </c:extLst>
            </c:dLbl>
            <c:dLbl>
              <c:idx val="3"/>
              <c:layout>
                <c:manualLayout>
                  <c:x val="-3.4542314335060449E-2"/>
                  <c:y val="6.7378527771094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6-4520-9E41-0670CDB26297}"/>
                </c:ext>
              </c:extLst>
            </c:dLbl>
            <c:dLbl>
              <c:idx val="4"/>
              <c:layout>
                <c:manualLayout>
                  <c:x val="-7.895386133728105E-2"/>
                  <c:y val="6.7378527771094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6-4520-9E41-0670CDB26297}"/>
                </c:ext>
              </c:extLst>
            </c:dLbl>
            <c:dLbl>
              <c:idx val="5"/>
              <c:layout>
                <c:manualLayout>
                  <c:x val="-3.7009622501850491E-2"/>
                  <c:y val="4.6872019319022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6-4520-9E41-0670CDB26297}"/>
                </c:ext>
              </c:extLst>
            </c:dLbl>
            <c:dLbl>
              <c:idx val="6"/>
              <c:layout>
                <c:manualLayout>
                  <c:x val="-4.934616333580065E-2"/>
                  <c:y val="2.9295012074389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6-4520-9E41-0670CDB26297}"/>
                </c:ext>
              </c:extLst>
            </c:dLbl>
            <c:dLbl>
              <c:idx val="7"/>
              <c:layout>
                <c:manualLayout>
                  <c:x val="-7.4019245003700967E-2"/>
                  <c:y val="-3.808351569670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6-4520-9E41-0670CDB26297}"/>
                </c:ext>
              </c:extLst>
            </c:dLbl>
            <c:dLbl>
              <c:idx val="8"/>
              <c:layout>
                <c:manualLayout>
                  <c:x val="-4.194423883543056E-2"/>
                  <c:y val="-8.2026033808289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6-4520-9E41-0670CDB26297}"/>
                </c:ext>
              </c:extLst>
            </c:dLbl>
            <c:dLbl>
              <c:idx val="9"/>
              <c:layout>
                <c:manualLayout>
                  <c:x val="0"/>
                  <c:y val="-0.125968551919872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6-4520-9E41-0670CDB26297}"/>
                </c:ext>
              </c:extLst>
            </c:dLbl>
            <c:dLbl>
              <c:idx val="10"/>
              <c:layout>
                <c:manualLayout>
                  <c:x val="-7.4019245003700959E-3"/>
                  <c:y val="-2.9295012074389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6-4520-9E41-0670CDB2629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India</c:v>
                </c:pt>
                <c:pt idx="5">
                  <c:v>Singapore</c:v>
                </c:pt>
                <c:pt idx="6">
                  <c:v>Canada</c:v>
                </c:pt>
                <c:pt idx="7">
                  <c:v>Japan</c:v>
                </c:pt>
                <c:pt idx="8">
                  <c:v>Hong Kong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4'!$O$18:$O$28</c:f>
              <c:numCache>
                <c:formatCode>0.0%</c:formatCode>
                <c:ptCount val="11"/>
                <c:pt idx="0">
                  <c:v>0.35116283378635077</c:v>
                </c:pt>
                <c:pt idx="1">
                  <c:v>0.22648676496900133</c:v>
                </c:pt>
                <c:pt idx="2">
                  <c:v>5.9612186864218944E-2</c:v>
                </c:pt>
                <c:pt idx="3">
                  <c:v>3.9827738160455275E-2</c:v>
                </c:pt>
                <c:pt idx="4">
                  <c:v>3.4318799443492386E-2</c:v>
                </c:pt>
                <c:pt idx="5">
                  <c:v>2.2886942728441485E-2</c:v>
                </c:pt>
                <c:pt idx="6">
                  <c:v>1.7187468457239979E-2</c:v>
                </c:pt>
                <c:pt idx="7">
                  <c:v>1.5711301855606128E-2</c:v>
                </c:pt>
                <c:pt idx="8">
                  <c:v>1.4323904358341794E-2</c:v>
                </c:pt>
                <c:pt idx="9">
                  <c:v>1.2848843913771739E-2</c:v>
                </c:pt>
                <c:pt idx="10">
                  <c:v>0.20563321546308005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6-4520-9E41-0670CDB262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Other business services, 2022</a:t>
            </a:r>
          </a:p>
        </c:rich>
      </c:tx>
      <c:layout>
        <c:manualLayout>
          <c:xMode val="edge"/>
          <c:yMode val="edge"/>
          <c:x val="4.9390119526033747E-3"/>
          <c:y val="1.0541380766489538E-2"/>
        </c:manualLayout>
      </c:layout>
      <c:overlay val="0"/>
    </c:title>
    <c:autoTitleDeleted val="0"/>
    <c:plotArea>
      <c:layout>
        <c:manualLayout>
          <c:xMode val="edge"/>
          <c:yMode val="edge"/>
          <c:x val="4.9390119526033747E-3"/>
          <c:y val="1.054138076648953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4'!$A$1:$A$2</c:f>
              <c:strCache>
                <c:ptCount val="2"/>
                <c:pt idx="0">
                  <c:v>Main trading partners' share of EU in Other business services, 2022</c:v>
                </c:pt>
                <c:pt idx="1">
                  <c:v>Exports</c:v>
                </c:pt>
              </c:strCache>
            </c:strRef>
          </c:cat>
          <c:val>
            <c:numRef>
              <c:f>'Figure 4'!$B$1:$B$2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EB5-4ECE-9A64-91133EC3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723296"/>
        <c:axId val="1198311632"/>
      </c:barChart>
      <c:catAx>
        <c:axId val="136772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8311632"/>
        <c:crosses val="autoZero"/>
        <c:auto val="1"/>
        <c:lblAlgn val="ctr"/>
        <c:lblOffset val="100"/>
        <c:noMultiLvlLbl val="0"/>
      </c:catAx>
      <c:valAx>
        <c:axId val="119831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77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Research and development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5'!$B$38:$B$50</c:f>
              <c:numCache>
                <c:formatCode>#,##0.0</c:formatCode>
                <c:ptCount val="13"/>
                <c:pt idx="0">
                  <c:v>18.8063</c:v>
                </c:pt>
                <c:pt idx="1">
                  <c:v>21.160599999999999</c:v>
                </c:pt>
                <c:pt idx="2">
                  <c:v>25.784299999999998</c:v>
                </c:pt>
                <c:pt idx="3">
                  <c:v>28.0184</c:v>
                </c:pt>
                <c:pt idx="4">
                  <c:v>31.493099999999998</c:v>
                </c:pt>
                <c:pt idx="5">
                  <c:v>35.327500000000001</c:v>
                </c:pt>
                <c:pt idx="6">
                  <c:v>39.751800000000003</c:v>
                </c:pt>
                <c:pt idx="7">
                  <c:v>44.271099999999997</c:v>
                </c:pt>
                <c:pt idx="8">
                  <c:v>44.392000000000003</c:v>
                </c:pt>
                <c:pt idx="9">
                  <c:v>48.756500000000003</c:v>
                </c:pt>
                <c:pt idx="10">
                  <c:v>55.6066</c:v>
                </c:pt>
                <c:pt idx="11">
                  <c:v>46.3215</c:v>
                </c:pt>
                <c:pt idx="12">
                  <c:v>52.6526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F-46B1-925F-199037522C21}"/>
            </c:ext>
          </c:extLst>
        </c:ser>
        <c:ser>
          <c:idx val="1"/>
          <c:order val="1"/>
          <c:tx>
            <c:strRef>
              <c:f>'Figure 5'!$C$37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5'!$C$38:$C$50</c:f>
              <c:numCache>
                <c:formatCode>#,##0.0</c:formatCode>
                <c:ptCount val="13"/>
                <c:pt idx="0">
                  <c:v>24.776</c:v>
                </c:pt>
                <c:pt idx="1">
                  <c:v>25.598299999999998</c:v>
                </c:pt>
                <c:pt idx="2">
                  <c:v>31.383500000000002</c:v>
                </c:pt>
                <c:pt idx="3">
                  <c:v>31.1038</c:v>
                </c:pt>
                <c:pt idx="4">
                  <c:v>38.084699999999998</c:v>
                </c:pt>
                <c:pt idx="5">
                  <c:v>61.410199999999996</c:v>
                </c:pt>
                <c:pt idx="6">
                  <c:v>92.042100000000005</c:v>
                </c:pt>
                <c:pt idx="7">
                  <c:v>87.79310000000001</c:v>
                </c:pt>
                <c:pt idx="8">
                  <c:v>75.067999999999998</c:v>
                </c:pt>
                <c:pt idx="9">
                  <c:v>175.5847</c:v>
                </c:pt>
                <c:pt idx="10">
                  <c:v>159.64109999999999</c:v>
                </c:pt>
                <c:pt idx="11">
                  <c:v>83.814700000000002</c:v>
                </c:pt>
                <c:pt idx="12">
                  <c:v>87.166899999999998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46B1-925F-199037522C21}"/>
            </c:ext>
          </c:extLst>
        </c:ser>
        <c:ser>
          <c:idx val="2"/>
          <c:order val="2"/>
          <c:tx>
            <c:strRef>
              <c:f>'Figure 5'!$D$37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5'!$D$38:$D$50</c:f>
              <c:numCache>
                <c:formatCode>#,##0.0</c:formatCode>
                <c:ptCount val="13"/>
                <c:pt idx="0">
                  <c:v>-5.9696999999999996</c:v>
                </c:pt>
                <c:pt idx="1">
                  <c:v>-4.4376999999999995</c:v>
                </c:pt>
                <c:pt idx="2">
                  <c:v>-5.5991999999999997</c:v>
                </c:pt>
                <c:pt idx="3">
                  <c:v>-3.0855000000000001</c:v>
                </c:pt>
                <c:pt idx="4">
                  <c:v>-6.5916000000000006</c:v>
                </c:pt>
                <c:pt idx="5">
                  <c:v>-26.082699999999999</c:v>
                </c:pt>
                <c:pt idx="6">
                  <c:v>-52.290199999999999</c:v>
                </c:pt>
                <c:pt idx="7">
                  <c:v>-43.521999999999998</c:v>
                </c:pt>
                <c:pt idx="8">
                  <c:v>-30.675999999999998</c:v>
                </c:pt>
                <c:pt idx="9">
                  <c:v>-126.82810000000001</c:v>
                </c:pt>
                <c:pt idx="10">
                  <c:v>-104.03449999999999</c:v>
                </c:pt>
                <c:pt idx="11">
                  <c:v>-37.493199999999995</c:v>
                </c:pt>
                <c:pt idx="12">
                  <c:v>-34.514300000000006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F-46B1-925F-19903752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6911"/>
        <c:axId val="184306127"/>
      </c:lineChart>
      <c:catAx>
        <c:axId val="18996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06127"/>
        <c:crosses val="autoZero"/>
        <c:auto val="1"/>
        <c:lblAlgn val="ctr"/>
        <c:lblOffset val="100"/>
        <c:tickMarkSkip val="1"/>
        <c:noMultiLvlLbl val="0"/>
      </c:catAx>
      <c:valAx>
        <c:axId val="184306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6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30476748441526391"/>
          <c:h val="3.830180578798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17111770524231"/>
          <c:y val="0.23619950036066653"/>
          <c:w val="0.49455984174085066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4-42B9-A955-5A4784BCC4DE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E4-42B9-A955-5A4784BCC4DE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4-42B9-A955-5A4784BCC4DE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E4-42B9-A955-5A4784BCC4DE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E4-42B9-A955-5A4784BCC4DE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E4-42B9-A955-5A4784BCC4DE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E4-42B9-A955-5A4784BCC4DE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4-42B9-A955-5A4784BCC4DE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E4-42B9-A955-5A4784BCC4DE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E4-42B9-A955-5A4784BCC4DE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E4-42B9-A955-5A4784BCC4DE}"/>
              </c:ext>
            </c:extLst>
          </c:dPt>
          <c:dLbls>
            <c:dLbl>
              <c:idx val="0"/>
              <c:layout>
                <c:manualLayout>
                  <c:x val="-4.9401012720760775E-3"/>
                  <c:y val="-8.7692365056180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4-42B9-A955-5A4784BCC4DE}"/>
                </c:ext>
              </c:extLst>
            </c:dLbl>
            <c:dLbl>
              <c:idx val="1"/>
              <c:layout>
                <c:manualLayout>
                  <c:x val="5.1871063356798815E-2"/>
                  <c:y val="2.6307709516854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4-42B9-A955-5A4784BCC4DE}"/>
                </c:ext>
              </c:extLst>
            </c:dLbl>
            <c:dLbl>
              <c:idx val="2"/>
              <c:layout>
                <c:manualLayout>
                  <c:x val="1.729035445226626E-2"/>
                  <c:y val="8.7692365056180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4-42B9-A955-5A4784BCC4DE}"/>
                </c:ext>
              </c:extLst>
            </c:dLbl>
            <c:dLbl>
              <c:idx val="3"/>
              <c:layout>
                <c:manualLayout>
                  <c:x val="-3.7050759540570584E-2"/>
                  <c:y val="0.114000074573034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4-42B9-A955-5A4784BCC4DE}"/>
                </c:ext>
              </c:extLst>
            </c:dLbl>
            <c:dLbl>
              <c:idx val="4"/>
              <c:layout>
                <c:manualLayout>
                  <c:x val="-9.1391873533407428E-2"/>
                  <c:y val="0.13738470525468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4-42B9-A955-5A4784BCC4DE}"/>
                </c:ext>
              </c:extLst>
            </c:dLbl>
            <c:dLbl>
              <c:idx val="5"/>
              <c:layout>
                <c:manualLayout>
                  <c:x val="-0.10374212671359763"/>
                  <c:y val="0.11107699573782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4-42B9-A955-5A4784BCC4DE}"/>
                </c:ext>
              </c:extLst>
            </c:dLbl>
            <c:dLbl>
              <c:idx val="6"/>
              <c:layout>
                <c:manualLayout>
                  <c:x val="-9.8802025441521557E-2"/>
                  <c:y val="7.0153892044944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4-42B9-A955-5A4784BCC4DE}"/>
                </c:ext>
              </c:extLst>
            </c:dLbl>
            <c:dLbl>
              <c:idx val="7"/>
              <c:layout>
                <c:manualLayout>
                  <c:x val="-0.13585278498209213"/>
                  <c:y val="8.7692365056180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4-42B9-A955-5A4784BCC4DE}"/>
                </c:ext>
              </c:extLst>
            </c:dLbl>
            <c:dLbl>
              <c:idx val="8"/>
              <c:layout>
                <c:manualLayout>
                  <c:x val="-7.4101519081141168E-2"/>
                  <c:y val="-4.9692340198502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4-42B9-A955-5A4784BCC4DE}"/>
                </c:ext>
              </c:extLst>
            </c:dLbl>
            <c:dLbl>
              <c:idx val="9"/>
              <c:layout>
                <c:manualLayout>
                  <c:x val="7.4101519081141163E-3"/>
                  <c:y val="-9.0615443891386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4-42B9-A955-5A4784BCC4DE}"/>
                </c:ext>
              </c:extLst>
            </c:dLbl>
            <c:dLbl>
              <c:idx val="10"/>
              <c:layout>
                <c:manualLayout>
                  <c:x val="2.4700506360380434E-2"/>
                  <c:y val="-6.1384655539326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4-42B9-A955-5A4784BCC4D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6'!$F$18:$F$28</c:f>
              <c:strCache>
                <c:ptCount val="11"/>
                <c:pt idx="0">
                  <c:v>United States</c:v>
                </c:pt>
                <c:pt idx="1">
                  <c:v>Switzerland</c:v>
                </c:pt>
                <c:pt idx="2">
                  <c:v>United Kingdom</c:v>
                </c:pt>
                <c:pt idx="3">
                  <c:v>China(*)</c:v>
                </c:pt>
                <c:pt idx="4">
                  <c:v>Japan</c:v>
                </c:pt>
                <c:pt idx="5">
                  <c:v>Singapore</c:v>
                </c:pt>
                <c:pt idx="6">
                  <c:v>South Korea</c:v>
                </c:pt>
                <c:pt idx="7">
                  <c:v>India</c:v>
                </c:pt>
                <c:pt idx="8">
                  <c:v>Canada</c:v>
                </c:pt>
                <c:pt idx="9">
                  <c:v>Mexico</c:v>
                </c:pt>
                <c:pt idx="10">
                  <c:v>Others</c:v>
                </c:pt>
              </c:strCache>
            </c:strRef>
          </c:cat>
          <c:val>
            <c:numRef>
              <c:f>'Figure 6'!$G$18:$G$28</c:f>
              <c:numCache>
                <c:formatCode>0.0%</c:formatCode>
                <c:ptCount val="11"/>
                <c:pt idx="0">
                  <c:v>0.45590910990150535</c:v>
                </c:pt>
                <c:pt idx="1">
                  <c:v>0.16823100853519105</c:v>
                </c:pt>
                <c:pt idx="2">
                  <c:v>0.11344169138845946</c:v>
                </c:pt>
                <c:pt idx="3">
                  <c:v>6.4864793001675136E-2</c:v>
                </c:pt>
                <c:pt idx="4">
                  <c:v>3.4231927768049446E-2</c:v>
                </c:pt>
                <c:pt idx="5">
                  <c:v>2.0527001515594671E-2</c:v>
                </c:pt>
                <c:pt idx="6">
                  <c:v>1.5057186159847757E-2</c:v>
                </c:pt>
                <c:pt idx="7">
                  <c:v>8.1971260678485019E-3</c:v>
                </c:pt>
                <c:pt idx="8">
                  <c:v>7.819177020697933E-3</c:v>
                </c:pt>
                <c:pt idx="9">
                  <c:v>7.6691369467034873E-3</c:v>
                </c:pt>
                <c:pt idx="10">
                  <c:v>0.10405184169442708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4-42B9-A955-5A4784BCC4D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C-4800-B8B8-20564F0CE00D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8C-4800-B8B8-20564F0CE00D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8C-4800-B8B8-20564F0CE00D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8C-4800-B8B8-20564F0CE00D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8C-4800-B8B8-20564F0CE00D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8C-4800-B8B8-20564F0CE00D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8C-4800-B8B8-20564F0CE00D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C-4800-B8B8-20564F0CE00D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8C-4800-B8B8-20564F0CE00D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8C-4800-B8B8-20564F0CE00D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8C-4800-B8B8-20564F0CE00D}"/>
              </c:ext>
            </c:extLst>
          </c:dPt>
          <c:dLbls>
            <c:dLbl>
              <c:idx val="0"/>
              <c:layout>
                <c:manualLayout>
                  <c:x val="1.7283950617283949E-2"/>
                  <c:y val="-3.510773282370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C-4800-B8B8-20564F0CE00D}"/>
                </c:ext>
              </c:extLst>
            </c:dLbl>
            <c:dLbl>
              <c:idx val="1"/>
              <c:layout>
                <c:manualLayout>
                  <c:x val="6.1706405870250676E-2"/>
                  <c:y val="5.85128880395038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C-4800-B8B8-20564F0CE00D}"/>
                </c:ext>
              </c:extLst>
            </c:dLbl>
            <c:dLbl>
              <c:idx val="2"/>
              <c:layout>
                <c:manualLayout>
                  <c:x val="3.950617283950613E-2"/>
                  <c:y val="2.6330799617777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C-4800-B8B8-20564F0CE00D}"/>
                </c:ext>
              </c:extLst>
            </c:dLbl>
            <c:dLbl>
              <c:idx val="3"/>
              <c:layout>
                <c:manualLayout>
                  <c:x val="-1.2331101099409205E-2"/>
                  <c:y val="4.6810310431603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C-4800-B8B8-20564F0CE00D}"/>
                </c:ext>
              </c:extLst>
            </c:dLbl>
            <c:dLbl>
              <c:idx val="4"/>
              <c:layout>
                <c:manualLayout>
                  <c:x val="-2.4676772916338824E-2"/>
                  <c:y val="7.3141110049381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C-4800-B8B8-20564F0CE00D}"/>
                </c:ext>
              </c:extLst>
            </c:dLbl>
            <c:dLbl>
              <c:idx val="5"/>
              <c:layout>
                <c:manualLayout>
                  <c:x val="-7.4019245003700967E-2"/>
                  <c:y val="4.0959021627653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C-4800-B8B8-20564F0CE00D}"/>
                </c:ext>
              </c:extLst>
            </c:dLbl>
            <c:dLbl>
              <c:idx val="6"/>
              <c:layout>
                <c:manualLayout>
                  <c:x val="-0.10362694300518134"/>
                  <c:y val="-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C-4800-B8B8-20564F0CE00D}"/>
                </c:ext>
              </c:extLst>
            </c:dLbl>
            <c:dLbl>
              <c:idx val="7"/>
              <c:layout>
                <c:manualLayout>
                  <c:x val="-6.4150012336540829E-2"/>
                  <c:y val="-6.1438532441480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C-4800-B8B8-20564F0CE00D}"/>
                </c:ext>
              </c:extLst>
            </c:dLbl>
            <c:dLbl>
              <c:idx val="8"/>
              <c:layout>
                <c:manualLayout>
                  <c:x val="-6.1682704169750802E-2"/>
                  <c:y val="-0.122877064882960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C-4800-B8B8-20564F0CE00D}"/>
                </c:ext>
              </c:extLst>
            </c:dLbl>
            <c:dLbl>
              <c:idx val="9"/>
              <c:layout>
                <c:manualLayout>
                  <c:x val="-3.9511706114455904E-2"/>
                  <c:y val="-0.20186946373629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C-4800-B8B8-20564F0CE00D}"/>
                </c:ext>
              </c:extLst>
            </c:dLbl>
            <c:dLbl>
              <c:idx val="10"/>
              <c:layout>
                <c:manualLayout>
                  <c:x val="5.185185185185185E-2"/>
                  <c:y val="-9.3620620863207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C-4800-B8B8-20564F0CE00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China(*)</c:v>
                </c:pt>
                <c:pt idx="3">
                  <c:v>India</c:v>
                </c:pt>
                <c:pt idx="4">
                  <c:v>Switzerland</c:v>
                </c:pt>
                <c:pt idx="5">
                  <c:v>Canada</c:v>
                </c:pt>
                <c:pt idx="6">
                  <c:v>Japan</c:v>
                </c:pt>
                <c:pt idx="7">
                  <c:v>South Korea</c:v>
                </c:pt>
                <c:pt idx="8">
                  <c:v>Singapore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'Figure 6'!$O$18:$O$28</c:f>
              <c:numCache>
                <c:formatCode>0.0%</c:formatCode>
                <c:ptCount val="11"/>
                <c:pt idx="0">
                  <c:v>0.42687977168682828</c:v>
                </c:pt>
                <c:pt idx="1">
                  <c:v>7.9431173767847404E-2</c:v>
                </c:pt>
                <c:pt idx="2">
                  <c:v>6.2697832241838253E-2</c:v>
                </c:pt>
                <c:pt idx="3">
                  <c:v>5.2587433946551146E-2</c:v>
                </c:pt>
                <c:pt idx="4">
                  <c:v>2.7799419433583848E-2</c:v>
                </c:pt>
                <c:pt idx="5">
                  <c:v>1.7056673829292473E-2</c:v>
                </c:pt>
                <c:pt idx="6">
                  <c:v>1.5576026639718332E-2</c:v>
                </c:pt>
                <c:pt idx="7">
                  <c:v>8.7836620545083382E-3</c:v>
                </c:pt>
                <c:pt idx="8">
                  <c:v>6.4272734973697936E-3</c:v>
                </c:pt>
                <c:pt idx="9">
                  <c:v>6.0418995713162485E-3</c:v>
                </c:pt>
                <c:pt idx="10">
                  <c:v>0.29671883333114601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C-4800-B8B8-20564F0CE0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R&amp;D services, 2022</a:t>
            </a:r>
          </a:p>
        </c:rich>
      </c:tx>
      <c:layout>
        <c:manualLayout>
          <c:xMode val="edge"/>
          <c:yMode val="edge"/>
          <c:x val="4.8835574370283052E-3"/>
          <c:y val="1.0485067347997166E-2"/>
        </c:manualLayout>
      </c:layout>
      <c:overlay val="0"/>
    </c:title>
    <c:autoTitleDeleted val="0"/>
    <c:plotArea>
      <c:layout>
        <c:manualLayout>
          <c:xMode val="edge"/>
          <c:yMode val="edge"/>
          <c:x val="4.8835574370283052E-3"/>
          <c:y val="1.0485067347997166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Main trading partners' share of EU in R&amp;D services, 2022</c:v>
                </c:pt>
                <c:pt idx="1">
                  <c:v>Exports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537-4C28-9DEA-68F2D3C5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751088"/>
        <c:axId val="1198297712"/>
      </c:barChart>
      <c:catAx>
        <c:axId val="136575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8297712"/>
        <c:crosses val="autoZero"/>
        <c:auto val="1"/>
        <c:lblAlgn val="ctr"/>
        <c:lblOffset val="100"/>
        <c:noMultiLvlLbl val="0"/>
      </c:catAx>
      <c:valAx>
        <c:axId val="1198297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575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Professional and management consulting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7'!$B$38:$B$50</c:f>
              <c:numCache>
                <c:formatCode>#,##0.0</c:formatCode>
                <c:ptCount val="13"/>
                <c:pt idx="0">
                  <c:v>41.720399999999998</c:v>
                </c:pt>
                <c:pt idx="1">
                  <c:v>42.946100000000001</c:v>
                </c:pt>
                <c:pt idx="2">
                  <c:v>45.709199999999996</c:v>
                </c:pt>
                <c:pt idx="3">
                  <c:v>49.4056</c:v>
                </c:pt>
                <c:pt idx="4">
                  <c:v>52.848999999999997</c:v>
                </c:pt>
                <c:pt idx="5">
                  <c:v>56.625099999999996</c:v>
                </c:pt>
                <c:pt idx="6">
                  <c:v>62.181599999999996</c:v>
                </c:pt>
                <c:pt idx="7">
                  <c:v>71.8155</c:v>
                </c:pt>
                <c:pt idx="8">
                  <c:v>77.182400000000001</c:v>
                </c:pt>
                <c:pt idx="9">
                  <c:v>82.134600000000006</c:v>
                </c:pt>
                <c:pt idx="10">
                  <c:v>85.996200000000002</c:v>
                </c:pt>
                <c:pt idx="11">
                  <c:v>97.534199999999998</c:v>
                </c:pt>
                <c:pt idx="12">
                  <c:v>116.6643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8-41D0-8602-6AF5FE5B539F}"/>
            </c:ext>
          </c:extLst>
        </c:ser>
        <c:ser>
          <c:idx val="1"/>
          <c:order val="1"/>
          <c:tx>
            <c:strRef>
              <c:f>'Figure 7'!$C$37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7'!$C$38:$C$50</c:f>
              <c:numCache>
                <c:formatCode>#,##0.0</c:formatCode>
                <c:ptCount val="13"/>
                <c:pt idx="0">
                  <c:v>46.670900000000003</c:v>
                </c:pt>
                <c:pt idx="1">
                  <c:v>47.837000000000003</c:v>
                </c:pt>
                <c:pt idx="2">
                  <c:v>53.913699999999999</c:v>
                </c:pt>
                <c:pt idx="3">
                  <c:v>55.9146</c:v>
                </c:pt>
                <c:pt idx="4">
                  <c:v>59.682300000000005</c:v>
                </c:pt>
                <c:pt idx="5">
                  <c:v>68.131699999999995</c:v>
                </c:pt>
                <c:pt idx="6">
                  <c:v>71.418999999999997</c:v>
                </c:pt>
                <c:pt idx="7">
                  <c:v>80.126499999999993</c:v>
                </c:pt>
                <c:pt idx="8">
                  <c:v>87.903000000000006</c:v>
                </c:pt>
                <c:pt idx="9">
                  <c:v>94.485900000000001</c:v>
                </c:pt>
                <c:pt idx="10">
                  <c:v>111.66419999999999</c:v>
                </c:pt>
                <c:pt idx="11">
                  <c:v>121.82389999999999</c:v>
                </c:pt>
                <c:pt idx="12">
                  <c:v>142.18870000000001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8-41D0-8602-6AF5FE5B539F}"/>
            </c:ext>
          </c:extLst>
        </c:ser>
        <c:ser>
          <c:idx val="2"/>
          <c:order val="2"/>
          <c:tx>
            <c:strRef>
              <c:f>'Figure 7'!$D$37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7'!$D$38:$D$50</c:f>
              <c:numCache>
                <c:formatCode>#,##0.0</c:formatCode>
                <c:ptCount val="13"/>
                <c:pt idx="0">
                  <c:v>-4.9504999999999999</c:v>
                </c:pt>
                <c:pt idx="1">
                  <c:v>-4.8908999999999994</c:v>
                </c:pt>
                <c:pt idx="2">
                  <c:v>-8.2043999999999997</c:v>
                </c:pt>
                <c:pt idx="3">
                  <c:v>-6.5088999999999997</c:v>
                </c:pt>
                <c:pt idx="4">
                  <c:v>-6.8333000000000004</c:v>
                </c:pt>
                <c:pt idx="5">
                  <c:v>-11.5067</c:v>
                </c:pt>
                <c:pt idx="6">
                  <c:v>-9.2373999999999992</c:v>
                </c:pt>
                <c:pt idx="7">
                  <c:v>-8.3109000000000002</c:v>
                </c:pt>
                <c:pt idx="8">
                  <c:v>-10.720600000000001</c:v>
                </c:pt>
                <c:pt idx="9">
                  <c:v>-12.351299999999998</c:v>
                </c:pt>
                <c:pt idx="10">
                  <c:v>-25.667999999999999</c:v>
                </c:pt>
                <c:pt idx="11">
                  <c:v>-24.2897</c:v>
                </c:pt>
                <c:pt idx="12">
                  <c:v>-25.5244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8-41D0-8602-6AF5FE5B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51631"/>
        <c:axId val="169659743"/>
      </c:lineChart>
      <c:catAx>
        <c:axId val="18515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59743"/>
        <c:crosses val="autoZero"/>
        <c:auto val="1"/>
        <c:lblAlgn val="ctr"/>
        <c:lblOffset val="100"/>
        <c:tickMarkSkip val="1"/>
        <c:noMultiLvlLbl val="0"/>
      </c:catAx>
      <c:valAx>
        <c:axId val="16965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25896083377927276"/>
          <c:h val="2.8455721157087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5051177703786"/>
          <c:y val="0.23619950036066653"/>
          <c:w val="0.4932790726353434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8'!$G$17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5-41C8-8957-8DD657C033F0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25-41C8-8957-8DD657C033F0}"/>
              </c:ext>
            </c:extLst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25-41C8-8957-8DD657C033F0}"/>
              </c:ext>
            </c:extLst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25-41C8-8957-8DD657C033F0}"/>
              </c:ext>
            </c:extLst>
          </c:dPt>
          <c:dPt>
            <c:idx val="4"/>
            <c:bubble3D val="0"/>
            <c:spPr>
              <a:solidFill>
                <a:srgbClr val="B9C31E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25-41C8-8957-8DD657C033F0}"/>
              </c:ext>
            </c:extLst>
          </c:dPt>
          <c:dPt>
            <c:idx val="5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25-41C8-8957-8DD657C033F0}"/>
              </c:ext>
            </c:extLst>
          </c:dPt>
          <c:dPt>
            <c:idx val="6"/>
            <c:bubble3D val="0"/>
            <c:spPr>
              <a:solidFill>
                <a:srgbClr val="C84B9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25-41C8-8957-8DD657C033F0}"/>
              </c:ext>
            </c:extLst>
          </c:dPt>
          <c:dPt>
            <c:idx val="7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25-41C8-8957-8DD657C033F0}"/>
              </c:ext>
            </c:extLst>
          </c:dPt>
          <c:dPt>
            <c:idx val="8"/>
            <c:bubble3D val="0"/>
            <c:spPr>
              <a:solidFill>
                <a:srgbClr val="00A5E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25-41C8-8957-8DD657C033F0}"/>
              </c:ext>
            </c:extLst>
          </c:dPt>
          <c:dPt>
            <c:idx val="9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25-41C8-8957-8DD657C033F0}"/>
              </c:ext>
            </c:extLst>
          </c:dPt>
          <c:dPt>
            <c:idx val="10"/>
            <c:bubble3D val="0"/>
            <c:spPr>
              <a:solidFill>
                <a:srgbClr val="32AFAF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5-41C8-8957-8DD657C033F0}"/>
              </c:ext>
            </c:extLst>
          </c:dPt>
          <c:dLbls>
            <c:dLbl>
              <c:idx val="0"/>
              <c:layout>
                <c:manualLayout>
                  <c:x val="2.7110289587184228E-2"/>
                  <c:y val="-1.4602588820533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5-41C8-8957-8DD657C033F0}"/>
                </c:ext>
              </c:extLst>
            </c:dLbl>
            <c:dLbl>
              <c:idx val="1"/>
              <c:layout>
                <c:manualLayout>
                  <c:x val="2.7110289587184137E-2"/>
                  <c:y val="1.7523106584640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5-41C8-8957-8DD657C033F0}"/>
                </c:ext>
              </c:extLst>
            </c:dLbl>
            <c:dLbl>
              <c:idx val="2"/>
              <c:layout>
                <c:manualLayout>
                  <c:x val="-5.1756007393715345E-2"/>
                  <c:y val="5.84103552821347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5-41C8-8957-8DD657C033F0}"/>
                </c:ext>
              </c:extLst>
            </c:dLbl>
            <c:dLbl>
              <c:idx val="3"/>
              <c:layout>
                <c:manualLayout>
                  <c:x val="-3.4504004929143586E-2"/>
                  <c:y val="4.38077664616018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5-41C8-8957-8DD657C033F0}"/>
                </c:ext>
              </c:extLst>
            </c:dLbl>
            <c:dLbl>
              <c:idx val="4"/>
              <c:layout>
                <c:manualLayout>
                  <c:x val="-5.6685150955021565E-2"/>
                  <c:y val="5.8410355282135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5-41C8-8957-8DD657C033F0}"/>
                </c:ext>
              </c:extLst>
            </c:dLbl>
            <c:dLbl>
              <c:idx val="5"/>
              <c:layout>
                <c:manualLayout>
                  <c:x val="-5.4220579174368462E-2"/>
                  <c:y val="5.2569319753922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5-41C8-8957-8DD657C033F0}"/>
                </c:ext>
              </c:extLst>
            </c:dLbl>
            <c:dLbl>
              <c:idx val="6"/>
              <c:layout>
                <c:manualLayout>
                  <c:x val="-6.407886629698091E-2"/>
                  <c:y val="1.752310658464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5-41C8-8957-8DD657C033F0}"/>
                </c:ext>
              </c:extLst>
            </c:dLbl>
            <c:dLbl>
              <c:idx val="7"/>
              <c:layout>
                <c:manualLayout>
                  <c:x val="-6.6543438077634007E-2"/>
                  <c:y val="-2.3364142112854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5-41C8-8957-8DD657C033F0}"/>
                </c:ext>
              </c:extLst>
            </c:dLbl>
            <c:dLbl>
              <c:idx val="8"/>
              <c:layout>
                <c:manualLayout>
                  <c:x val="-5.4220579174368455E-2"/>
                  <c:y val="-7.009242633856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5-41C8-8957-8DD657C033F0}"/>
                </c:ext>
              </c:extLst>
            </c:dLbl>
            <c:dLbl>
              <c:idx val="9"/>
              <c:layout>
                <c:manualLayout>
                  <c:x val="2.2181146025877983E-2"/>
                  <c:y val="-0.116820710564271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5-41C8-8957-8DD657C033F0}"/>
                </c:ext>
              </c:extLst>
            </c:dLbl>
            <c:dLbl>
              <c:idx val="10"/>
              <c:layout>
                <c:manualLayout>
                  <c:x val="3.6968576709796676E-2"/>
                  <c:y val="-4.3807766461601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5-41C8-8957-8DD657C033F0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Japan</c:v>
                </c:pt>
                <c:pt idx="5">
                  <c:v>China(*)</c:v>
                </c:pt>
                <c:pt idx="6">
                  <c:v>Canada</c:v>
                </c:pt>
                <c:pt idx="7">
                  <c:v>Norway</c:v>
                </c:pt>
                <c:pt idx="8">
                  <c:v>Australia</c:v>
                </c:pt>
                <c:pt idx="9">
                  <c:v>Hong Kong</c:v>
                </c:pt>
                <c:pt idx="10">
                  <c:v>Others</c:v>
                </c:pt>
              </c:strCache>
            </c:strRef>
          </c:cat>
          <c:val>
            <c:numRef>
              <c:f>'Figure 8'!$G$18:$G$28</c:f>
              <c:numCache>
                <c:formatCode>0%</c:formatCode>
                <c:ptCount val="11"/>
                <c:pt idx="0">
                  <c:v>0.2636059188629255</c:v>
                </c:pt>
                <c:pt idx="1">
                  <c:v>0.22517171062612984</c:v>
                </c:pt>
                <c:pt idx="2">
                  <c:v>0.14950331849588949</c:v>
                </c:pt>
                <c:pt idx="3">
                  <c:v>6.7971950288134408E-2</c:v>
                </c:pt>
                <c:pt idx="4">
                  <c:v>4.1093976477808547E-2</c:v>
                </c:pt>
                <c:pt idx="5">
                  <c:v>2.4572212750601511E-2</c:v>
                </c:pt>
                <c:pt idx="6">
                  <c:v>1.9504681380679435E-2</c:v>
                </c:pt>
                <c:pt idx="7">
                  <c:v>1.8673235942786269E-2</c:v>
                </c:pt>
                <c:pt idx="8">
                  <c:v>1.7061774681714971E-2</c:v>
                </c:pt>
                <c:pt idx="9">
                  <c:v>1.3369985505420252E-2</c:v>
                </c:pt>
                <c:pt idx="10">
                  <c:v>0.1594712349879098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5-41C8-8957-8DD657C033F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8'!$O$17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0-46E0-91FD-A1A459716B54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D0-46E0-91FD-A1A459716B54}"/>
              </c:ext>
            </c:extLst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0-46E0-91FD-A1A459716B54}"/>
              </c:ext>
            </c:extLst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0-46E0-91FD-A1A459716B54}"/>
              </c:ext>
            </c:extLst>
          </c:dPt>
          <c:dPt>
            <c:idx val="4"/>
            <c:bubble3D val="0"/>
            <c:spPr>
              <a:solidFill>
                <a:srgbClr val="B9C31E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D0-46E0-91FD-A1A459716B54}"/>
              </c:ext>
            </c:extLst>
          </c:dPt>
          <c:dPt>
            <c:idx val="5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D0-46E0-91FD-A1A459716B54}"/>
              </c:ext>
            </c:extLst>
          </c:dPt>
          <c:dPt>
            <c:idx val="6"/>
            <c:bubble3D val="0"/>
            <c:spPr>
              <a:solidFill>
                <a:srgbClr val="C84B9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D0-46E0-91FD-A1A459716B54}"/>
              </c:ext>
            </c:extLst>
          </c:dPt>
          <c:dPt>
            <c:idx val="7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D0-46E0-91FD-A1A459716B54}"/>
              </c:ext>
            </c:extLst>
          </c:dPt>
          <c:dPt>
            <c:idx val="8"/>
            <c:bubble3D val="0"/>
            <c:spPr>
              <a:solidFill>
                <a:srgbClr val="00A5E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0-46E0-91FD-A1A459716B54}"/>
              </c:ext>
            </c:extLst>
          </c:dPt>
          <c:dPt>
            <c:idx val="9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D0-46E0-91FD-A1A459716B54}"/>
              </c:ext>
            </c:extLst>
          </c:dPt>
          <c:dPt>
            <c:idx val="10"/>
            <c:bubble3D val="0"/>
            <c:spPr>
              <a:solidFill>
                <a:srgbClr val="32AFAF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D0-46E0-91FD-A1A459716B54}"/>
              </c:ext>
            </c:extLst>
          </c:dPt>
          <c:dLbls>
            <c:dLbl>
              <c:idx val="0"/>
              <c:layout>
                <c:manualLayout>
                  <c:x val="-9.876543209876543E-3"/>
                  <c:y val="-6.7054408419885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0-46E0-91FD-A1A459716B54}"/>
                </c:ext>
              </c:extLst>
            </c:dLbl>
            <c:dLbl>
              <c:idx val="1"/>
              <c:layout>
                <c:manualLayout>
                  <c:x val="0.150617283950617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0-46E0-91FD-A1A459716B54}"/>
                </c:ext>
              </c:extLst>
            </c:dLbl>
            <c:dLbl>
              <c:idx val="2"/>
              <c:layout>
                <c:manualLayout>
                  <c:x val="-3.4567901234567926E-2"/>
                  <c:y val="7.8716044666821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0-46E0-91FD-A1A459716B54}"/>
                </c:ext>
              </c:extLst>
            </c:dLbl>
            <c:dLbl>
              <c:idx val="3"/>
              <c:layout>
                <c:manualLayout>
                  <c:x val="-5.4320987654320987E-2"/>
                  <c:y val="9.62084990372263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0-46E0-91FD-A1A459716B54}"/>
                </c:ext>
              </c:extLst>
            </c:dLbl>
            <c:dLbl>
              <c:idx val="4"/>
              <c:layout>
                <c:manualLayout>
                  <c:x val="-4.1975308641975309E-2"/>
                  <c:y val="6.7054408419885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0-46E0-91FD-A1A459716B54}"/>
                </c:ext>
              </c:extLst>
            </c:dLbl>
            <c:dLbl>
              <c:idx val="5"/>
              <c:layout>
                <c:manualLayout>
                  <c:x val="-8.6419753086419748E-2"/>
                  <c:y val="3.20694996790754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0-46E0-91FD-A1A459716B54}"/>
                </c:ext>
              </c:extLst>
            </c:dLbl>
            <c:dLbl>
              <c:idx val="6"/>
              <c:layout>
                <c:manualLayout>
                  <c:x val="-7.160493827160494E-2"/>
                  <c:y val="-1.1661636246936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0-46E0-91FD-A1A459716B54}"/>
                </c:ext>
              </c:extLst>
            </c:dLbl>
            <c:dLbl>
              <c:idx val="7"/>
              <c:layout>
                <c:manualLayout>
                  <c:x val="-8.3950617283950618E-2"/>
                  <c:y val="-5.8308181234682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0-46E0-91FD-A1A459716B54}"/>
                </c:ext>
              </c:extLst>
            </c:dLbl>
            <c:dLbl>
              <c:idx val="8"/>
              <c:layout>
                <c:manualLayout>
                  <c:x val="-2.9629629629629617E-2"/>
                  <c:y val="-9.912390809896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0-46E0-91FD-A1A459716B54}"/>
                </c:ext>
              </c:extLst>
            </c:dLbl>
            <c:dLbl>
              <c:idx val="9"/>
              <c:layout>
                <c:manualLayout>
                  <c:x val="7.4074074074074077E-3"/>
                  <c:y val="-0.15451668027190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0-46E0-91FD-A1A459716B54}"/>
                </c:ext>
              </c:extLst>
            </c:dLbl>
            <c:dLbl>
              <c:idx val="10"/>
              <c:layout>
                <c:manualLayout>
                  <c:x val="3.2098765432098768E-2"/>
                  <c:y val="-6.4138999358150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0-46E0-91FD-A1A459716B54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India</c:v>
                </c:pt>
                <c:pt idx="6">
                  <c:v>Canada</c:v>
                </c:pt>
                <c:pt idx="7">
                  <c:v>Japan</c:v>
                </c:pt>
                <c:pt idx="8">
                  <c:v>Hong Kong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8'!$O$18:$O$28</c:f>
              <c:numCache>
                <c:formatCode>0.0%</c:formatCode>
                <c:ptCount val="11"/>
                <c:pt idx="0">
                  <c:v>0.37993384847037776</c:v>
                </c:pt>
                <c:pt idx="1">
                  <c:v>0.26702614202113106</c:v>
                </c:pt>
                <c:pt idx="2">
                  <c:v>6.5569204866490802E-2</c:v>
                </c:pt>
                <c:pt idx="3">
                  <c:v>2.3662217883699616E-2</c:v>
                </c:pt>
                <c:pt idx="4">
                  <c:v>2.1201403487056281E-2</c:v>
                </c:pt>
                <c:pt idx="5">
                  <c:v>2.1146546807165406E-2</c:v>
                </c:pt>
                <c:pt idx="6">
                  <c:v>1.5361980241749168E-2</c:v>
                </c:pt>
                <c:pt idx="7">
                  <c:v>1.385764128935703E-2</c:v>
                </c:pt>
                <c:pt idx="8">
                  <c:v>1.191374560707004E-2</c:v>
                </c:pt>
                <c:pt idx="9">
                  <c:v>1.085951274609023E-2</c:v>
                </c:pt>
                <c:pt idx="10">
                  <c:v>0.16946775657981264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0-46E0-91FD-A1A459716B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Professional and management consulting services with extra-EU, 2022</a:t>
            </a:r>
            <a:endParaRPr lang="en-US" sz="1600" b="0"/>
          </a:p>
        </c:rich>
      </c:tx>
      <c:layout>
        <c:manualLayout>
          <c:xMode val="edge"/>
          <c:yMode val="edge"/>
          <c:x val="5.0691201474275761E-3"/>
          <c:y val="1.0558821394876263E-2"/>
        </c:manualLayout>
      </c:layout>
      <c:overlay val="0"/>
    </c:title>
    <c:autoTitleDeleted val="0"/>
    <c:plotArea>
      <c:layout>
        <c:manualLayout>
          <c:xMode val="edge"/>
          <c:yMode val="edge"/>
          <c:x val="5.0691201474275761E-3"/>
          <c:y val="1.0558821394876263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8'!$A$1:$A$2</c:f>
              <c:strCache>
                <c:ptCount val="2"/>
                <c:pt idx="0">
                  <c:v>Main trading partners' share of EU imports and exports of Professional and management consulting services with extra-EU, 2022</c:v>
                </c:pt>
                <c:pt idx="1">
                  <c:v>Exports</c:v>
                </c:pt>
              </c:strCache>
            </c:strRef>
          </c:cat>
          <c:val>
            <c:numRef>
              <c:f>'Figure 8'!$B$1:$B$2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119-4D29-85D5-0DB30DE21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49776"/>
        <c:axId val="346286144"/>
      </c:barChart>
      <c:catAx>
        <c:axId val="34564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286144"/>
        <c:crosses val="autoZero"/>
        <c:auto val="1"/>
        <c:lblAlgn val="ctr"/>
        <c:lblOffset val="100"/>
        <c:noMultiLvlLbl val="0"/>
      </c:catAx>
      <c:valAx>
        <c:axId val="34628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564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Technical, trade-related and other business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17228541248919E-2"/>
          <c:y val="0.13177193831783685"/>
          <c:w val="0.93841608491377215"/>
          <c:h val="0.64402293858837267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9'!$B$38:$B$50</c:f>
              <c:numCache>
                <c:formatCode>#,##0.0</c:formatCode>
                <c:ptCount val="13"/>
                <c:pt idx="0">
                  <c:v>68.966300000000004</c:v>
                </c:pt>
                <c:pt idx="1">
                  <c:v>76.611100000000008</c:v>
                </c:pt>
                <c:pt idx="2">
                  <c:v>85.291399999999996</c:v>
                </c:pt>
                <c:pt idx="3">
                  <c:v>89.861500000000007</c:v>
                </c:pt>
                <c:pt idx="4">
                  <c:v>107.35730000000001</c:v>
                </c:pt>
                <c:pt idx="5">
                  <c:v>118.7351</c:v>
                </c:pt>
                <c:pt idx="6">
                  <c:v>119.8233</c:v>
                </c:pt>
                <c:pt idx="7">
                  <c:v>121.4697</c:v>
                </c:pt>
                <c:pt idx="8">
                  <c:v>125.1165</c:v>
                </c:pt>
                <c:pt idx="9">
                  <c:v>133.62139999999999</c:v>
                </c:pt>
                <c:pt idx="10">
                  <c:v>113.86060000000001</c:v>
                </c:pt>
                <c:pt idx="11">
                  <c:v>124.3865</c:v>
                </c:pt>
                <c:pt idx="12">
                  <c:v>144.29150000000001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8-4121-9284-0741E4C65643}"/>
            </c:ext>
          </c:extLst>
        </c:ser>
        <c:ser>
          <c:idx val="1"/>
          <c:order val="1"/>
          <c:tx>
            <c:strRef>
              <c:f>'Figure 9'!$C$37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9'!$C$38:$C$50</c:f>
              <c:numCache>
                <c:formatCode>#,##0.0</c:formatCode>
                <c:ptCount val="13"/>
                <c:pt idx="0">
                  <c:v>65.999100000000013</c:v>
                </c:pt>
                <c:pt idx="1">
                  <c:v>71.350399999999993</c:v>
                </c:pt>
                <c:pt idx="2">
                  <c:v>79.796999999999997</c:v>
                </c:pt>
                <c:pt idx="3">
                  <c:v>80.793300000000002</c:v>
                </c:pt>
                <c:pt idx="4">
                  <c:v>93.078100000000006</c:v>
                </c:pt>
                <c:pt idx="5">
                  <c:v>105.29639999999999</c:v>
                </c:pt>
                <c:pt idx="6">
                  <c:v>105.179</c:v>
                </c:pt>
                <c:pt idx="7">
                  <c:v>107.54130000000001</c:v>
                </c:pt>
                <c:pt idx="8">
                  <c:v>114.5547</c:v>
                </c:pt>
                <c:pt idx="9">
                  <c:v>122.73339999999999</c:v>
                </c:pt>
                <c:pt idx="10">
                  <c:v>104.84869999999999</c:v>
                </c:pt>
                <c:pt idx="11">
                  <c:v>107.8325</c:v>
                </c:pt>
                <c:pt idx="12">
                  <c:v>132.25399999999999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8-4121-9284-0741E4C65643}"/>
            </c:ext>
          </c:extLst>
        </c:ser>
        <c:ser>
          <c:idx val="2"/>
          <c:order val="2"/>
          <c:tx>
            <c:strRef>
              <c:f>'Figure 9'!$D$37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9'!$D$38:$D$50</c:f>
              <c:numCache>
                <c:formatCode>#,##0.0</c:formatCode>
                <c:ptCount val="13"/>
                <c:pt idx="0">
                  <c:v>2.9671999999999996</c:v>
                </c:pt>
                <c:pt idx="1">
                  <c:v>5.2606999999999999</c:v>
                </c:pt>
                <c:pt idx="2">
                  <c:v>5.4943999999999997</c:v>
                </c:pt>
                <c:pt idx="3">
                  <c:v>9.0681000000000012</c:v>
                </c:pt>
                <c:pt idx="4">
                  <c:v>14.279200000000001</c:v>
                </c:pt>
                <c:pt idx="5">
                  <c:v>13.438700000000001</c:v>
                </c:pt>
                <c:pt idx="6">
                  <c:v>14.644299999999999</c:v>
                </c:pt>
                <c:pt idx="7">
                  <c:v>13.9284</c:v>
                </c:pt>
                <c:pt idx="8">
                  <c:v>10.5618</c:v>
                </c:pt>
                <c:pt idx="9">
                  <c:v>10.888</c:v>
                </c:pt>
                <c:pt idx="10">
                  <c:v>9.0118999999999989</c:v>
                </c:pt>
                <c:pt idx="11">
                  <c:v>16.553999999999998</c:v>
                </c:pt>
                <c:pt idx="12">
                  <c:v>12.037600000000001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8-4121-9284-0741E4C6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6319"/>
        <c:axId val="2077660367"/>
      </c:lineChart>
      <c:catAx>
        <c:axId val="17845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660367"/>
        <c:crosses val="autoZero"/>
        <c:auto val="1"/>
        <c:lblAlgn val="ctr"/>
        <c:lblOffset val="100"/>
        <c:tickMarkSkip val="1"/>
        <c:noMultiLvlLbl val="0"/>
      </c:catAx>
      <c:valAx>
        <c:axId val="20776603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5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25703734230543196"/>
          <c:h val="3.00908216626775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17111770524231"/>
          <c:y val="0.23619950036066653"/>
          <c:w val="0.49455984174085066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10'!$G$17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4-48E1-A229-338626E07BF3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44-48E1-A229-338626E07BF3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44-48E1-A229-338626E07BF3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44-48E1-A229-338626E07BF3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44-48E1-A229-338626E07BF3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44-48E1-A229-338626E07BF3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44-48E1-A229-338626E07BF3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44-48E1-A229-338626E07BF3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4-48E1-A229-338626E07BF3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44-48E1-A229-338626E07BF3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4-48E1-A229-338626E07BF3}"/>
              </c:ext>
            </c:extLst>
          </c:dPt>
          <c:dLbls>
            <c:dLbl>
              <c:idx val="0"/>
              <c:layout>
                <c:manualLayout>
                  <c:x val="4.2037586547972211E-2"/>
                  <c:y val="8.7692365056180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4-48E1-A229-338626E07BF3}"/>
                </c:ext>
              </c:extLst>
            </c:dLbl>
            <c:dLbl>
              <c:idx val="1"/>
              <c:layout>
                <c:manualLayout>
                  <c:x val="2.472799208704244E-2"/>
                  <c:y val="1.7538473011236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4-48E1-A229-338626E07BF3}"/>
                </c:ext>
              </c:extLst>
            </c:dLbl>
            <c:dLbl>
              <c:idx val="2"/>
              <c:layout>
                <c:manualLayout>
                  <c:x val="4.69831849653808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4-48E1-A229-338626E07BF3}"/>
                </c:ext>
              </c:extLst>
            </c:dLbl>
            <c:dLbl>
              <c:idx val="3"/>
              <c:layout>
                <c:manualLayout>
                  <c:x val="5.192878338278932E-2"/>
                  <c:y val="2.630770951685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4-48E1-A229-338626E07BF3}"/>
                </c:ext>
              </c:extLst>
            </c:dLbl>
            <c:dLbl>
              <c:idx val="4"/>
              <c:layout>
                <c:manualLayout>
                  <c:x val="-7.4183976261127599E-3"/>
                  <c:y val="7.6000049715356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4-48E1-A229-338626E07BF3}"/>
                </c:ext>
              </c:extLst>
            </c:dLbl>
            <c:dLbl>
              <c:idx val="5"/>
              <c:layout>
                <c:manualLayout>
                  <c:x val="-4.4510385756676561E-2"/>
                  <c:y val="7.8923128550562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4-48E1-A229-338626E07BF3}"/>
                </c:ext>
              </c:extLst>
            </c:dLbl>
            <c:dLbl>
              <c:idx val="6"/>
              <c:layout>
                <c:manualLayout>
                  <c:x val="-8.9020771513353122E-2"/>
                  <c:y val="4.9692340198502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4-48E1-A229-338626E07BF3}"/>
                </c:ext>
              </c:extLst>
            </c:dLbl>
            <c:dLbl>
              <c:idx val="7"/>
              <c:layout>
                <c:manualLayout>
                  <c:x val="-0.11127596439169142"/>
                  <c:y val="-8.7692365056180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4-48E1-A229-338626E07BF3}"/>
                </c:ext>
              </c:extLst>
            </c:dLbl>
            <c:dLbl>
              <c:idx val="8"/>
              <c:layout>
                <c:manualLayout>
                  <c:x val="-0.10138476755687438"/>
                  <c:y val="-6.430773437453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4-48E1-A229-338626E07BF3}"/>
                </c:ext>
              </c:extLst>
            </c:dLbl>
            <c:dLbl>
              <c:idx val="9"/>
              <c:layout>
                <c:manualLayout>
                  <c:x val="-6.9238377843719084E-2"/>
                  <c:y val="-0.11107699573782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4-48E1-A229-338626E07BF3}"/>
                </c:ext>
              </c:extLst>
            </c:dLbl>
            <c:dLbl>
              <c:idx val="10"/>
              <c:layout>
                <c:manualLayout>
                  <c:x val="-4.9455984174085067E-2"/>
                  <c:y val="-3.5076946022472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4-48E1-A229-338626E07BF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10'!$F$18:$F$28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China(*)</c:v>
                </c:pt>
                <c:pt idx="4">
                  <c:v>Russia</c:v>
                </c:pt>
                <c:pt idx="5">
                  <c:v>Norway</c:v>
                </c:pt>
                <c:pt idx="6">
                  <c:v>Canada</c:v>
                </c:pt>
                <c:pt idx="7">
                  <c:v>India</c:v>
                </c:pt>
                <c:pt idx="8">
                  <c:v>Brazil</c:v>
                </c:pt>
                <c:pt idx="9">
                  <c:v>Singapore</c:v>
                </c:pt>
                <c:pt idx="10">
                  <c:v>Others</c:v>
                </c:pt>
              </c:strCache>
            </c:strRef>
          </c:cat>
          <c:val>
            <c:numRef>
              <c:f>'Figure 10'!$G$18:$G$28</c:f>
              <c:numCache>
                <c:formatCode>0.0%</c:formatCode>
                <c:ptCount val="11"/>
                <c:pt idx="0">
                  <c:v>0.20951060873301613</c:v>
                </c:pt>
                <c:pt idx="1">
                  <c:v>0.16205805608784993</c:v>
                </c:pt>
                <c:pt idx="2">
                  <c:v>9.9917874580276733E-2</c:v>
                </c:pt>
                <c:pt idx="3">
                  <c:v>4.7774123908892761E-2</c:v>
                </c:pt>
                <c:pt idx="4">
                  <c:v>2.8448661217050204E-2</c:v>
                </c:pt>
                <c:pt idx="5">
                  <c:v>2.46688127852299E-2</c:v>
                </c:pt>
                <c:pt idx="6">
                  <c:v>2.047383248493501E-2</c:v>
                </c:pt>
                <c:pt idx="7">
                  <c:v>1.8233922303115567E-2</c:v>
                </c:pt>
                <c:pt idx="8">
                  <c:v>1.8161845985383753E-2</c:v>
                </c:pt>
                <c:pt idx="9">
                  <c:v>1.6689825804014787E-2</c:v>
                </c:pt>
                <c:pt idx="10">
                  <c:v>0.35406243611023525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4-48E1-A229-338626E07B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10'!$O$17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4-470E-B7AB-1347A985EE52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44-470E-B7AB-1347A985EE52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4-470E-B7AB-1347A985EE52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44-470E-B7AB-1347A985EE52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44-470E-B7AB-1347A985EE52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44-470E-B7AB-1347A985EE52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4-470E-B7AB-1347A985EE52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44-470E-B7AB-1347A985EE52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44-470E-B7AB-1347A985EE52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44-470E-B7AB-1347A985EE52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4-470E-B7AB-1347A985EE52}"/>
              </c:ext>
            </c:extLst>
          </c:dPt>
          <c:dLbls>
            <c:dLbl>
              <c:idx val="0"/>
              <c:layout>
                <c:manualLayout>
                  <c:x val="-9.0533933568142166E-17"/>
                  <c:y val="-3.5107732823702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0E-B7AB-1347A985EE52}"/>
                </c:ext>
              </c:extLst>
            </c:dLbl>
            <c:dLbl>
              <c:idx val="1"/>
              <c:layout>
                <c:manualLayout>
                  <c:x val="3.7037037037036945E-2"/>
                  <c:y val="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4-470E-B7AB-1347A985EE52}"/>
                </c:ext>
              </c:extLst>
            </c:dLbl>
            <c:dLbl>
              <c:idx val="2"/>
              <c:layout>
                <c:manualLayout>
                  <c:x val="2.4691358024691357E-2"/>
                  <c:y val="2.340515521580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0E-B7AB-1347A985EE52}"/>
                </c:ext>
              </c:extLst>
            </c:dLbl>
            <c:dLbl>
              <c:idx val="3"/>
              <c:layout>
                <c:manualLayout>
                  <c:x val="3.4567901234567898E-2"/>
                  <c:y val="5.8512888039504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4-470E-B7AB-1347A985EE52}"/>
                </c:ext>
              </c:extLst>
            </c:dLbl>
            <c:dLbl>
              <c:idx val="4"/>
              <c:layout>
                <c:manualLayout>
                  <c:x val="-1.9753086419753086E-2"/>
                  <c:y val="4.97359548335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4-470E-B7AB-1347A985EE52}"/>
                </c:ext>
              </c:extLst>
            </c:dLbl>
            <c:dLbl>
              <c:idx val="5"/>
              <c:layout>
                <c:manualLayout>
                  <c:x val="-7.6543209876543214E-2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4-470E-B7AB-1347A985EE52}"/>
                </c:ext>
              </c:extLst>
            </c:dLbl>
            <c:dLbl>
              <c:idx val="6"/>
              <c:layout>
                <c:manualLayout>
                  <c:x val="-3.7037037037037035E-2"/>
                  <c:y val="-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4-470E-B7AB-1347A985EE52}"/>
                </c:ext>
              </c:extLst>
            </c:dLbl>
            <c:dLbl>
              <c:idx val="7"/>
              <c:layout>
                <c:manualLayout>
                  <c:x val="-5.9259259259259262E-2"/>
                  <c:y val="-3.8033377225678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4-470E-B7AB-1347A985EE52}"/>
                </c:ext>
              </c:extLst>
            </c:dLbl>
            <c:dLbl>
              <c:idx val="8"/>
              <c:layout>
                <c:manualLayout>
                  <c:x val="-6.6666666666666693E-2"/>
                  <c:y val="-7.8992398853331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4-470E-B7AB-1347A985EE52}"/>
                </c:ext>
              </c:extLst>
            </c:dLbl>
            <c:dLbl>
              <c:idx val="9"/>
              <c:layout>
                <c:manualLayout>
                  <c:x val="-2.7160493827160494E-2"/>
                  <c:y val="-0.12287706488296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4-470E-B7AB-1347A985EE52}"/>
                </c:ext>
              </c:extLst>
            </c:dLbl>
            <c:dLbl>
              <c:idx val="10"/>
              <c:layout>
                <c:manualLayout>
                  <c:x val="-4.9382716049382715E-3"/>
                  <c:y val="-3.5107732823702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4-470E-B7AB-1347A985EE5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10'!$N$18:$N$28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India</c:v>
                </c:pt>
                <c:pt idx="6">
                  <c:v>Hong Kong</c:v>
                </c:pt>
                <c:pt idx="7">
                  <c:v>Norway</c:v>
                </c:pt>
                <c:pt idx="8">
                  <c:v>Japan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'Figure 10'!$O$18:$O$28</c:f>
              <c:numCache>
                <c:formatCode>0.0%</c:formatCode>
                <c:ptCount val="11"/>
                <c:pt idx="0">
                  <c:v>0.27822523326326615</c:v>
                </c:pt>
                <c:pt idx="1">
                  <c:v>0.17966791174558047</c:v>
                </c:pt>
                <c:pt idx="2">
                  <c:v>7.2980779409318436E-2</c:v>
                </c:pt>
                <c:pt idx="3">
                  <c:v>3.9034736189453627E-2</c:v>
                </c:pt>
                <c:pt idx="4">
                  <c:v>3.5467358265156443E-2</c:v>
                </c:pt>
                <c:pt idx="5">
                  <c:v>2.9562054833880261E-2</c:v>
                </c:pt>
                <c:pt idx="6">
                  <c:v>2.4501338333812211E-2</c:v>
                </c:pt>
                <c:pt idx="7">
                  <c:v>2.0531704145054213E-2</c:v>
                </c:pt>
                <c:pt idx="8">
                  <c:v>1.8332148744083353E-2</c:v>
                </c:pt>
                <c:pt idx="9">
                  <c:v>1.4803332980476961E-2</c:v>
                </c:pt>
                <c:pt idx="10">
                  <c:v>0.28689340208991804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4-470E-B7AB-1347A985EE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Technical, trade-related, and other business services with extra-EU, 2022</a:t>
            </a:r>
          </a:p>
        </c:rich>
      </c:tx>
      <c:layout>
        <c:manualLayout>
          <c:xMode val="edge"/>
          <c:yMode val="edge"/>
          <c:x val="4.8634716613795764E-3"/>
          <c:y val="1.0530100296588105E-2"/>
        </c:manualLayout>
      </c:layout>
      <c:overlay val="0"/>
    </c:title>
    <c:autoTitleDeleted val="0"/>
    <c:plotArea>
      <c:layout>
        <c:manualLayout>
          <c:xMode val="edge"/>
          <c:yMode val="edge"/>
          <c:x val="4.8634716613795764E-3"/>
          <c:y val="1.053010029658810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10'!$A$1:$A$2</c:f>
              <c:strCache>
                <c:ptCount val="2"/>
                <c:pt idx="0">
                  <c:v>Main trading partners' share of EU imports and exports of Technical, trade-related, and other business services with extra-EU, 2022</c:v>
                </c:pt>
                <c:pt idx="1">
                  <c:v>Exports</c:v>
                </c:pt>
              </c:strCache>
            </c:strRef>
          </c:cat>
          <c:val>
            <c:numRef>
              <c:f>'Figure 10'!$B$1:$B$2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B7F-4DB4-9E98-A17A01D9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767792"/>
        <c:axId val="37205840"/>
      </c:barChart>
      <c:catAx>
        <c:axId val="136576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05840"/>
        <c:crosses val="autoZero"/>
        <c:auto val="1"/>
        <c:lblAlgn val="ctr"/>
        <c:lblOffset val="100"/>
        <c:noMultiLvlLbl val="0"/>
      </c:catAx>
      <c:valAx>
        <c:axId val="3720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576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444955</xdr:colOff>
      <xdr:row>2</xdr:row>
      <xdr:rowOff>43815</xdr:rowOff>
    </xdr:from>
    <xdr:to>
      <xdr:col>28</xdr:col>
      <xdr:colOff>385083</xdr:colOff>
      <xdr:row>43</xdr:row>
      <xdr:rowOff>5516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D2726A-9829-1C64-302A-6E3837925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941408B-9B2A-EB0B-0E49-3BEE5492E7A7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5EBAFD-AE10-FFC7-ECF1-E369580B6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362895</xdr:colOff>
      <xdr:row>0</xdr:row>
      <xdr:rowOff>169648</xdr:rowOff>
    </xdr:from>
    <xdr:to>
      <xdr:col>32</xdr:col>
      <xdr:colOff>39707</xdr:colOff>
      <xdr:row>54</xdr:row>
      <xdr:rowOff>92652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5045E2-9CB3-3D44-9D59-28B9F8017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02FD2BF-0C68-B10A-6580-7B4B1D2EA73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50C1A54-3229-AC6B-A991-E2EDFFCA30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314152</xdr:colOff>
      <xdr:row>1</xdr:row>
      <xdr:rowOff>69272</xdr:rowOff>
    </xdr:from>
    <xdr:to>
      <xdr:col>35</xdr:col>
      <xdr:colOff>283673</xdr:colOff>
      <xdr:row>61</xdr:row>
      <xdr:rowOff>87370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65B0E-A44E-C73D-C3D6-687974128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648DB47-A9BF-720D-E8DC-64D1839FBD7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467E00C-AD96-7670-B577-C5DB5F9371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784963</xdr:colOff>
      <xdr:row>34</xdr:row>
      <xdr:rowOff>162345</xdr:rowOff>
    </xdr:from>
    <xdr:to>
      <xdr:col>18</xdr:col>
      <xdr:colOff>145275</xdr:colOff>
      <xdr:row>60</xdr:row>
      <xdr:rowOff>36217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E3544-A4D7-7879-3015-A414BCB5A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377955</xdr:colOff>
      <xdr:row>34</xdr:row>
      <xdr:rowOff>162345</xdr:rowOff>
    </xdr:from>
    <xdr:to>
      <xdr:col>28</xdr:col>
      <xdr:colOff>200145</xdr:colOff>
      <xdr:row>60</xdr:row>
      <xdr:rowOff>32410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3AAAFA-2DF7-EFC9-D0F3-0943296D2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764367</xdr:colOff>
      <xdr:row>60</xdr:row>
      <xdr:rowOff>154479</xdr:rowOff>
    </xdr:from>
    <xdr:to>
      <xdr:col>28</xdr:col>
      <xdr:colOff>434473</xdr:colOff>
      <xdr:row>91</xdr:row>
      <xdr:rowOff>67284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7BD7A3-36CC-170E-34A6-842767926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0.09152</cdr:y>
    </cdr:from>
    <cdr:to>
      <cdr:x>0.98459</cdr:x>
      <cdr:y>0.91982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75162CE-F50A-458E-3028-15FA20C317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0038095" cy="43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0.00494</cdr:x>
      <cdr:y>0.90735</cdr:y>
    </cdr:from>
    <cdr:ext cx="8755459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E74C6E8-ACD0-A3C2-2087-7C160D7D774D}"/>
            </a:ext>
          </a:extLst>
        </cdr:cNvPr>
        <cdr:cNvSpPr txBox="1"/>
      </cdr:nvSpPr>
      <cdr:spPr>
        <a:xfrm xmlns:a="http://schemas.openxmlformats.org/drawingml/2006/main">
          <a:off x="50800" y="4748595"/>
          <a:ext cx="8755459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0.85124</cdr:x>
      <cdr:y>0.91963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D8A5A22-5B3A-B80B-3730-F51463E84C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55360" y="4812845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358484</xdr:colOff>
      <xdr:row>8</xdr:row>
      <xdr:rowOff>114821</xdr:rowOff>
    </xdr:from>
    <xdr:to>
      <xdr:col>31</xdr:col>
      <xdr:colOff>14199</xdr:colOff>
      <xdr:row>50</xdr:row>
      <xdr:rowOff>74642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281BD-C998-6D80-6C16-C9412C2F3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A17F55D-57A7-4BEA-165D-588E30749C4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D462020-CB89-9B69-66B4-97754C1029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562839</xdr:colOff>
      <xdr:row>32</xdr:row>
      <xdr:rowOff>67071</xdr:rowOff>
    </xdr:from>
    <xdr:to>
      <xdr:col>17</xdr:col>
      <xdr:colOff>301162</xdr:colOff>
      <xdr:row>57</xdr:row>
      <xdr:rowOff>121571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C43EC6-229A-BDE4-7022-68D0D3569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198206</xdr:colOff>
      <xdr:row>32</xdr:row>
      <xdr:rowOff>67071</xdr:rowOff>
    </xdr:from>
    <xdr:to>
      <xdr:col>28</xdr:col>
      <xdr:colOff>83906</xdr:colOff>
      <xdr:row>57</xdr:row>
      <xdr:rowOff>119666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31EA6C-65CD-E03E-1E23-A3C6BE4E3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460259</xdr:colOff>
      <xdr:row>58</xdr:row>
      <xdr:rowOff>166083</xdr:rowOff>
    </xdr:from>
    <xdr:to>
      <xdr:col>28</xdr:col>
      <xdr:colOff>87660</xdr:colOff>
      <xdr:row>89</xdr:row>
      <xdr:rowOff>113177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245684-3953-0F18-B213-7B21AB1E9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0.00855</cdr:x>
      <cdr:y>0.09106</cdr:y>
    </cdr:from>
    <cdr:to>
      <cdr:x>0.98636</cdr:x>
      <cdr:y>0.91697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A367DA4-777F-7F13-7F60-3A849F39A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776" y="484025"/>
          <a:ext cx="10157203" cy="439034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0.00488</cdr:x>
      <cdr:y>0.90772</cdr:y>
    </cdr:from>
    <cdr:ext cx="8872253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7AD4B06-0B8A-6EB8-9828-FD46597639AC}"/>
            </a:ext>
          </a:extLst>
        </cdr:cNvPr>
        <cdr:cNvSpPr txBox="1"/>
      </cdr:nvSpPr>
      <cdr:spPr>
        <a:xfrm xmlns:a="http://schemas.openxmlformats.org/drawingml/2006/main">
          <a:off x="50800" y="4769549"/>
          <a:ext cx="8872253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0.85291</cdr:x>
      <cdr:y>0.91995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A231878-A1DB-D9BA-FCBF-E47770C46D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72154" y="4833800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465637</xdr:colOff>
      <xdr:row>6</xdr:row>
      <xdr:rowOff>30208</xdr:rowOff>
    </xdr:from>
    <xdr:to>
      <xdr:col>37</xdr:col>
      <xdr:colOff>250372</xdr:colOff>
      <xdr:row>60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4AE831-30D2-692C-9B0D-BB21A8A6F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BDA5452-FDD1-2631-317A-A9713894DF1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34CA38D-E394-8EB0-85C4-CBACC5AB1E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534487</xdr:colOff>
      <xdr:row>32</xdr:row>
      <xdr:rowOff>63135</xdr:rowOff>
    </xdr:from>
    <xdr:to>
      <xdr:col>17</xdr:col>
      <xdr:colOff>288841</xdr:colOff>
      <xdr:row>57</xdr:row>
      <xdr:rowOff>123527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BC7F4-F0A7-F597-859E-60069DED9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438400</xdr:colOff>
      <xdr:row>32</xdr:row>
      <xdr:rowOff>59325</xdr:rowOff>
    </xdr:from>
    <xdr:to>
      <xdr:col>27</xdr:col>
      <xdr:colOff>341340</xdr:colOff>
      <xdr:row>57</xdr:row>
      <xdr:rowOff>134954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6826ED-CCAA-240B-2D96-08CEA719C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350635</xdr:colOff>
      <xdr:row>58</xdr:row>
      <xdr:rowOff>121400</xdr:rowOff>
    </xdr:from>
    <xdr:to>
      <xdr:col>30</xdr:col>
      <xdr:colOff>356754</xdr:colOff>
      <xdr:row>96</xdr:row>
      <xdr:rowOff>3291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822BB3-9323-2473-9EB6-01E5A45AA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0.00887</cdr:x>
      <cdr:y>0.13457</cdr:y>
    </cdr:from>
    <cdr:to>
      <cdr:x>0.98677</cdr:x>
      <cdr:y>0.92597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81F8DE9-3F1D-60E3-F8B1-4481F2A735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9800000" cy="436190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0.00507</cdr:x>
      <cdr:y>0.91203</cdr:y>
    </cdr:from>
    <cdr:ext cx="8491463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88C55A-BE05-281E-AB37-6FA17F17B701}"/>
            </a:ext>
          </a:extLst>
        </cdr:cNvPr>
        <cdr:cNvSpPr txBox="1"/>
      </cdr:nvSpPr>
      <cdr:spPr>
        <a:xfrm xmlns:a="http://schemas.openxmlformats.org/drawingml/2006/main">
          <a:off x="50800" y="5026724"/>
          <a:ext cx="8491463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0.84732</cdr:x>
      <cdr:y>0.92368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2225556-396F-FE2C-628A-23568B99C2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91364" y="5090975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326590</xdr:colOff>
      <xdr:row>10</xdr:row>
      <xdr:rowOff>142877</xdr:rowOff>
    </xdr:from>
    <xdr:to>
      <xdr:col>36</xdr:col>
      <xdr:colOff>261937</xdr:colOff>
      <xdr:row>66</xdr:row>
      <xdr:rowOff>108500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C8CE2-6D2A-DCDF-947B-496E7934A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CFAACE-FA88-1F89-E8B0-145E88E9C3E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4CD244A-8AF8-1F1A-3DD4-BC7A177CAE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168422</xdr:colOff>
      <xdr:row>31</xdr:row>
      <xdr:rowOff>130174</xdr:rowOff>
    </xdr:from>
    <xdr:to>
      <xdr:col>20</xdr:col>
      <xdr:colOff>132278</xdr:colOff>
      <xdr:row>57</xdr:row>
      <xdr:rowOff>17208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C204B-9670-CEB1-6E31-4DF395654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59927</xdr:colOff>
      <xdr:row>31</xdr:row>
      <xdr:rowOff>130174</xdr:rowOff>
    </xdr:from>
    <xdr:to>
      <xdr:col>30</xdr:col>
      <xdr:colOff>440990</xdr:colOff>
      <xdr:row>57</xdr:row>
      <xdr:rowOff>13398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35EFF-DBEE-3FF5-1739-6D862403B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212090</xdr:colOff>
      <xdr:row>58</xdr:row>
      <xdr:rowOff>106507</xdr:rowOff>
    </xdr:from>
    <xdr:to>
      <xdr:col>31</xdr:col>
      <xdr:colOff>102619</xdr:colOff>
      <xdr:row>90</xdr:row>
      <xdr:rowOff>141231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45F95A7-4253-A698-E4E2-C82A93E92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0.00851</cdr:x>
      <cdr:y>0.13433</cdr:y>
    </cdr:from>
    <cdr:to>
      <cdr:x>0.98521</cdr:x>
      <cdr:y>0.92092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894DF4D-B366-9F3D-E4F2-17F17966D5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200000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0.00486</cdr:x>
      <cdr:y>0.91218</cdr:y>
    </cdr:from>
    <cdr:ext cx="8907649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4C98C9F-05E1-24AF-F776-B1A53CCF980A}"/>
            </a:ext>
          </a:extLst>
        </cdr:cNvPr>
        <cdr:cNvSpPr txBox="1"/>
      </cdr:nvSpPr>
      <cdr:spPr>
        <a:xfrm xmlns:a="http://schemas.openxmlformats.org/drawingml/2006/main">
          <a:off x="50800" y="5036250"/>
          <a:ext cx="8907649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0.85349</cdr:x>
      <cdr:y>0.92382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85B59BB-CACD-89E3-8009-8D5D2842C2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13264" y="510050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50"/>
  <sheetViews>
    <sheetView tabSelected="1" zoomScale="70" zoomScaleNormal="70" workbookViewId="0">
      <selection activeCell="E11" sqref="E11"/>
    </sheetView>
  </sheetViews>
  <sheetFormatPr defaultColWidth="9" defaultRowHeight="13.2" x14ac:dyDescent="0.25"/>
  <cols>
    <col min="1" max="8" width="18.140625" style="5" customWidth="1"/>
    <col min="9" max="16384" width="9" style="5"/>
  </cols>
  <sheetData>
    <row r="1" spans="1:4" x14ac:dyDescent="0.25">
      <c r="A1" s="4" t="s">
        <v>124</v>
      </c>
    </row>
    <row r="2" spans="1:4" x14ac:dyDescent="0.25">
      <c r="A2" s="2" t="s">
        <v>137</v>
      </c>
    </row>
    <row r="3" spans="1:4" x14ac:dyDescent="0.25">
      <c r="A3" s="29"/>
    </row>
    <row r="4" spans="1:4" x14ac:dyDescent="0.25">
      <c r="A4" s="6" t="s">
        <v>136</v>
      </c>
    </row>
    <row r="5" spans="1:4" x14ac:dyDescent="0.25">
      <c r="A5" s="6"/>
    </row>
    <row r="6" spans="1:4" x14ac:dyDescent="0.25">
      <c r="A6" s="7" t="s">
        <v>97</v>
      </c>
    </row>
    <row r="7" spans="1:4" x14ac:dyDescent="0.25">
      <c r="A7" s="7" t="s">
        <v>14</v>
      </c>
      <c r="B7" s="8" t="s">
        <v>96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31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6" x14ac:dyDescent="0.25">
      <c r="A17" s="11" t="s">
        <v>24</v>
      </c>
      <c r="B17" s="30" t="s">
        <v>30</v>
      </c>
      <c r="C17" s="30" t="s">
        <v>30</v>
      </c>
      <c r="D17" s="30" t="s">
        <v>30</v>
      </c>
    </row>
    <row r="18" spans="1:6" x14ac:dyDescent="0.25">
      <c r="A18" s="12" t="s">
        <v>59</v>
      </c>
      <c r="B18" s="13">
        <v>129492</v>
      </c>
      <c r="C18" s="13">
        <v>137448</v>
      </c>
      <c r="D18" s="13">
        <v>-7956</v>
      </c>
    </row>
    <row r="19" spans="1:6" x14ac:dyDescent="0.25">
      <c r="A19" s="12" t="s">
        <v>60</v>
      </c>
      <c r="B19" s="14">
        <v>140717.70000000001</v>
      </c>
      <c r="C19" s="14">
        <v>144787.4</v>
      </c>
      <c r="D19" s="14">
        <v>-4069.8</v>
      </c>
      <c r="E19" s="15">
        <f t="shared" ref="E19:F29" si="0">(B19-B18)/B18</f>
        <v>8.6690297470114072E-2</v>
      </c>
      <c r="F19" s="15">
        <f t="shared" si="0"/>
        <v>5.3397648565275554E-2</v>
      </c>
    </row>
    <row r="20" spans="1:6" x14ac:dyDescent="0.25">
      <c r="A20" s="12" t="s">
        <v>61</v>
      </c>
      <c r="B20" s="16">
        <v>156784.9</v>
      </c>
      <c r="C20" s="16">
        <v>165091.20000000001</v>
      </c>
      <c r="D20" s="16">
        <v>-8306.2000000000007</v>
      </c>
      <c r="E20" s="15">
        <f t="shared" si="0"/>
        <v>0.11418037674009723</v>
      </c>
      <c r="F20" s="15">
        <f t="shared" si="0"/>
        <v>0.14023181575192328</v>
      </c>
    </row>
    <row r="21" spans="1:6" x14ac:dyDescent="0.25">
      <c r="A21" s="12" t="s">
        <v>62</v>
      </c>
      <c r="B21" s="14">
        <v>167285.4</v>
      </c>
      <c r="C21" s="14">
        <v>167811.8</v>
      </c>
      <c r="D21" s="14">
        <v>-526.4</v>
      </c>
      <c r="E21" s="15">
        <f t="shared" si="0"/>
        <v>6.6973924147032016E-2</v>
      </c>
      <c r="F21" s="15">
        <f t="shared" si="0"/>
        <v>1.6479376247795018E-2</v>
      </c>
    </row>
    <row r="22" spans="1:6" x14ac:dyDescent="0.25">
      <c r="A22" s="12" t="s">
        <v>63</v>
      </c>
      <c r="B22" s="16">
        <v>191699.4</v>
      </c>
      <c r="C22" s="16">
        <v>190843.2</v>
      </c>
      <c r="D22" s="16">
        <v>856.3</v>
      </c>
      <c r="E22" s="15">
        <f t="shared" si="0"/>
        <v>0.14594220416127171</v>
      </c>
      <c r="F22" s="15">
        <f t="shared" si="0"/>
        <v>0.13724541420805941</v>
      </c>
    </row>
    <row r="23" spans="1:6" x14ac:dyDescent="0.25">
      <c r="A23" s="12" t="s">
        <v>64</v>
      </c>
      <c r="B23" s="14">
        <v>210689.6</v>
      </c>
      <c r="C23" s="14">
        <v>234835.6</v>
      </c>
      <c r="D23" s="17">
        <v>-24146</v>
      </c>
      <c r="E23" s="15">
        <f t="shared" si="0"/>
        <v>9.9062386215084716E-2</v>
      </c>
      <c r="F23" s="15">
        <f t="shared" si="0"/>
        <v>0.23051594188317945</v>
      </c>
    </row>
    <row r="24" spans="1:6" x14ac:dyDescent="0.25">
      <c r="A24" s="12" t="s">
        <v>65</v>
      </c>
      <c r="B24" s="16">
        <v>221756.79999999999</v>
      </c>
      <c r="C24" s="13">
        <v>268643</v>
      </c>
      <c r="D24" s="16">
        <v>-46886.2</v>
      </c>
      <c r="E24" s="15">
        <f t="shared" si="0"/>
        <v>5.2528458927255939E-2</v>
      </c>
      <c r="F24" s="15">
        <f t="shared" si="0"/>
        <v>0.14396198872743313</v>
      </c>
    </row>
    <row r="25" spans="1:6" x14ac:dyDescent="0.25">
      <c r="A25" s="12" t="s">
        <v>66</v>
      </c>
      <c r="B25" s="14">
        <v>237559.1</v>
      </c>
      <c r="C25" s="14">
        <v>275458.7</v>
      </c>
      <c r="D25" s="14">
        <v>-37899.5</v>
      </c>
      <c r="E25" s="15">
        <f t="shared" si="0"/>
        <v>7.1259596098067882E-2</v>
      </c>
      <c r="F25" s="15">
        <f t="shared" si="0"/>
        <v>2.5370845322602902E-2</v>
      </c>
    </row>
    <row r="26" spans="1:6" x14ac:dyDescent="0.25">
      <c r="A26" s="12" t="s">
        <v>67</v>
      </c>
      <c r="B26" s="16">
        <v>246690.1</v>
      </c>
      <c r="C26" s="13">
        <v>277528</v>
      </c>
      <c r="D26" s="16">
        <v>-30837.9</v>
      </c>
      <c r="E26" s="15">
        <f t="shared" si="0"/>
        <v>3.8436751107408643E-2</v>
      </c>
      <c r="F26" s="15">
        <f t="shared" si="0"/>
        <v>7.5121969282509072E-3</v>
      </c>
    </row>
    <row r="27" spans="1:6" x14ac:dyDescent="0.25">
      <c r="A27" s="12" t="s">
        <v>68</v>
      </c>
      <c r="B27" s="14">
        <v>264512.2</v>
      </c>
      <c r="C27" s="17">
        <v>392802</v>
      </c>
      <c r="D27" s="14">
        <v>-128289.8</v>
      </c>
      <c r="E27" s="15">
        <f t="shared" si="0"/>
        <v>7.2244893491875045E-2</v>
      </c>
      <c r="F27" s="15">
        <f t="shared" si="0"/>
        <v>0.41535989161453979</v>
      </c>
    </row>
    <row r="28" spans="1:6" x14ac:dyDescent="0.25">
      <c r="A28" s="12" t="s">
        <v>69</v>
      </c>
      <c r="B28" s="16">
        <v>255461.4</v>
      </c>
      <c r="C28" s="16">
        <v>376154.9</v>
      </c>
      <c r="D28" s="16">
        <v>-120693.6</v>
      </c>
      <c r="E28" s="15">
        <f t="shared" si="0"/>
        <v>-3.4216947271241242E-2</v>
      </c>
      <c r="F28" s="15">
        <f t="shared" si="0"/>
        <v>-4.2380385028589408E-2</v>
      </c>
    </row>
    <row r="29" spans="1:6" x14ac:dyDescent="0.25">
      <c r="A29" s="12" t="s">
        <v>25</v>
      </c>
      <c r="B29" s="14">
        <v>268241.5</v>
      </c>
      <c r="C29" s="14">
        <v>313474.09999999998</v>
      </c>
      <c r="D29" s="14">
        <v>-45232.5</v>
      </c>
      <c r="E29" s="15">
        <f t="shared" si="0"/>
        <v>5.0027518834548021E-2</v>
      </c>
      <c r="F29" s="15">
        <f t="shared" si="0"/>
        <v>-0.16663560676731859</v>
      </c>
    </row>
    <row r="30" spans="1:6" x14ac:dyDescent="0.25">
      <c r="A30" s="12" t="s">
        <v>95</v>
      </c>
      <c r="B30" s="16">
        <v>313604.40000000002</v>
      </c>
      <c r="C30" s="16">
        <v>361612.3</v>
      </c>
      <c r="D30" s="16">
        <v>-48007.9</v>
      </c>
      <c r="E30" s="15">
        <f t="shared" ref="E30" si="1">(B30-B29)/B29</f>
        <v>0.1691121619883576</v>
      </c>
      <c r="F30" s="15">
        <f t="shared" ref="F30" si="2">(C30-C29)/C29</f>
        <v>0.1535635639435603</v>
      </c>
    </row>
    <row r="32" spans="1:6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19" t="s">
        <v>70</v>
      </c>
      <c r="C36" s="19"/>
      <c r="D36" s="19"/>
      <c r="F36" s="20" t="s">
        <v>73</v>
      </c>
      <c r="G36" s="21"/>
      <c r="H36" s="22"/>
    </row>
    <row r="37" spans="1:8" x14ac:dyDescent="0.25">
      <c r="A37" s="23"/>
      <c r="B37" s="24" t="s">
        <v>71</v>
      </c>
      <c r="C37" s="24" t="s">
        <v>72</v>
      </c>
      <c r="D37" s="24" t="s">
        <v>57</v>
      </c>
      <c r="F37" s="24" t="s">
        <v>71</v>
      </c>
      <c r="G37" s="24" t="s">
        <v>72</v>
      </c>
      <c r="H37" s="24" t="s">
        <v>57</v>
      </c>
    </row>
    <row r="38" spans="1:8" x14ac:dyDescent="0.25">
      <c r="A38" s="24" t="str">
        <f>A18</f>
        <v>2010</v>
      </c>
      <c r="B38" s="25">
        <f t="shared" ref="B38:D50" si="3">B18/1000</f>
        <v>129.49199999999999</v>
      </c>
      <c r="C38" s="25">
        <f t="shared" si="3"/>
        <v>137.44800000000001</v>
      </c>
      <c r="D38" s="25">
        <f t="shared" si="3"/>
        <v>-7.9560000000000004</v>
      </c>
      <c r="F38" s="24"/>
      <c r="G38" s="24"/>
      <c r="H38" s="24"/>
    </row>
    <row r="39" spans="1:8" x14ac:dyDescent="0.25">
      <c r="A39" s="24" t="str">
        <f t="shared" ref="A39:A50" si="4">A19</f>
        <v>2011</v>
      </c>
      <c r="B39" s="25">
        <f t="shared" si="3"/>
        <v>140.71770000000001</v>
      </c>
      <c r="C39" s="25">
        <f t="shared" si="3"/>
        <v>144.78739999999999</v>
      </c>
      <c r="D39" s="25">
        <f t="shared" si="3"/>
        <v>-4.0697999999999999</v>
      </c>
      <c r="F39" s="26">
        <f>(B19-B18)/B18</f>
        <v>8.6690297470114072E-2</v>
      </c>
      <c r="G39" s="26">
        <f>(C19-C18)/C18</f>
        <v>5.3397648565275554E-2</v>
      </c>
      <c r="H39" s="26">
        <f>(D19-D18)/D18</f>
        <v>-0.48846153846153845</v>
      </c>
    </row>
    <row r="40" spans="1:8" x14ac:dyDescent="0.25">
      <c r="A40" s="24" t="str">
        <f t="shared" si="4"/>
        <v>2012</v>
      </c>
      <c r="B40" s="25">
        <f t="shared" si="3"/>
        <v>156.78489999999999</v>
      </c>
      <c r="C40" s="25">
        <f t="shared" si="3"/>
        <v>165.09120000000001</v>
      </c>
      <c r="D40" s="25">
        <f t="shared" si="3"/>
        <v>-8.3062000000000005</v>
      </c>
      <c r="F40" s="26">
        <f t="shared" ref="F40:H48" si="5">(B20-B19)/B19</f>
        <v>0.11418037674009723</v>
      </c>
      <c r="G40" s="26">
        <f t="shared" si="5"/>
        <v>0.14023181575192328</v>
      </c>
      <c r="H40" s="26">
        <f t="shared" si="5"/>
        <v>1.0409356725146199</v>
      </c>
    </row>
    <row r="41" spans="1:8" x14ac:dyDescent="0.25">
      <c r="A41" s="24" t="str">
        <f t="shared" si="4"/>
        <v>2013</v>
      </c>
      <c r="B41" s="25">
        <f t="shared" si="3"/>
        <v>167.28539999999998</v>
      </c>
      <c r="C41" s="25">
        <f t="shared" si="3"/>
        <v>167.81179999999998</v>
      </c>
      <c r="D41" s="25">
        <f t="shared" si="3"/>
        <v>-0.52639999999999998</v>
      </c>
      <c r="F41" s="26">
        <f t="shared" si="5"/>
        <v>6.6973924147032016E-2</v>
      </c>
      <c r="G41" s="26">
        <f t="shared" si="5"/>
        <v>1.6479376247795018E-2</v>
      </c>
      <c r="H41" s="26">
        <f t="shared" si="5"/>
        <v>-0.93662565312658019</v>
      </c>
    </row>
    <row r="42" spans="1:8" x14ac:dyDescent="0.25">
      <c r="A42" s="24" t="str">
        <f t="shared" si="4"/>
        <v>2014</v>
      </c>
      <c r="B42" s="25">
        <f t="shared" si="3"/>
        <v>191.6994</v>
      </c>
      <c r="C42" s="25">
        <f t="shared" si="3"/>
        <v>190.84320000000002</v>
      </c>
      <c r="D42" s="27">
        <f t="shared" si="3"/>
        <v>0.85629999999999995</v>
      </c>
      <c r="F42" s="26">
        <f t="shared" si="5"/>
        <v>0.14594220416127171</v>
      </c>
      <c r="G42" s="26">
        <f t="shared" si="5"/>
        <v>0.13724541420805941</v>
      </c>
      <c r="H42" s="26">
        <f t="shared" si="5"/>
        <v>-2.6267097264437687</v>
      </c>
    </row>
    <row r="43" spans="1:8" x14ac:dyDescent="0.25">
      <c r="A43" s="24" t="str">
        <f t="shared" si="4"/>
        <v>2015</v>
      </c>
      <c r="B43" s="25">
        <f t="shared" si="3"/>
        <v>210.68960000000001</v>
      </c>
      <c r="C43" s="25">
        <f t="shared" si="3"/>
        <v>234.8356</v>
      </c>
      <c r="D43" s="25">
        <f t="shared" si="3"/>
        <v>-24.146000000000001</v>
      </c>
      <c r="F43" s="26">
        <f t="shared" si="5"/>
        <v>9.9062386215084716E-2</v>
      </c>
      <c r="G43" s="26">
        <f t="shared" si="5"/>
        <v>0.23051594188317945</v>
      </c>
      <c r="H43" s="26">
        <f t="shared" si="5"/>
        <v>-29.198061427069952</v>
      </c>
    </row>
    <row r="44" spans="1:8" x14ac:dyDescent="0.25">
      <c r="A44" s="24" t="str">
        <f t="shared" si="4"/>
        <v>2016</v>
      </c>
      <c r="B44" s="25">
        <f t="shared" si="3"/>
        <v>221.7568</v>
      </c>
      <c r="C44" s="25">
        <f t="shared" si="3"/>
        <v>268.64299999999997</v>
      </c>
      <c r="D44" s="25">
        <f t="shared" si="3"/>
        <v>-46.886199999999995</v>
      </c>
      <c r="F44" s="26">
        <f t="shared" si="5"/>
        <v>5.2528458927255939E-2</v>
      </c>
      <c r="G44" s="26">
        <f t="shared" si="5"/>
        <v>0.14396198872743313</v>
      </c>
      <c r="H44" s="26">
        <f t="shared" si="5"/>
        <v>0.94177917667522559</v>
      </c>
    </row>
    <row r="45" spans="1:8" x14ac:dyDescent="0.25">
      <c r="A45" s="24" t="str">
        <f t="shared" si="4"/>
        <v>2017</v>
      </c>
      <c r="B45" s="25">
        <f t="shared" si="3"/>
        <v>237.5591</v>
      </c>
      <c r="C45" s="25">
        <f t="shared" si="3"/>
        <v>275.45870000000002</v>
      </c>
      <c r="D45" s="25">
        <f t="shared" si="3"/>
        <v>-37.899500000000003</v>
      </c>
      <c r="F45" s="26">
        <f t="shared" si="5"/>
        <v>7.1259596098067882E-2</v>
      </c>
      <c r="G45" s="26">
        <f t="shared" si="5"/>
        <v>2.5370845322602902E-2</v>
      </c>
      <c r="H45" s="26">
        <f t="shared" si="5"/>
        <v>-0.19167047020231961</v>
      </c>
    </row>
    <row r="46" spans="1:8" x14ac:dyDescent="0.25">
      <c r="A46" s="24" t="str">
        <f t="shared" si="4"/>
        <v>2018</v>
      </c>
      <c r="B46" s="25">
        <f t="shared" si="3"/>
        <v>246.6901</v>
      </c>
      <c r="C46" s="25">
        <f t="shared" si="3"/>
        <v>277.52800000000002</v>
      </c>
      <c r="D46" s="25">
        <f t="shared" si="3"/>
        <v>-30.837900000000001</v>
      </c>
      <c r="F46" s="26">
        <f t="shared" si="5"/>
        <v>3.8436751107408643E-2</v>
      </c>
      <c r="G46" s="26">
        <f t="shared" si="5"/>
        <v>7.5121969282509072E-3</v>
      </c>
      <c r="H46" s="26">
        <f t="shared" si="5"/>
        <v>-0.18632435784113244</v>
      </c>
    </row>
    <row r="47" spans="1:8" x14ac:dyDescent="0.25">
      <c r="A47" s="24" t="str">
        <f t="shared" si="4"/>
        <v>2019</v>
      </c>
      <c r="B47" s="25">
        <f t="shared" si="3"/>
        <v>264.51220000000001</v>
      </c>
      <c r="C47" s="25">
        <f t="shared" si="3"/>
        <v>392.80200000000002</v>
      </c>
      <c r="D47" s="25">
        <f t="shared" si="3"/>
        <v>-128.28980000000001</v>
      </c>
      <c r="F47" s="26">
        <f t="shared" si="5"/>
        <v>7.2244893491875045E-2</v>
      </c>
      <c r="G47" s="28">
        <f t="shared" si="5"/>
        <v>0.41535989161453979</v>
      </c>
      <c r="H47" s="26">
        <f t="shared" si="5"/>
        <v>3.1601341206761804</v>
      </c>
    </row>
    <row r="48" spans="1:8" x14ac:dyDescent="0.25">
      <c r="A48" s="24" t="str">
        <f t="shared" si="4"/>
        <v>2020</v>
      </c>
      <c r="B48" s="25">
        <f t="shared" si="3"/>
        <v>255.4614</v>
      </c>
      <c r="C48" s="25">
        <f t="shared" si="3"/>
        <v>376.1549</v>
      </c>
      <c r="D48" s="25">
        <f t="shared" si="3"/>
        <v>-120.6936</v>
      </c>
      <c r="F48" s="28">
        <f t="shared" si="5"/>
        <v>-3.4216947271241242E-2</v>
      </c>
      <c r="G48" s="28">
        <f t="shared" si="5"/>
        <v>-4.2380385028589408E-2</v>
      </c>
      <c r="H48" s="26">
        <f t="shared" si="5"/>
        <v>-5.9211254519065407E-2</v>
      </c>
    </row>
    <row r="49" spans="1:8" x14ac:dyDescent="0.25">
      <c r="A49" s="24" t="str">
        <f t="shared" si="4"/>
        <v>2021</v>
      </c>
      <c r="B49" s="25">
        <f t="shared" si="3"/>
        <v>268.24149999999997</v>
      </c>
      <c r="C49" s="25">
        <f t="shared" si="3"/>
        <v>313.47409999999996</v>
      </c>
      <c r="D49" s="25">
        <f t="shared" si="3"/>
        <v>-45.232500000000002</v>
      </c>
      <c r="F49" s="26">
        <f t="shared" ref="F49:H50" si="6">(B29-B28)/B28</f>
        <v>5.0027518834548021E-2</v>
      </c>
      <c r="G49" s="28">
        <f t="shared" si="6"/>
        <v>-0.16663560676731859</v>
      </c>
      <c r="H49" s="26">
        <f t="shared" si="6"/>
        <v>-0.62522867823977413</v>
      </c>
    </row>
    <row r="50" spans="1:8" x14ac:dyDescent="0.25">
      <c r="A50" s="24" t="str">
        <f t="shared" si="4"/>
        <v>2022</v>
      </c>
      <c r="B50" s="25">
        <f t="shared" si="3"/>
        <v>313.6044</v>
      </c>
      <c r="C50" s="25">
        <f t="shared" si="3"/>
        <v>361.6123</v>
      </c>
      <c r="D50" s="25">
        <f t="shared" si="3"/>
        <v>-48.007899999999999</v>
      </c>
      <c r="F50" s="26">
        <f t="shared" si="6"/>
        <v>0.1691121619883576</v>
      </c>
      <c r="G50" s="28">
        <f t="shared" si="6"/>
        <v>0.1535635639435603</v>
      </c>
      <c r="H50" s="26">
        <f t="shared" si="6"/>
        <v>6.1358536450561024E-2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65"/>
  <sheetViews>
    <sheetView zoomScale="55" zoomScaleNormal="55" workbookViewId="0">
      <selection activeCell="B54" sqref="B54:D65"/>
    </sheetView>
  </sheetViews>
  <sheetFormatPr defaultColWidth="9" defaultRowHeight="13.2" x14ac:dyDescent="0.25"/>
  <cols>
    <col min="1" max="1" width="23.140625" style="5" customWidth="1"/>
    <col min="2" max="2" width="27.42578125" style="5" customWidth="1"/>
    <col min="3" max="3" width="43.140625" style="5" customWidth="1"/>
    <col min="4" max="4" width="33.42578125" style="5" customWidth="1"/>
    <col min="5" max="5" width="27.42578125" style="5" customWidth="1"/>
    <col min="6" max="16384" width="9" style="5"/>
  </cols>
  <sheetData>
    <row r="1" spans="1:5" x14ac:dyDescent="0.25">
      <c r="A1" s="31" t="s">
        <v>125</v>
      </c>
    </row>
    <row r="2" spans="1:5" x14ac:dyDescent="0.25">
      <c r="A2" s="2" t="s">
        <v>137</v>
      </c>
    </row>
    <row r="3" spans="1:5" x14ac:dyDescent="0.25">
      <c r="A3" s="48"/>
    </row>
    <row r="4" spans="1:5" x14ac:dyDescent="0.25">
      <c r="A4" s="32" t="s">
        <v>136</v>
      </c>
    </row>
    <row r="6" spans="1:5" x14ac:dyDescent="0.25">
      <c r="A6" s="7" t="s">
        <v>104</v>
      </c>
    </row>
    <row r="7" spans="1:5" x14ac:dyDescent="0.25">
      <c r="A7" s="7" t="s">
        <v>14</v>
      </c>
      <c r="B7" s="8" t="s">
        <v>105</v>
      </c>
    </row>
    <row r="8" spans="1:5" x14ac:dyDescent="0.25">
      <c r="A8" s="7" t="s">
        <v>15</v>
      </c>
      <c r="B8" s="7" t="s">
        <v>94</v>
      </c>
    </row>
    <row r="10" spans="1:5" x14ac:dyDescent="0.25">
      <c r="A10" s="8" t="s">
        <v>16</v>
      </c>
      <c r="C10" s="7" t="s">
        <v>17</v>
      </c>
    </row>
    <row r="11" spans="1:5" x14ac:dyDescent="0.25">
      <c r="A11" s="8" t="s">
        <v>18</v>
      </c>
      <c r="C11" s="7" t="s">
        <v>19</v>
      </c>
    </row>
    <row r="12" spans="1:5" x14ac:dyDescent="0.25">
      <c r="A12" s="8" t="s">
        <v>20</v>
      </c>
      <c r="C12" s="7" t="s">
        <v>21</v>
      </c>
    </row>
    <row r="13" spans="1:5" x14ac:dyDescent="0.25">
      <c r="A13" s="8" t="s">
        <v>22</v>
      </c>
      <c r="C13" s="7" t="s">
        <v>23</v>
      </c>
    </row>
    <row r="15" spans="1:5" x14ac:dyDescent="0.25">
      <c r="A15" s="9" t="s">
        <v>26</v>
      </c>
      <c r="B15" s="33" t="s">
        <v>28</v>
      </c>
      <c r="C15" s="33" t="s">
        <v>28</v>
      </c>
      <c r="D15" s="33" t="s">
        <v>28</v>
      </c>
      <c r="E15" s="34"/>
    </row>
    <row r="16" spans="1:5" x14ac:dyDescent="0.25">
      <c r="A16" s="9" t="s">
        <v>29</v>
      </c>
      <c r="B16" s="10" t="s">
        <v>32</v>
      </c>
      <c r="C16" s="10" t="s">
        <v>33</v>
      </c>
      <c r="D16" s="10" t="s">
        <v>34</v>
      </c>
      <c r="E16" s="34"/>
    </row>
    <row r="17" spans="1:5" x14ac:dyDescent="0.25">
      <c r="A17" s="11" t="s">
        <v>24</v>
      </c>
      <c r="B17" s="30" t="s">
        <v>30</v>
      </c>
      <c r="C17" s="30" t="s">
        <v>30</v>
      </c>
      <c r="D17" s="30" t="s">
        <v>30</v>
      </c>
      <c r="E17" s="35" t="s">
        <v>75</v>
      </c>
    </row>
    <row r="18" spans="1:5" x14ac:dyDescent="0.25">
      <c r="A18" s="12" t="s">
        <v>59</v>
      </c>
      <c r="B18" s="13">
        <v>24776</v>
      </c>
      <c r="C18" s="16">
        <v>46670.9</v>
      </c>
      <c r="D18" s="16">
        <v>65999.100000000006</v>
      </c>
      <c r="E18" s="36">
        <f>SUM(B18:D18)</f>
        <v>137446</v>
      </c>
    </row>
    <row r="19" spans="1:5" x14ac:dyDescent="0.25">
      <c r="A19" s="12" t="s">
        <v>60</v>
      </c>
      <c r="B19" s="14">
        <v>25598.3</v>
      </c>
      <c r="C19" s="17">
        <v>47837</v>
      </c>
      <c r="D19" s="14">
        <v>71350.399999999994</v>
      </c>
      <c r="E19" s="36">
        <f t="shared" ref="E19:E30" si="0">SUM(B19:D19)</f>
        <v>144785.70000000001</v>
      </c>
    </row>
    <row r="20" spans="1:5" x14ac:dyDescent="0.25">
      <c r="A20" s="12" t="s">
        <v>61</v>
      </c>
      <c r="B20" s="16">
        <v>31383.5</v>
      </c>
      <c r="C20" s="16">
        <v>53913.7</v>
      </c>
      <c r="D20" s="13">
        <v>79797</v>
      </c>
      <c r="E20" s="36">
        <f t="shared" si="0"/>
        <v>165094.20000000001</v>
      </c>
    </row>
    <row r="21" spans="1:5" x14ac:dyDescent="0.25">
      <c r="A21" s="12" t="s">
        <v>62</v>
      </c>
      <c r="B21" s="14">
        <v>31103.8</v>
      </c>
      <c r="C21" s="14">
        <v>55914.6</v>
      </c>
      <c r="D21" s="14">
        <v>80793.3</v>
      </c>
      <c r="E21" s="36">
        <f t="shared" si="0"/>
        <v>167811.7</v>
      </c>
    </row>
    <row r="22" spans="1:5" x14ac:dyDescent="0.25">
      <c r="A22" s="12" t="s">
        <v>63</v>
      </c>
      <c r="B22" s="16">
        <v>38084.699999999997</v>
      </c>
      <c r="C22" s="16">
        <v>59682.3</v>
      </c>
      <c r="D22" s="16">
        <v>93078.1</v>
      </c>
      <c r="E22" s="36">
        <f t="shared" si="0"/>
        <v>190845.1</v>
      </c>
    </row>
    <row r="23" spans="1:5" x14ac:dyDescent="0.25">
      <c r="A23" s="12" t="s">
        <v>64</v>
      </c>
      <c r="B23" s="14">
        <v>61410.2</v>
      </c>
      <c r="C23" s="14">
        <v>68131.7</v>
      </c>
      <c r="D23" s="14">
        <v>105296.4</v>
      </c>
      <c r="E23" s="36">
        <f t="shared" si="0"/>
        <v>234838.3</v>
      </c>
    </row>
    <row r="24" spans="1:5" x14ac:dyDescent="0.25">
      <c r="A24" s="12" t="s">
        <v>65</v>
      </c>
      <c r="B24" s="16">
        <v>92042.1</v>
      </c>
      <c r="C24" s="13">
        <v>71419</v>
      </c>
      <c r="D24" s="13">
        <v>105179</v>
      </c>
      <c r="E24" s="36">
        <f t="shared" si="0"/>
        <v>268640.09999999998</v>
      </c>
    </row>
    <row r="25" spans="1:5" x14ac:dyDescent="0.25">
      <c r="A25" s="12" t="s">
        <v>66</v>
      </c>
      <c r="B25" s="14">
        <v>87793.1</v>
      </c>
      <c r="C25" s="14">
        <v>80126.5</v>
      </c>
      <c r="D25" s="14">
        <v>107541.3</v>
      </c>
      <c r="E25" s="36">
        <f t="shared" si="0"/>
        <v>275460.90000000002</v>
      </c>
    </row>
    <row r="26" spans="1:5" x14ac:dyDescent="0.25">
      <c r="A26" s="12" t="s">
        <v>67</v>
      </c>
      <c r="B26" s="13">
        <v>75068</v>
      </c>
      <c r="C26" s="13">
        <v>87903</v>
      </c>
      <c r="D26" s="16">
        <v>114554.7</v>
      </c>
      <c r="E26" s="36">
        <f t="shared" si="0"/>
        <v>277525.7</v>
      </c>
    </row>
    <row r="27" spans="1:5" x14ac:dyDescent="0.25">
      <c r="A27" s="12" t="s">
        <v>68</v>
      </c>
      <c r="B27" s="14">
        <v>175584.7</v>
      </c>
      <c r="C27" s="14">
        <v>94485.9</v>
      </c>
      <c r="D27" s="14">
        <v>122733.4</v>
      </c>
      <c r="E27" s="36">
        <f t="shared" si="0"/>
        <v>392804</v>
      </c>
    </row>
    <row r="28" spans="1:5" x14ac:dyDescent="0.25">
      <c r="A28" s="12" t="s">
        <v>69</v>
      </c>
      <c r="B28" s="16">
        <v>159641.1</v>
      </c>
      <c r="C28" s="16">
        <v>111664.2</v>
      </c>
      <c r="D28" s="16">
        <v>104848.7</v>
      </c>
      <c r="E28" s="36">
        <f t="shared" si="0"/>
        <v>376154</v>
      </c>
    </row>
    <row r="29" spans="1:5" x14ac:dyDescent="0.25">
      <c r="A29" s="12" t="s">
        <v>25</v>
      </c>
      <c r="B29" s="14">
        <v>83814.7</v>
      </c>
      <c r="C29" s="14">
        <v>121823.9</v>
      </c>
      <c r="D29" s="14">
        <v>107832.5</v>
      </c>
      <c r="E29" s="36">
        <f t="shared" si="0"/>
        <v>313471.09999999998</v>
      </c>
    </row>
    <row r="30" spans="1:5" x14ac:dyDescent="0.25">
      <c r="A30" s="12" t="s">
        <v>95</v>
      </c>
      <c r="B30" s="16">
        <v>87166.9</v>
      </c>
      <c r="C30" s="16">
        <v>142188.70000000001</v>
      </c>
      <c r="D30" s="13">
        <v>132254</v>
      </c>
      <c r="E30" s="36">
        <f t="shared" si="0"/>
        <v>361609.6</v>
      </c>
    </row>
    <row r="32" spans="1:5" x14ac:dyDescent="0.25">
      <c r="A32" s="8" t="s">
        <v>35</v>
      </c>
    </row>
    <row r="33" spans="1:5" x14ac:dyDescent="0.25">
      <c r="A33" s="8" t="s">
        <v>36</v>
      </c>
      <c r="B33" s="7" t="s">
        <v>37</v>
      </c>
    </row>
    <row r="35" spans="1:5" x14ac:dyDescent="0.25">
      <c r="A35" s="37" t="s">
        <v>76</v>
      </c>
      <c r="B35" s="38"/>
      <c r="C35" s="38"/>
      <c r="D35" s="38"/>
    </row>
    <row r="36" spans="1:5" x14ac:dyDescent="0.25">
      <c r="A36" s="39"/>
      <c r="B36" s="40" t="s">
        <v>86</v>
      </c>
      <c r="C36" s="40" t="s">
        <v>87</v>
      </c>
      <c r="D36" s="40" t="s">
        <v>88</v>
      </c>
      <c r="E36" s="41" t="s">
        <v>74</v>
      </c>
    </row>
    <row r="37" spans="1:5" x14ac:dyDescent="0.25">
      <c r="A37" s="24" t="str">
        <f>A18</f>
        <v>2010</v>
      </c>
      <c r="B37" s="42">
        <f>B18/1000</f>
        <v>24.776</v>
      </c>
      <c r="C37" s="42">
        <f>C18/1000</f>
        <v>46.670900000000003</v>
      </c>
      <c r="D37" s="43">
        <f>D18/1000</f>
        <v>65.999100000000013</v>
      </c>
      <c r="E37" s="36">
        <f>SUM(B37:D37)</f>
        <v>137.44600000000003</v>
      </c>
    </row>
    <row r="38" spans="1:5" x14ac:dyDescent="0.25">
      <c r="A38" s="24" t="str">
        <f t="shared" ref="A38:A49" si="1">A19</f>
        <v>2011</v>
      </c>
      <c r="B38" s="42">
        <f t="shared" ref="B38:D49" si="2">B19/1000</f>
        <v>25.598299999999998</v>
      </c>
      <c r="C38" s="42">
        <f t="shared" si="2"/>
        <v>47.837000000000003</v>
      </c>
      <c r="D38" s="43">
        <f t="shared" si="2"/>
        <v>71.350399999999993</v>
      </c>
      <c r="E38" s="36">
        <f t="shared" ref="E38:E47" si="3">SUM(B38:D38)</f>
        <v>144.78569999999999</v>
      </c>
    </row>
    <row r="39" spans="1:5" x14ac:dyDescent="0.25">
      <c r="A39" s="24" t="str">
        <f t="shared" si="1"/>
        <v>2012</v>
      </c>
      <c r="B39" s="42">
        <f t="shared" si="2"/>
        <v>31.383500000000002</v>
      </c>
      <c r="C39" s="42">
        <f>C20/1000</f>
        <v>53.913699999999999</v>
      </c>
      <c r="D39" s="43">
        <f t="shared" si="2"/>
        <v>79.796999999999997</v>
      </c>
      <c r="E39" s="36">
        <f t="shared" si="3"/>
        <v>165.0942</v>
      </c>
    </row>
    <row r="40" spans="1:5" x14ac:dyDescent="0.25">
      <c r="A40" s="24" t="str">
        <f t="shared" si="1"/>
        <v>2013</v>
      </c>
      <c r="B40" s="42">
        <f t="shared" si="2"/>
        <v>31.1038</v>
      </c>
      <c r="C40" s="42">
        <f t="shared" si="2"/>
        <v>55.9146</v>
      </c>
      <c r="D40" s="43">
        <f t="shared" si="2"/>
        <v>80.793300000000002</v>
      </c>
      <c r="E40" s="36">
        <f t="shared" si="3"/>
        <v>167.8117</v>
      </c>
    </row>
    <row r="41" spans="1:5" x14ac:dyDescent="0.25">
      <c r="A41" s="24" t="str">
        <f t="shared" si="1"/>
        <v>2014</v>
      </c>
      <c r="B41" s="42">
        <f t="shared" si="2"/>
        <v>38.084699999999998</v>
      </c>
      <c r="C41" s="42">
        <f t="shared" si="2"/>
        <v>59.682300000000005</v>
      </c>
      <c r="D41" s="43">
        <f t="shared" si="2"/>
        <v>93.078100000000006</v>
      </c>
      <c r="E41" s="36">
        <f t="shared" si="3"/>
        <v>190.8451</v>
      </c>
    </row>
    <row r="42" spans="1:5" x14ac:dyDescent="0.25">
      <c r="A42" s="24" t="str">
        <f t="shared" si="1"/>
        <v>2015</v>
      </c>
      <c r="B42" s="42">
        <f t="shared" si="2"/>
        <v>61.410199999999996</v>
      </c>
      <c r="C42" s="42">
        <f t="shared" si="2"/>
        <v>68.131699999999995</v>
      </c>
      <c r="D42" s="43">
        <f t="shared" si="2"/>
        <v>105.29639999999999</v>
      </c>
      <c r="E42" s="36">
        <f t="shared" si="3"/>
        <v>234.8383</v>
      </c>
    </row>
    <row r="43" spans="1:5" x14ac:dyDescent="0.25">
      <c r="A43" s="24" t="str">
        <f t="shared" si="1"/>
        <v>2016</v>
      </c>
      <c r="B43" s="42">
        <f t="shared" si="2"/>
        <v>92.042100000000005</v>
      </c>
      <c r="C43" s="42">
        <f t="shared" si="2"/>
        <v>71.418999999999997</v>
      </c>
      <c r="D43" s="43">
        <f t="shared" si="2"/>
        <v>105.179</v>
      </c>
      <c r="E43" s="36">
        <f t="shared" si="3"/>
        <v>268.64009999999996</v>
      </c>
    </row>
    <row r="44" spans="1:5" x14ac:dyDescent="0.25">
      <c r="A44" s="24" t="str">
        <f t="shared" si="1"/>
        <v>2017</v>
      </c>
      <c r="B44" s="42">
        <f t="shared" si="2"/>
        <v>87.79310000000001</v>
      </c>
      <c r="C44" s="42">
        <f t="shared" si="2"/>
        <v>80.126499999999993</v>
      </c>
      <c r="D44" s="43">
        <f t="shared" si="2"/>
        <v>107.54130000000001</v>
      </c>
      <c r="E44" s="36">
        <f t="shared" si="3"/>
        <v>275.46090000000004</v>
      </c>
    </row>
    <row r="45" spans="1:5" x14ac:dyDescent="0.25">
      <c r="A45" s="24" t="str">
        <f t="shared" si="1"/>
        <v>2018</v>
      </c>
      <c r="B45" s="42">
        <f t="shared" si="2"/>
        <v>75.067999999999998</v>
      </c>
      <c r="C45" s="42">
        <f t="shared" si="2"/>
        <v>87.903000000000006</v>
      </c>
      <c r="D45" s="43">
        <f t="shared" si="2"/>
        <v>114.5547</v>
      </c>
      <c r="E45" s="36">
        <f t="shared" si="3"/>
        <v>277.52570000000003</v>
      </c>
    </row>
    <row r="46" spans="1:5" x14ac:dyDescent="0.25">
      <c r="A46" s="24" t="str">
        <f t="shared" si="1"/>
        <v>2019</v>
      </c>
      <c r="B46" s="42">
        <f t="shared" si="2"/>
        <v>175.5847</v>
      </c>
      <c r="C46" s="42">
        <f t="shared" si="2"/>
        <v>94.485900000000001</v>
      </c>
      <c r="D46" s="43">
        <f t="shared" si="2"/>
        <v>122.73339999999999</v>
      </c>
      <c r="E46" s="36">
        <f t="shared" si="3"/>
        <v>392.80399999999997</v>
      </c>
    </row>
    <row r="47" spans="1:5" x14ac:dyDescent="0.25">
      <c r="A47" s="24" t="str">
        <f t="shared" si="1"/>
        <v>2020</v>
      </c>
      <c r="B47" s="42">
        <f t="shared" si="2"/>
        <v>159.64109999999999</v>
      </c>
      <c r="C47" s="42">
        <f t="shared" si="2"/>
        <v>111.66419999999999</v>
      </c>
      <c r="D47" s="43">
        <f t="shared" si="2"/>
        <v>104.84869999999999</v>
      </c>
      <c r="E47" s="36">
        <f t="shared" si="3"/>
        <v>376.154</v>
      </c>
    </row>
    <row r="48" spans="1:5" x14ac:dyDescent="0.25">
      <c r="A48" s="24" t="str">
        <f t="shared" si="1"/>
        <v>2021</v>
      </c>
      <c r="B48" s="42">
        <f t="shared" si="2"/>
        <v>83.814700000000002</v>
      </c>
      <c r="C48" s="42">
        <f t="shared" si="2"/>
        <v>121.82389999999999</v>
      </c>
      <c r="D48" s="43">
        <f t="shared" si="2"/>
        <v>107.8325</v>
      </c>
      <c r="E48" s="36">
        <f>SUM(B48:D48)</f>
        <v>313.47109999999998</v>
      </c>
    </row>
    <row r="49" spans="1:5" x14ac:dyDescent="0.25">
      <c r="A49" s="24" t="str">
        <f t="shared" si="1"/>
        <v>2022</v>
      </c>
      <c r="B49" s="42">
        <f t="shared" si="2"/>
        <v>87.166899999999998</v>
      </c>
      <c r="C49" s="42">
        <f t="shared" si="2"/>
        <v>142.18870000000001</v>
      </c>
      <c r="D49" s="43">
        <f t="shared" si="2"/>
        <v>132.25399999999999</v>
      </c>
      <c r="E49" s="36">
        <f>SUM(B49:D49)</f>
        <v>361.6096</v>
      </c>
    </row>
    <row r="51" spans="1:5" x14ac:dyDescent="0.25">
      <c r="A51" s="39" t="s">
        <v>81</v>
      </c>
      <c r="B51" s="38"/>
      <c r="C51" s="38"/>
      <c r="D51" s="38"/>
    </row>
    <row r="52" spans="1:5" x14ac:dyDescent="0.25">
      <c r="A52" s="39"/>
      <c r="B52" s="44" t="s">
        <v>77</v>
      </c>
      <c r="C52" s="44" t="s">
        <v>78</v>
      </c>
      <c r="D52" s="44" t="s">
        <v>79</v>
      </c>
      <c r="E52" s="45" t="s">
        <v>80</v>
      </c>
    </row>
    <row r="53" spans="1:5" x14ac:dyDescent="0.25">
      <c r="A53" s="18" t="str">
        <f>A37</f>
        <v>2010</v>
      </c>
      <c r="B53" s="46">
        <f>B37/$E37</f>
        <v>0.18025988388166986</v>
      </c>
      <c r="C53" s="46">
        <f>C37/$E37</f>
        <v>0.33955808099180768</v>
      </c>
      <c r="D53" s="47">
        <f>D37/$E37</f>
        <v>0.48018203512652241</v>
      </c>
      <c r="E53" s="46">
        <f>SUM(B53:D53)</f>
        <v>1</v>
      </c>
    </row>
    <row r="54" spans="1:5" x14ac:dyDescent="0.25">
      <c r="A54" s="18" t="str">
        <f t="shared" ref="A54:A65" si="4">A38</f>
        <v>2011</v>
      </c>
      <c r="B54" s="46">
        <f t="shared" ref="B54:D65" si="5">B38/$E38</f>
        <v>0.17680130012839665</v>
      </c>
      <c r="C54" s="46">
        <f t="shared" si="5"/>
        <v>0.33039865124801693</v>
      </c>
      <c r="D54" s="47">
        <f t="shared" si="5"/>
        <v>0.49280004862358645</v>
      </c>
      <c r="E54" s="46">
        <f t="shared" ref="E54:E63" si="6">SUM(B54:D54)</f>
        <v>1</v>
      </c>
    </row>
    <row r="55" spans="1:5" x14ac:dyDescent="0.25">
      <c r="A55" s="18" t="str">
        <f t="shared" si="4"/>
        <v>2012</v>
      </c>
      <c r="B55" s="46">
        <f t="shared" si="5"/>
        <v>0.19009450362278021</v>
      </c>
      <c r="C55" s="46">
        <f t="shared" si="5"/>
        <v>0.32656325903635619</v>
      </c>
      <c r="D55" s="47">
        <f t="shared" si="5"/>
        <v>0.48334223734086357</v>
      </c>
      <c r="E55" s="46">
        <f t="shared" si="6"/>
        <v>1</v>
      </c>
    </row>
    <row r="56" spans="1:5" x14ac:dyDescent="0.25">
      <c r="A56" s="18" t="str">
        <f t="shared" si="4"/>
        <v>2013</v>
      </c>
      <c r="B56" s="46">
        <f t="shared" si="5"/>
        <v>0.18534941246647282</v>
      </c>
      <c r="C56" s="46">
        <f t="shared" si="5"/>
        <v>0.33319845994051667</v>
      </c>
      <c r="D56" s="47">
        <f t="shared" si="5"/>
        <v>0.48145212759301048</v>
      </c>
      <c r="E56" s="46">
        <f t="shared" si="6"/>
        <v>1</v>
      </c>
    </row>
    <row r="57" spans="1:5" x14ac:dyDescent="0.25">
      <c r="A57" s="18" t="str">
        <f t="shared" si="4"/>
        <v>2014</v>
      </c>
      <c r="B57" s="46">
        <f t="shared" si="5"/>
        <v>0.19955817571423107</v>
      </c>
      <c r="C57" s="46">
        <f t="shared" si="5"/>
        <v>0.31272639433760679</v>
      </c>
      <c r="D57" s="47">
        <f t="shared" si="5"/>
        <v>0.48771542994816219</v>
      </c>
      <c r="E57" s="46">
        <f t="shared" si="6"/>
        <v>1</v>
      </c>
    </row>
    <row r="58" spans="1:5" x14ac:dyDescent="0.25">
      <c r="A58" s="18" t="str">
        <f t="shared" si="4"/>
        <v>2015</v>
      </c>
      <c r="B58" s="46">
        <f t="shared" si="5"/>
        <v>0.26149993421005002</v>
      </c>
      <c r="C58" s="46">
        <f t="shared" si="5"/>
        <v>0.2901217561189976</v>
      </c>
      <c r="D58" s="47">
        <f t="shared" si="5"/>
        <v>0.44837830967095227</v>
      </c>
      <c r="E58" s="46">
        <f t="shared" si="6"/>
        <v>0.99999999999999989</v>
      </c>
    </row>
    <row r="59" spans="1:5" x14ac:dyDescent="0.25">
      <c r="A59" s="18" t="str">
        <f t="shared" si="4"/>
        <v>2016</v>
      </c>
      <c r="B59" s="46">
        <f t="shared" si="5"/>
        <v>0.34262234119180279</v>
      </c>
      <c r="C59" s="46">
        <f t="shared" si="5"/>
        <v>0.2658538319483949</v>
      </c>
      <c r="D59" s="47">
        <f t="shared" si="5"/>
        <v>0.39152382685980247</v>
      </c>
      <c r="E59" s="46">
        <f t="shared" si="6"/>
        <v>1.0000000000000002</v>
      </c>
    </row>
    <row r="60" spans="1:5" x14ac:dyDescent="0.25">
      <c r="A60" s="18" t="str">
        <f t="shared" si="4"/>
        <v>2017</v>
      </c>
      <c r="B60" s="46">
        <f t="shared" si="5"/>
        <v>0.31871347258358629</v>
      </c>
      <c r="C60" s="46">
        <f t="shared" si="5"/>
        <v>0.2908815733920857</v>
      </c>
      <c r="D60" s="47">
        <f t="shared" si="5"/>
        <v>0.3904049540243279</v>
      </c>
      <c r="E60" s="46">
        <f t="shared" si="6"/>
        <v>1</v>
      </c>
    </row>
    <row r="61" spans="1:5" x14ac:dyDescent="0.25">
      <c r="A61" s="18" t="str">
        <f t="shared" si="4"/>
        <v>2018</v>
      </c>
      <c r="B61" s="46">
        <f t="shared" si="5"/>
        <v>0.27049026450523317</v>
      </c>
      <c r="C61" s="46">
        <f t="shared" si="5"/>
        <v>0.31673823361223841</v>
      </c>
      <c r="D61" s="47">
        <f t="shared" si="5"/>
        <v>0.41277150188252831</v>
      </c>
      <c r="E61" s="46">
        <f t="shared" si="6"/>
        <v>0.99999999999999989</v>
      </c>
    </row>
    <row r="62" spans="1:5" x14ac:dyDescent="0.25">
      <c r="A62" s="18" t="str">
        <f t="shared" si="4"/>
        <v>2019</v>
      </c>
      <c r="B62" s="47">
        <f t="shared" si="5"/>
        <v>0.44700334008818648</v>
      </c>
      <c r="C62" s="46">
        <f t="shared" si="5"/>
        <v>0.24054210242258228</v>
      </c>
      <c r="D62" s="46">
        <f t="shared" si="5"/>
        <v>0.31245455748923129</v>
      </c>
      <c r="E62" s="46">
        <f t="shared" si="6"/>
        <v>1</v>
      </c>
    </row>
    <row r="63" spans="1:5" x14ac:dyDescent="0.25">
      <c r="A63" s="18" t="str">
        <f t="shared" si="4"/>
        <v>2020</v>
      </c>
      <c r="B63" s="47">
        <f t="shared" si="5"/>
        <v>0.42440356875109664</v>
      </c>
      <c r="C63" s="46">
        <f t="shared" si="5"/>
        <v>0.29685766999686297</v>
      </c>
      <c r="D63" s="46">
        <f t="shared" si="5"/>
        <v>0.27873876125204039</v>
      </c>
      <c r="E63" s="46">
        <f t="shared" si="6"/>
        <v>1</v>
      </c>
    </row>
    <row r="64" spans="1:5" x14ac:dyDescent="0.25">
      <c r="A64" s="18" t="str">
        <f t="shared" si="4"/>
        <v>2021</v>
      </c>
      <c r="B64" s="46">
        <f t="shared" si="5"/>
        <v>0.26737616322525426</v>
      </c>
      <c r="C64" s="47">
        <f>C48/$E48</f>
        <v>0.38862880820592394</v>
      </c>
      <c r="D64" s="46">
        <f>D48/$E48</f>
        <v>0.3439950285688218</v>
      </c>
      <c r="E64" s="46">
        <f>SUM(B64:D64)</f>
        <v>1</v>
      </c>
    </row>
    <row r="65" spans="1:5" x14ac:dyDescent="0.25">
      <c r="A65" s="18" t="str">
        <f t="shared" si="4"/>
        <v>2022</v>
      </c>
      <c r="B65" s="46">
        <f t="shared" si="5"/>
        <v>0.24105250524322364</v>
      </c>
      <c r="C65" s="47">
        <f>C49/$E49</f>
        <v>0.39321052317195121</v>
      </c>
      <c r="D65" s="46">
        <f>D49/$E49</f>
        <v>0.36573697158482515</v>
      </c>
      <c r="E65" s="46">
        <f>SUM(B65:D65)</f>
        <v>1</v>
      </c>
    </row>
  </sheetData>
  <mergeCells count="1"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65"/>
  <sheetViews>
    <sheetView topLeftCell="A7" zoomScale="55" zoomScaleNormal="55" workbookViewId="0">
      <selection activeCell="D53" sqref="D53:D65"/>
    </sheetView>
  </sheetViews>
  <sheetFormatPr defaultColWidth="9" defaultRowHeight="13.2" x14ac:dyDescent="0.25"/>
  <cols>
    <col min="1" max="1" width="23.140625" style="5" customWidth="1"/>
    <col min="2" max="4" width="27.42578125" style="5" customWidth="1"/>
    <col min="5" max="5" width="25.140625" style="5" customWidth="1"/>
    <col min="6" max="16384" width="9" style="5"/>
  </cols>
  <sheetData>
    <row r="1" spans="1:5" x14ac:dyDescent="0.25">
      <c r="A1" s="31" t="s">
        <v>135</v>
      </c>
    </row>
    <row r="2" spans="1:5" x14ac:dyDescent="0.25">
      <c r="A2" s="2" t="s">
        <v>137</v>
      </c>
    </row>
    <row r="3" spans="1:5" x14ac:dyDescent="0.25">
      <c r="A3" s="48"/>
    </row>
    <row r="4" spans="1:5" x14ac:dyDescent="0.25">
      <c r="A4" s="6" t="s">
        <v>136</v>
      </c>
    </row>
    <row r="6" spans="1:5" x14ac:dyDescent="0.25">
      <c r="A6" s="7" t="s">
        <v>106</v>
      </c>
    </row>
    <row r="7" spans="1:5" x14ac:dyDescent="0.25">
      <c r="A7" s="7" t="s">
        <v>14</v>
      </c>
      <c r="B7" s="8" t="s">
        <v>107</v>
      </c>
    </row>
    <row r="8" spans="1:5" x14ac:dyDescent="0.25">
      <c r="A8" s="7" t="s">
        <v>15</v>
      </c>
      <c r="B8" s="7" t="s">
        <v>94</v>
      </c>
    </row>
    <row r="10" spans="1:5" x14ac:dyDescent="0.25">
      <c r="A10" s="8" t="s">
        <v>16</v>
      </c>
      <c r="C10" s="7" t="s">
        <v>17</v>
      </c>
    </row>
    <row r="11" spans="1:5" x14ac:dyDescent="0.25">
      <c r="A11" s="8" t="s">
        <v>18</v>
      </c>
      <c r="C11" s="7" t="s">
        <v>19</v>
      </c>
    </row>
    <row r="12" spans="1:5" x14ac:dyDescent="0.25">
      <c r="A12" s="8" t="s">
        <v>20</v>
      </c>
      <c r="C12" s="7" t="s">
        <v>21</v>
      </c>
    </row>
    <row r="13" spans="1:5" x14ac:dyDescent="0.25">
      <c r="A13" s="8" t="s">
        <v>22</v>
      </c>
      <c r="C13" s="7" t="s">
        <v>23</v>
      </c>
    </row>
    <row r="15" spans="1:5" x14ac:dyDescent="0.25">
      <c r="A15" s="9" t="s">
        <v>26</v>
      </c>
      <c r="B15" s="33" t="s">
        <v>27</v>
      </c>
      <c r="C15" s="33" t="s">
        <v>27</v>
      </c>
      <c r="D15" s="33" t="s">
        <v>27</v>
      </c>
      <c r="E15" s="34"/>
    </row>
    <row r="16" spans="1:5" x14ac:dyDescent="0.25">
      <c r="A16" s="9" t="s">
        <v>29</v>
      </c>
      <c r="B16" s="10" t="s">
        <v>32</v>
      </c>
      <c r="C16" s="10" t="s">
        <v>33</v>
      </c>
      <c r="D16" s="10" t="s">
        <v>34</v>
      </c>
      <c r="E16" s="34"/>
    </row>
    <row r="17" spans="1:5" x14ac:dyDescent="0.25">
      <c r="A17" s="11" t="s">
        <v>24</v>
      </c>
      <c r="B17" s="30" t="s">
        <v>30</v>
      </c>
      <c r="C17" s="30" t="s">
        <v>30</v>
      </c>
      <c r="D17" s="30" t="s">
        <v>30</v>
      </c>
      <c r="E17" s="35" t="s">
        <v>84</v>
      </c>
    </row>
    <row r="18" spans="1:5" x14ac:dyDescent="0.25">
      <c r="A18" s="12" t="s">
        <v>59</v>
      </c>
      <c r="B18" s="16">
        <v>18806.3</v>
      </c>
      <c r="C18" s="16">
        <v>41720.400000000001</v>
      </c>
      <c r="D18" s="16">
        <v>68966.3</v>
      </c>
      <c r="E18" s="36">
        <f>SUM(B18:D18)</f>
        <v>129493</v>
      </c>
    </row>
    <row r="19" spans="1:5" x14ac:dyDescent="0.25">
      <c r="A19" s="12" t="s">
        <v>60</v>
      </c>
      <c r="B19" s="14">
        <v>21160.6</v>
      </c>
      <c r="C19" s="14">
        <v>42946.1</v>
      </c>
      <c r="D19" s="14">
        <v>76611.100000000006</v>
      </c>
      <c r="E19" s="36">
        <f t="shared" ref="E19:E30" si="0">SUM(B19:D19)</f>
        <v>140717.79999999999</v>
      </c>
    </row>
    <row r="20" spans="1:5" x14ac:dyDescent="0.25">
      <c r="A20" s="12" t="s">
        <v>61</v>
      </c>
      <c r="B20" s="16">
        <v>25784.3</v>
      </c>
      <c r="C20" s="16">
        <v>45709.2</v>
      </c>
      <c r="D20" s="16">
        <v>85291.4</v>
      </c>
      <c r="E20" s="36">
        <f t="shared" si="0"/>
        <v>156784.9</v>
      </c>
    </row>
    <row r="21" spans="1:5" x14ac:dyDescent="0.25">
      <c r="A21" s="12" t="s">
        <v>62</v>
      </c>
      <c r="B21" s="14">
        <v>28018.400000000001</v>
      </c>
      <c r="C21" s="14">
        <v>49405.599999999999</v>
      </c>
      <c r="D21" s="14">
        <v>89861.5</v>
      </c>
      <c r="E21" s="36">
        <f t="shared" si="0"/>
        <v>167285.5</v>
      </c>
    </row>
    <row r="22" spans="1:5" x14ac:dyDescent="0.25">
      <c r="A22" s="12" t="s">
        <v>63</v>
      </c>
      <c r="B22" s="16">
        <v>31493.1</v>
      </c>
      <c r="C22" s="13">
        <v>52849</v>
      </c>
      <c r="D22" s="16">
        <v>107357.3</v>
      </c>
      <c r="E22" s="36">
        <f t="shared" si="0"/>
        <v>191699.40000000002</v>
      </c>
    </row>
    <row r="23" spans="1:5" x14ac:dyDescent="0.25">
      <c r="A23" s="12" t="s">
        <v>64</v>
      </c>
      <c r="B23" s="14">
        <v>35327.5</v>
      </c>
      <c r="C23" s="14">
        <v>56625.1</v>
      </c>
      <c r="D23" s="14">
        <v>118735.1</v>
      </c>
      <c r="E23" s="36">
        <f t="shared" si="0"/>
        <v>210687.7</v>
      </c>
    </row>
    <row r="24" spans="1:5" x14ac:dyDescent="0.25">
      <c r="A24" s="12" t="s">
        <v>65</v>
      </c>
      <c r="B24" s="16">
        <v>39751.800000000003</v>
      </c>
      <c r="C24" s="16">
        <v>62181.599999999999</v>
      </c>
      <c r="D24" s="16">
        <v>119823.3</v>
      </c>
      <c r="E24" s="36">
        <f t="shared" si="0"/>
        <v>221756.7</v>
      </c>
    </row>
    <row r="25" spans="1:5" x14ac:dyDescent="0.25">
      <c r="A25" s="12" t="s">
        <v>66</v>
      </c>
      <c r="B25" s="14">
        <v>44271.1</v>
      </c>
      <c r="C25" s="14">
        <v>71815.5</v>
      </c>
      <c r="D25" s="14">
        <v>121469.7</v>
      </c>
      <c r="E25" s="36">
        <f t="shared" si="0"/>
        <v>237556.3</v>
      </c>
    </row>
    <row r="26" spans="1:5" x14ac:dyDescent="0.25">
      <c r="A26" s="12" t="s">
        <v>67</v>
      </c>
      <c r="B26" s="13">
        <v>44392</v>
      </c>
      <c r="C26" s="16">
        <v>77182.399999999994</v>
      </c>
      <c r="D26" s="16">
        <v>125116.5</v>
      </c>
      <c r="E26" s="36">
        <f t="shared" si="0"/>
        <v>246690.9</v>
      </c>
    </row>
    <row r="27" spans="1:5" x14ac:dyDescent="0.25">
      <c r="A27" s="12" t="s">
        <v>68</v>
      </c>
      <c r="B27" s="14">
        <v>48756.5</v>
      </c>
      <c r="C27" s="14">
        <v>82134.600000000006</v>
      </c>
      <c r="D27" s="14">
        <v>133621.4</v>
      </c>
      <c r="E27" s="36">
        <f t="shared" si="0"/>
        <v>264512.5</v>
      </c>
    </row>
    <row r="28" spans="1:5" x14ac:dyDescent="0.25">
      <c r="A28" s="12" t="s">
        <v>69</v>
      </c>
      <c r="B28" s="16">
        <v>55606.6</v>
      </c>
      <c r="C28" s="16">
        <v>85996.2</v>
      </c>
      <c r="D28" s="16">
        <v>113860.6</v>
      </c>
      <c r="E28" s="36">
        <f t="shared" si="0"/>
        <v>255463.4</v>
      </c>
    </row>
    <row r="29" spans="1:5" x14ac:dyDescent="0.25">
      <c r="A29" s="12" t="s">
        <v>25</v>
      </c>
      <c r="B29" s="14">
        <v>46321.5</v>
      </c>
      <c r="C29" s="14">
        <v>97534.2</v>
      </c>
      <c r="D29" s="14">
        <v>124386.5</v>
      </c>
      <c r="E29" s="36">
        <f t="shared" si="0"/>
        <v>268242.2</v>
      </c>
    </row>
    <row r="30" spans="1:5" x14ac:dyDescent="0.25">
      <c r="A30" s="12" t="s">
        <v>95</v>
      </c>
      <c r="B30" s="16">
        <v>52652.6</v>
      </c>
      <c r="C30" s="16">
        <v>116664.3</v>
      </c>
      <c r="D30" s="16">
        <v>144291.5</v>
      </c>
      <c r="E30" s="36">
        <f t="shared" si="0"/>
        <v>313608.40000000002</v>
      </c>
    </row>
    <row r="32" spans="1:5" x14ac:dyDescent="0.25">
      <c r="A32" s="8" t="s">
        <v>35</v>
      </c>
    </row>
    <row r="33" spans="1:5" x14ac:dyDescent="0.25">
      <c r="A33" s="8" t="s">
        <v>36</v>
      </c>
      <c r="B33" s="7" t="s">
        <v>37</v>
      </c>
    </row>
    <row r="35" spans="1:5" x14ac:dyDescent="0.25">
      <c r="A35" s="37" t="s">
        <v>76</v>
      </c>
      <c r="B35" s="38"/>
      <c r="C35" s="38"/>
      <c r="D35" s="38"/>
    </row>
    <row r="36" spans="1:5" x14ac:dyDescent="0.25">
      <c r="A36" s="39"/>
      <c r="B36" s="40" t="s">
        <v>86</v>
      </c>
      <c r="C36" s="40" t="s">
        <v>87</v>
      </c>
      <c r="D36" s="40" t="s">
        <v>88</v>
      </c>
      <c r="E36" s="41" t="s">
        <v>85</v>
      </c>
    </row>
    <row r="37" spans="1:5" x14ac:dyDescent="0.25">
      <c r="A37" s="24" t="str">
        <f>A18</f>
        <v>2010</v>
      </c>
      <c r="B37" s="42">
        <f>B18/1000</f>
        <v>18.8063</v>
      </c>
      <c r="C37" s="42">
        <f>C18/1000</f>
        <v>41.720399999999998</v>
      </c>
      <c r="D37" s="43">
        <f>D18/1000</f>
        <v>68.966300000000004</v>
      </c>
      <c r="E37" s="36">
        <f>SUM(B37:D37)</f>
        <v>129.49299999999999</v>
      </c>
    </row>
    <row r="38" spans="1:5" x14ac:dyDescent="0.25">
      <c r="A38" s="24" t="str">
        <f t="shared" ref="A38:A49" si="1">A19</f>
        <v>2011</v>
      </c>
      <c r="B38" s="42">
        <f t="shared" ref="B38:D49" si="2">B19/1000</f>
        <v>21.160599999999999</v>
      </c>
      <c r="C38" s="42">
        <f t="shared" si="2"/>
        <v>42.946100000000001</v>
      </c>
      <c r="D38" s="43">
        <f t="shared" si="2"/>
        <v>76.611100000000008</v>
      </c>
      <c r="E38" s="36">
        <f t="shared" ref="E38:E48" si="3">SUM(B38:D38)</f>
        <v>140.71780000000001</v>
      </c>
    </row>
    <row r="39" spans="1:5" x14ac:dyDescent="0.25">
      <c r="A39" s="24" t="str">
        <f t="shared" si="1"/>
        <v>2012</v>
      </c>
      <c r="B39" s="42">
        <f t="shared" si="2"/>
        <v>25.784299999999998</v>
      </c>
      <c r="C39" s="42">
        <f t="shared" si="2"/>
        <v>45.709199999999996</v>
      </c>
      <c r="D39" s="43">
        <f t="shared" si="2"/>
        <v>85.291399999999996</v>
      </c>
      <c r="E39" s="36">
        <f t="shared" si="3"/>
        <v>156.78489999999999</v>
      </c>
    </row>
    <row r="40" spans="1:5" x14ac:dyDescent="0.25">
      <c r="A40" s="24" t="str">
        <f t="shared" si="1"/>
        <v>2013</v>
      </c>
      <c r="B40" s="42">
        <f t="shared" si="2"/>
        <v>28.0184</v>
      </c>
      <c r="C40" s="42">
        <f t="shared" si="2"/>
        <v>49.4056</v>
      </c>
      <c r="D40" s="43">
        <f t="shared" si="2"/>
        <v>89.861500000000007</v>
      </c>
      <c r="E40" s="36">
        <f t="shared" si="3"/>
        <v>167.28550000000001</v>
      </c>
    </row>
    <row r="41" spans="1:5" x14ac:dyDescent="0.25">
      <c r="A41" s="24" t="str">
        <f t="shared" si="1"/>
        <v>2014</v>
      </c>
      <c r="B41" s="42">
        <f t="shared" si="2"/>
        <v>31.493099999999998</v>
      </c>
      <c r="C41" s="42">
        <f t="shared" si="2"/>
        <v>52.848999999999997</v>
      </c>
      <c r="D41" s="43">
        <f t="shared" si="2"/>
        <v>107.35730000000001</v>
      </c>
      <c r="E41" s="36">
        <f t="shared" si="3"/>
        <v>191.6994</v>
      </c>
    </row>
    <row r="42" spans="1:5" x14ac:dyDescent="0.25">
      <c r="A42" s="24" t="str">
        <f t="shared" si="1"/>
        <v>2015</v>
      </c>
      <c r="B42" s="42">
        <f t="shared" si="2"/>
        <v>35.327500000000001</v>
      </c>
      <c r="C42" s="42">
        <f t="shared" si="2"/>
        <v>56.625099999999996</v>
      </c>
      <c r="D42" s="43">
        <f t="shared" si="2"/>
        <v>118.7351</v>
      </c>
      <c r="E42" s="36">
        <f t="shared" si="3"/>
        <v>210.68770000000001</v>
      </c>
    </row>
    <row r="43" spans="1:5" x14ac:dyDescent="0.25">
      <c r="A43" s="24" t="str">
        <f t="shared" si="1"/>
        <v>2016</v>
      </c>
      <c r="B43" s="42">
        <f t="shared" si="2"/>
        <v>39.751800000000003</v>
      </c>
      <c r="C43" s="42">
        <f t="shared" si="2"/>
        <v>62.181599999999996</v>
      </c>
      <c r="D43" s="43">
        <f t="shared" si="2"/>
        <v>119.8233</v>
      </c>
      <c r="E43" s="36">
        <f t="shared" si="3"/>
        <v>221.75670000000002</v>
      </c>
    </row>
    <row r="44" spans="1:5" x14ac:dyDescent="0.25">
      <c r="A44" s="24" t="str">
        <f t="shared" si="1"/>
        <v>2017</v>
      </c>
      <c r="B44" s="42">
        <f t="shared" si="2"/>
        <v>44.271099999999997</v>
      </c>
      <c r="C44" s="42">
        <f t="shared" si="2"/>
        <v>71.8155</v>
      </c>
      <c r="D44" s="43">
        <f t="shared" si="2"/>
        <v>121.4697</v>
      </c>
      <c r="E44" s="36">
        <f t="shared" si="3"/>
        <v>237.55630000000002</v>
      </c>
    </row>
    <row r="45" spans="1:5" x14ac:dyDescent="0.25">
      <c r="A45" s="24" t="str">
        <f t="shared" si="1"/>
        <v>2018</v>
      </c>
      <c r="B45" s="42">
        <f t="shared" si="2"/>
        <v>44.392000000000003</v>
      </c>
      <c r="C45" s="42">
        <f t="shared" si="2"/>
        <v>77.182400000000001</v>
      </c>
      <c r="D45" s="43">
        <f t="shared" si="2"/>
        <v>125.1165</v>
      </c>
      <c r="E45" s="36">
        <f t="shared" si="3"/>
        <v>246.6909</v>
      </c>
    </row>
    <row r="46" spans="1:5" x14ac:dyDescent="0.25">
      <c r="A46" s="24" t="str">
        <f t="shared" si="1"/>
        <v>2019</v>
      </c>
      <c r="B46" s="42">
        <f t="shared" si="2"/>
        <v>48.756500000000003</v>
      </c>
      <c r="C46" s="42">
        <f t="shared" si="2"/>
        <v>82.134600000000006</v>
      </c>
      <c r="D46" s="43">
        <f t="shared" si="2"/>
        <v>133.62139999999999</v>
      </c>
      <c r="E46" s="36">
        <f t="shared" si="3"/>
        <v>264.51249999999999</v>
      </c>
    </row>
    <row r="47" spans="1:5" x14ac:dyDescent="0.25">
      <c r="A47" s="24" t="str">
        <f t="shared" si="1"/>
        <v>2020</v>
      </c>
      <c r="B47" s="42">
        <f t="shared" si="2"/>
        <v>55.6066</v>
      </c>
      <c r="C47" s="42">
        <f t="shared" si="2"/>
        <v>85.996200000000002</v>
      </c>
      <c r="D47" s="43">
        <f t="shared" si="2"/>
        <v>113.86060000000001</v>
      </c>
      <c r="E47" s="36">
        <f t="shared" si="3"/>
        <v>255.46340000000001</v>
      </c>
    </row>
    <row r="48" spans="1:5" x14ac:dyDescent="0.25">
      <c r="A48" s="24" t="str">
        <f t="shared" si="1"/>
        <v>2021</v>
      </c>
      <c r="B48" s="42">
        <f t="shared" si="2"/>
        <v>46.3215</v>
      </c>
      <c r="C48" s="42">
        <f t="shared" si="2"/>
        <v>97.534199999999998</v>
      </c>
      <c r="D48" s="43">
        <f t="shared" si="2"/>
        <v>124.3865</v>
      </c>
      <c r="E48" s="36">
        <f t="shared" si="3"/>
        <v>268.24220000000003</v>
      </c>
    </row>
    <row r="49" spans="1:5" x14ac:dyDescent="0.25">
      <c r="A49" s="24" t="str">
        <f t="shared" si="1"/>
        <v>2022</v>
      </c>
      <c r="B49" s="42">
        <f t="shared" si="2"/>
        <v>52.6526</v>
      </c>
      <c r="C49" s="42">
        <f t="shared" si="2"/>
        <v>116.6643</v>
      </c>
      <c r="D49" s="43">
        <f t="shared" si="2"/>
        <v>144.29150000000001</v>
      </c>
      <c r="E49" s="36">
        <f t="shared" ref="E49" si="4">SUM(B49:D49)</f>
        <v>313.60840000000002</v>
      </c>
    </row>
    <row r="51" spans="1:5" x14ac:dyDescent="0.25">
      <c r="A51" s="37" t="s">
        <v>81</v>
      </c>
      <c r="B51" s="38"/>
      <c r="C51" s="38"/>
      <c r="D51" s="38"/>
    </row>
    <row r="52" spans="1:5" x14ac:dyDescent="0.25">
      <c r="A52" s="39"/>
      <c r="B52" s="44" t="s">
        <v>77</v>
      </c>
      <c r="C52" s="44" t="s">
        <v>78</v>
      </c>
      <c r="D52" s="44" t="s">
        <v>79</v>
      </c>
      <c r="E52" s="45" t="s">
        <v>80</v>
      </c>
    </row>
    <row r="53" spans="1:5" x14ac:dyDescent="0.25">
      <c r="A53" s="18" t="str">
        <f>A37</f>
        <v>2010</v>
      </c>
      <c r="B53" s="46">
        <f>B37/$E37</f>
        <v>0.14523024410585902</v>
      </c>
      <c r="C53" s="46">
        <f>C37/$E37</f>
        <v>0.32218266624450742</v>
      </c>
      <c r="D53" s="47">
        <f>D37/$E37</f>
        <v>0.53258708964963364</v>
      </c>
      <c r="E53" s="46">
        <f>SUM(B53:D53)</f>
        <v>1</v>
      </c>
    </row>
    <row r="54" spans="1:5" x14ac:dyDescent="0.25">
      <c r="A54" s="18" t="str">
        <f t="shared" ref="A54:A65" si="5">A38</f>
        <v>2011</v>
      </c>
      <c r="B54" s="46">
        <f t="shared" ref="B54:D65" si="6">B38/$E38</f>
        <v>0.15037614289023846</v>
      </c>
      <c r="C54" s="46">
        <f t="shared" si="6"/>
        <v>0.30519308857870148</v>
      </c>
      <c r="D54" s="47">
        <f t="shared" si="6"/>
        <v>0.54443076853106009</v>
      </c>
      <c r="E54" s="46">
        <f t="shared" ref="E54:E64" si="7">SUM(B54:D54)</f>
        <v>1</v>
      </c>
    </row>
    <row r="55" spans="1:5" x14ac:dyDescent="0.25">
      <c r="A55" s="18" t="str">
        <f t="shared" si="5"/>
        <v>2012</v>
      </c>
      <c r="B55" s="46">
        <f t="shared" si="6"/>
        <v>0.16445652610678707</v>
      </c>
      <c r="C55" s="46">
        <f t="shared" si="6"/>
        <v>0.2915408307815357</v>
      </c>
      <c r="D55" s="47">
        <f t="shared" si="6"/>
        <v>0.54400264311167723</v>
      </c>
      <c r="E55" s="46">
        <f t="shared" si="7"/>
        <v>1</v>
      </c>
    </row>
    <row r="56" spans="1:5" x14ac:dyDescent="0.25">
      <c r="A56" s="18" t="str">
        <f t="shared" si="5"/>
        <v>2013</v>
      </c>
      <c r="B56" s="46">
        <f t="shared" si="6"/>
        <v>0.16748851514327301</v>
      </c>
      <c r="C56" s="46">
        <f t="shared" si="6"/>
        <v>0.29533701366824977</v>
      </c>
      <c r="D56" s="47">
        <f t="shared" si="6"/>
        <v>0.53717447118847717</v>
      </c>
      <c r="E56" s="46">
        <f t="shared" si="7"/>
        <v>1</v>
      </c>
    </row>
    <row r="57" spans="1:5" x14ac:dyDescent="0.25">
      <c r="A57" s="18" t="str">
        <f t="shared" si="5"/>
        <v>2014</v>
      </c>
      <c r="B57" s="46">
        <f t="shared" si="6"/>
        <v>0.16428376927627317</v>
      </c>
      <c r="C57" s="46">
        <f t="shared" si="6"/>
        <v>0.27568683052737775</v>
      </c>
      <c r="D57" s="47">
        <f t="shared" si="6"/>
        <v>0.56002940019634917</v>
      </c>
      <c r="E57" s="46">
        <f t="shared" si="7"/>
        <v>1</v>
      </c>
    </row>
    <row r="58" spans="1:5" x14ac:dyDescent="0.25">
      <c r="A58" s="18" t="str">
        <f t="shared" si="5"/>
        <v>2015</v>
      </c>
      <c r="B58" s="46">
        <f t="shared" si="6"/>
        <v>0.16767708793631522</v>
      </c>
      <c r="C58" s="46">
        <f t="shared" si="6"/>
        <v>0.26876319785160691</v>
      </c>
      <c r="D58" s="47">
        <f t="shared" si="6"/>
        <v>0.56355971421207784</v>
      </c>
      <c r="E58" s="46">
        <f t="shared" si="7"/>
        <v>1</v>
      </c>
    </row>
    <row r="59" spans="1:5" x14ac:dyDescent="0.25">
      <c r="A59" s="18" t="str">
        <f t="shared" si="5"/>
        <v>2016</v>
      </c>
      <c r="B59" s="46">
        <f t="shared" si="6"/>
        <v>0.17925861991993927</v>
      </c>
      <c r="C59" s="46">
        <f t="shared" si="6"/>
        <v>0.280404605588016</v>
      </c>
      <c r="D59" s="47">
        <f t="shared" si="6"/>
        <v>0.54033677449204465</v>
      </c>
      <c r="E59" s="46">
        <f t="shared" si="7"/>
        <v>0.99999999999999989</v>
      </c>
    </row>
    <row r="60" spans="1:5" x14ac:dyDescent="0.25">
      <c r="A60" s="18" t="str">
        <f t="shared" si="5"/>
        <v>2017</v>
      </c>
      <c r="B60" s="46">
        <f t="shared" si="6"/>
        <v>0.18636045434282311</v>
      </c>
      <c r="C60" s="46">
        <f t="shared" si="6"/>
        <v>0.30230938939527174</v>
      </c>
      <c r="D60" s="47">
        <f t="shared" si="6"/>
        <v>0.51133015626190503</v>
      </c>
      <c r="E60" s="46">
        <f t="shared" si="7"/>
        <v>0.99999999999999989</v>
      </c>
    </row>
    <row r="61" spans="1:5" x14ac:dyDescent="0.25">
      <c r="A61" s="18" t="str">
        <f t="shared" si="5"/>
        <v>2018</v>
      </c>
      <c r="B61" s="46">
        <f t="shared" si="6"/>
        <v>0.17994988870687975</v>
      </c>
      <c r="C61" s="46">
        <f t="shared" si="6"/>
        <v>0.31287088417124426</v>
      </c>
      <c r="D61" s="47">
        <f t="shared" si="6"/>
        <v>0.50717922712187602</v>
      </c>
      <c r="E61" s="46">
        <f t="shared" si="7"/>
        <v>1</v>
      </c>
    </row>
    <row r="62" spans="1:5" x14ac:dyDescent="0.25">
      <c r="A62" s="18" t="str">
        <f t="shared" si="5"/>
        <v>2019</v>
      </c>
      <c r="B62" s="46">
        <f t="shared" si="6"/>
        <v>0.1843258825197297</v>
      </c>
      <c r="C62" s="46">
        <f t="shared" si="6"/>
        <v>0.31051311374698742</v>
      </c>
      <c r="D62" s="47">
        <f t="shared" si="6"/>
        <v>0.50516100373328288</v>
      </c>
      <c r="E62" s="46">
        <f t="shared" si="7"/>
        <v>1</v>
      </c>
    </row>
    <row r="63" spans="1:5" x14ac:dyDescent="0.25">
      <c r="A63" s="18" t="str">
        <f t="shared" si="5"/>
        <v>2020</v>
      </c>
      <c r="B63" s="46">
        <f t="shared" si="6"/>
        <v>0.21766953700608385</v>
      </c>
      <c r="C63" s="46">
        <f t="shared" si="6"/>
        <v>0.33662826064320761</v>
      </c>
      <c r="D63" s="47">
        <f t="shared" si="6"/>
        <v>0.44570220235070857</v>
      </c>
      <c r="E63" s="46">
        <f t="shared" si="7"/>
        <v>1</v>
      </c>
    </row>
    <row r="64" spans="1:5" x14ac:dyDescent="0.25">
      <c r="A64" s="18" t="str">
        <f t="shared" si="5"/>
        <v>2021</v>
      </c>
      <c r="B64" s="46">
        <f t="shared" si="6"/>
        <v>0.17268535674103477</v>
      </c>
      <c r="C64" s="46">
        <f t="shared" si="6"/>
        <v>0.36360498087176435</v>
      </c>
      <c r="D64" s="47">
        <f t="shared" si="6"/>
        <v>0.46370966238720079</v>
      </c>
      <c r="E64" s="46">
        <f t="shared" si="7"/>
        <v>0.99999999999999989</v>
      </c>
    </row>
    <row r="65" spans="1:5" x14ac:dyDescent="0.25">
      <c r="A65" s="18" t="str">
        <f t="shared" si="5"/>
        <v>2022</v>
      </c>
      <c r="B65" s="46">
        <f t="shared" si="6"/>
        <v>0.16789282429934912</v>
      </c>
      <c r="C65" s="46">
        <f t="shared" si="6"/>
        <v>0.37200629830068327</v>
      </c>
      <c r="D65" s="47">
        <f t="shared" si="6"/>
        <v>0.46010087739996763</v>
      </c>
      <c r="E65" s="46">
        <f t="shared" ref="E65" si="8">SUM(B65:D65)</f>
        <v>1</v>
      </c>
    </row>
  </sheetData>
  <mergeCells count="1"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54"/>
  <sheetViews>
    <sheetView zoomScale="55" zoomScaleNormal="55" workbookViewId="0">
      <selection activeCell="O75" sqref="O75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6" width="17.85546875" style="5" customWidth="1"/>
    <col min="17" max="16384" width="9" style="5"/>
  </cols>
  <sheetData>
    <row r="1" spans="1:13" x14ac:dyDescent="0.25">
      <c r="A1" s="49" t="s">
        <v>126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110</v>
      </c>
      <c r="I7" s="7" t="s">
        <v>108</v>
      </c>
    </row>
    <row r="8" spans="1:13" x14ac:dyDescent="0.25">
      <c r="A8" s="7" t="s">
        <v>14</v>
      </c>
      <c r="B8" s="8" t="s">
        <v>111</v>
      </c>
      <c r="I8" s="7" t="s">
        <v>14</v>
      </c>
      <c r="J8" s="8" t="s">
        <v>109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50" t="s">
        <v>27</v>
      </c>
      <c r="D13" s="51"/>
      <c r="I13" s="8" t="s">
        <v>38</v>
      </c>
      <c r="K13" s="50" t="s">
        <v>28</v>
      </c>
      <c r="L13" s="51"/>
      <c r="M13" s="51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52" t="s">
        <v>95</v>
      </c>
      <c r="D16" s="38"/>
      <c r="E16" s="38" t="s">
        <v>83</v>
      </c>
      <c r="I16" s="9" t="s">
        <v>24</v>
      </c>
      <c r="J16" s="52" t="s">
        <v>95</v>
      </c>
      <c r="L16" s="38"/>
      <c r="M16" s="38" t="s">
        <v>82</v>
      </c>
    </row>
    <row r="17" spans="1:15" x14ac:dyDescent="0.25">
      <c r="A17" s="9" t="s">
        <v>29</v>
      </c>
      <c r="B17" s="10" t="s">
        <v>31</v>
      </c>
      <c r="D17" s="53" t="s">
        <v>90</v>
      </c>
      <c r="E17" s="53">
        <f>B19</f>
        <v>313604.40000000002</v>
      </c>
      <c r="F17" s="56"/>
      <c r="G17" s="57" t="s">
        <v>71</v>
      </c>
      <c r="I17" s="9" t="s">
        <v>29</v>
      </c>
      <c r="J17" s="10" t="s">
        <v>31</v>
      </c>
      <c r="L17" s="53" t="s">
        <v>90</v>
      </c>
      <c r="M17" s="53">
        <f>J19</f>
        <v>361612.3</v>
      </c>
      <c r="N17" s="56"/>
      <c r="O17" s="57" t="s">
        <v>72</v>
      </c>
    </row>
    <row r="18" spans="1:15" x14ac:dyDescent="0.25">
      <c r="A18" s="11" t="s">
        <v>39</v>
      </c>
      <c r="B18" s="30" t="s">
        <v>30</v>
      </c>
      <c r="D18" s="53" t="s">
        <v>89</v>
      </c>
      <c r="E18" s="53">
        <f>SUM(B20:B29)</f>
        <v>235877.29999999996</v>
      </c>
      <c r="F18" s="56" t="str">
        <f>A20</f>
        <v>United States</v>
      </c>
      <c r="G18" s="58">
        <f>B20/B19</f>
        <v>0.24915721845739408</v>
      </c>
      <c r="I18" s="11" t="s">
        <v>39</v>
      </c>
      <c r="J18" s="30" t="s">
        <v>30</v>
      </c>
      <c r="L18" s="53" t="s">
        <v>89</v>
      </c>
      <c r="M18" s="53">
        <f>SUM(J20:J29)</f>
        <v>287252.80000000005</v>
      </c>
      <c r="N18" s="56" t="str">
        <f>I20</f>
        <v>United States</v>
      </c>
      <c r="O18" s="59">
        <f>J20/J19</f>
        <v>0.35116283378635077</v>
      </c>
    </row>
    <row r="19" spans="1:15" x14ac:dyDescent="0.25">
      <c r="A19" s="12" t="s">
        <v>21</v>
      </c>
      <c r="B19" s="16">
        <v>313604.40000000002</v>
      </c>
      <c r="D19" s="54" t="s">
        <v>91</v>
      </c>
      <c r="E19" s="55">
        <f>E17-E18</f>
        <v>77727.100000000064</v>
      </c>
      <c r="F19" s="56" t="str">
        <f t="shared" ref="F19:F27" si="0">A21</f>
        <v>United Kingdom</v>
      </c>
      <c r="G19" s="58">
        <f>B21/B19</f>
        <v>0.19920319995510266</v>
      </c>
      <c r="I19" s="12" t="s">
        <v>21</v>
      </c>
      <c r="J19" s="16">
        <v>361612.3</v>
      </c>
      <c r="L19" s="54" t="s">
        <v>91</v>
      </c>
      <c r="M19" s="55">
        <f>M17-M18</f>
        <v>74359.499999999942</v>
      </c>
      <c r="N19" s="56" t="str">
        <f t="shared" ref="N19:N27" si="1">I21</f>
        <v>United Kingdom</v>
      </c>
      <c r="O19" s="59">
        <f>J21/J19</f>
        <v>0.22648676496900133</v>
      </c>
    </row>
    <row r="20" spans="1:15" x14ac:dyDescent="0.25">
      <c r="A20" s="12" t="s">
        <v>1</v>
      </c>
      <c r="B20" s="14">
        <v>78136.800000000003</v>
      </c>
      <c r="F20" s="56" t="str">
        <f t="shared" si="0"/>
        <v>Switzerland</v>
      </c>
      <c r="G20" s="58">
        <f>B22/B19</f>
        <v>0.12983363753824881</v>
      </c>
      <c r="I20" s="12" t="s">
        <v>1</v>
      </c>
      <c r="J20" s="14">
        <v>126984.8</v>
      </c>
      <c r="N20" s="56" t="str">
        <f t="shared" si="1"/>
        <v>Switzerland</v>
      </c>
      <c r="O20" s="59">
        <f>J22/J19</f>
        <v>5.9612186864218944E-2</v>
      </c>
    </row>
    <row r="21" spans="1:15" x14ac:dyDescent="0.25">
      <c r="A21" s="12" t="s">
        <v>0</v>
      </c>
      <c r="B21" s="13">
        <v>62471</v>
      </c>
      <c r="F21" s="60" t="str">
        <f t="shared" si="0"/>
        <v>China(*)</v>
      </c>
      <c r="G21" s="61">
        <f>B23/B19</f>
        <v>4.2016629868713573E-2</v>
      </c>
      <c r="I21" s="12" t="s">
        <v>0</v>
      </c>
      <c r="J21" s="16">
        <v>81900.399999999994</v>
      </c>
      <c r="N21" s="60" t="str">
        <f t="shared" si="1"/>
        <v>China(*)</v>
      </c>
      <c r="O21" s="62">
        <f>J23/J19</f>
        <v>3.9827738160455275E-2</v>
      </c>
    </row>
    <row r="22" spans="1:15" x14ac:dyDescent="0.25">
      <c r="A22" s="12" t="s">
        <v>2</v>
      </c>
      <c r="B22" s="14">
        <v>40716.400000000001</v>
      </c>
      <c r="F22" s="60" t="str">
        <f t="shared" si="0"/>
        <v>Singapore</v>
      </c>
      <c r="G22" s="61">
        <f>B24/B19</f>
        <v>3.6415305397500798E-2</v>
      </c>
      <c r="I22" s="12" t="s">
        <v>2</v>
      </c>
      <c r="J22" s="14">
        <v>21556.5</v>
      </c>
      <c r="N22" s="60" t="str">
        <f t="shared" si="1"/>
        <v>India</v>
      </c>
      <c r="O22" s="62">
        <f>J24/J19</f>
        <v>3.4318799443492386E-2</v>
      </c>
    </row>
    <row r="23" spans="1:15" x14ac:dyDescent="0.25">
      <c r="A23" s="12" t="s">
        <v>134</v>
      </c>
      <c r="B23" s="16">
        <v>13176.6</v>
      </c>
      <c r="F23" s="60" t="str">
        <f t="shared" si="0"/>
        <v>Japan</v>
      </c>
      <c r="G23" s="61">
        <f>B25/B19</f>
        <v>2.7947311963735198E-2</v>
      </c>
      <c r="I23" s="12" t="s">
        <v>134</v>
      </c>
      <c r="J23" s="16">
        <v>14402.2</v>
      </c>
      <c r="N23" s="60" t="str">
        <f t="shared" si="1"/>
        <v>Singapore</v>
      </c>
      <c r="O23" s="62">
        <f>J25/J19</f>
        <v>2.2886942728441485E-2</v>
      </c>
    </row>
    <row r="24" spans="1:15" x14ac:dyDescent="0.25">
      <c r="A24" s="12" t="s">
        <v>7</v>
      </c>
      <c r="B24" s="17">
        <v>11420</v>
      </c>
      <c r="F24" s="60" t="str">
        <f t="shared" si="0"/>
        <v>Norway</v>
      </c>
      <c r="G24" s="61">
        <f>B26/B19</f>
        <v>1.9180215583709921E-2</v>
      </c>
      <c r="I24" s="12" t="s">
        <v>6</v>
      </c>
      <c r="J24" s="14">
        <v>12410.1</v>
      </c>
      <c r="N24" s="60" t="str">
        <f t="shared" si="1"/>
        <v>Canada</v>
      </c>
      <c r="O24" s="62">
        <f>J26/J19</f>
        <v>1.7187468457239979E-2</v>
      </c>
    </row>
    <row r="25" spans="1:15" x14ac:dyDescent="0.25">
      <c r="A25" s="12" t="s">
        <v>3</v>
      </c>
      <c r="B25" s="16">
        <v>8764.4</v>
      </c>
      <c r="F25" s="60" t="str">
        <f t="shared" si="0"/>
        <v>Canada</v>
      </c>
      <c r="G25" s="61">
        <f>B27/B19</f>
        <v>1.7984122671748225E-2</v>
      </c>
      <c r="I25" s="12" t="s">
        <v>7</v>
      </c>
      <c r="J25" s="16">
        <v>8276.2000000000007</v>
      </c>
      <c r="N25" s="60" t="str">
        <f t="shared" si="1"/>
        <v>Japan</v>
      </c>
      <c r="O25" s="62">
        <f>J27/J19</f>
        <v>1.5711301855606128E-2</v>
      </c>
    </row>
    <row r="26" spans="1:15" x14ac:dyDescent="0.25">
      <c r="A26" s="12" t="s">
        <v>5</v>
      </c>
      <c r="B26" s="17">
        <v>6015</v>
      </c>
      <c r="F26" s="60" t="str">
        <f t="shared" si="0"/>
        <v>Russia</v>
      </c>
      <c r="G26" s="61">
        <f>B28/B19</f>
        <v>1.6611374075108636E-2</v>
      </c>
      <c r="I26" s="12" t="s">
        <v>9</v>
      </c>
      <c r="J26" s="14">
        <v>6215.2</v>
      </c>
      <c r="N26" s="60" t="str">
        <f t="shared" si="1"/>
        <v>Hong Kong</v>
      </c>
      <c r="O26" s="62">
        <f>J28/J19</f>
        <v>1.4323904358341794E-2</v>
      </c>
    </row>
    <row r="27" spans="1:15" x14ac:dyDescent="0.25">
      <c r="A27" s="12" t="s">
        <v>9</v>
      </c>
      <c r="B27" s="16">
        <v>5639.9</v>
      </c>
      <c r="F27" s="60" t="str">
        <f t="shared" si="0"/>
        <v>India</v>
      </c>
      <c r="G27" s="61">
        <f>B29/B19</f>
        <v>1.3800189027960066E-2</v>
      </c>
      <c r="I27" s="12" t="s">
        <v>3</v>
      </c>
      <c r="J27" s="16">
        <v>5681.4</v>
      </c>
      <c r="N27" s="60" t="str">
        <f t="shared" si="1"/>
        <v>Norway</v>
      </c>
      <c r="O27" s="62">
        <f>J29/J19</f>
        <v>1.2848843913771739E-2</v>
      </c>
    </row>
    <row r="28" spans="1:15" x14ac:dyDescent="0.25">
      <c r="A28" s="12" t="s">
        <v>40</v>
      </c>
      <c r="B28" s="14">
        <v>5209.3999999999996</v>
      </c>
      <c r="F28" s="63" t="s">
        <v>92</v>
      </c>
      <c r="G28" s="61">
        <f>E19/B19</f>
        <v>0.24785079546077815</v>
      </c>
      <c r="I28" s="12" t="s">
        <v>42</v>
      </c>
      <c r="J28" s="14">
        <v>5179.7</v>
      </c>
      <c r="N28" s="63" t="s">
        <v>92</v>
      </c>
      <c r="O28" s="62">
        <f>M19/J19</f>
        <v>0.20563321546308005</v>
      </c>
    </row>
    <row r="29" spans="1:15" x14ac:dyDescent="0.25">
      <c r="A29" s="12" t="s">
        <v>6</v>
      </c>
      <c r="B29" s="16">
        <v>4327.8</v>
      </c>
      <c r="F29" s="45" t="s">
        <v>93</v>
      </c>
      <c r="G29" s="64">
        <f>SUM(G18:G28)</f>
        <v>1.0000000000000002</v>
      </c>
      <c r="I29" s="12" t="s">
        <v>5</v>
      </c>
      <c r="J29" s="16">
        <v>4646.3</v>
      </c>
      <c r="N29" s="45" t="s">
        <v>93</v>
      </c>
      <c r="O29" s="65">
        <f>SUM(O18:O28)</f>
        <v>0.99999999999999978</v>
      </c>
    </row>
    <row r="30" spans="1:15" x14ac:dyDescent="0.25">
      <c r="A30" s="12" t="s">
        <v>10</v>
      </c>
      <c r="B30" s="17">
        <v>4196</v>
      </c>
      <c r="I30" s="12" t="s">
        <v>10</v>
      </c>
      <c r="J30" s="14">
        <v>4002.5</v>
      </c>
    </row>
    <row r="31" spans="1:15" x14ac:dyDescent="0.25">
      <c r="A31" s="12" t="s">
        <v>4</v>
      </c>
      <c r="B31" s="16">
        <v>3658.9</v>
      </c>
      <c r="I31" s="12" t="s">
        <v>41</v>
      </c>
      <c r="J31" s="16">
        <v>2830.8</v>
      </c>
    </row>
    <row r="32" spans="1:15" x14ac:dyDescent="0.25">
      <c r="A32" s="12" t="s">
        <v>8</v>
      </c>
      <c r="B32" s="14">
        <v>3573.4</v>
      </c>
      <c r="I32" s="12" t="s">
        <v>40</v>
      </c>
      <c r="J32" s="14">
        <v>2684.6</v>
      </c>
    </row>
    <row r="33" spans="1:10" x14ac:dyDescent="0.25">
      <c r="A33" s="12" t="s">
        <v>41</v>
      </c>
      <c r="B33" s="16">
        <v>3099.4</v>
      </c>
      <c r="I33" s="12" t="s">
        <v>4</v>
      </c>
      <c r="J33" s="16">
        <v>2279.6</v>
      </c>
    </row>
    <row r="34" spans="1:10" x14ac:dyDescent="0.25">
      <c r="A34" s="12" t="s">
        <v>42</v>
      </c>
      <c r="B34" s="14">
        <v>2805.8</v>
      </c>
      <c r="I34" s="12" t="s">
        <v>8</v>
      </c>
      <c r="J34" s="14">
        <v>2127.5</v>
      </c>
    </row>
    <row r="35" spans="1:10" x14ac:dyDescent="0.25">
      <c r="A35" s="12" t="s">
        <v>43</v>
      </c>
      <c r="B35" s="16">
        <v>2549.6999999999998</v>
      </c>
      <c r="I35" s="12" t="s">
        <v>43</v>
      </c>
      <c r="J35" s="16">
        <v>1732.5</v>
      </c>
    </row>
    <row r="36" spans="1:10" x14ac:dyDescent="0.25">
      <c r="A36" s="12" t="s">
        <v>12</v>
      </c>
      <c r="B36" s="14">
        <v>1700.4</v>
      </c>
      <c r="I36" s="12" t="s">
        <v>13</v>
      </c>
      <c r="J36" s="14">
        <v>1532.5</v>
      </c>
    </row>
    <row r="37" spans="1:10" x14ac:dyDescent="0.25">
      <c r="A37" s="12" t="s">
        <v>13</v>
      </c>
      <c r="B37" s="16">
        <v>1463.1</v>
      </c>
      <c r="I37" s="12" t="s">
        <v>12</v>
      </c>
      <c r="J37" s="16">
        <v>1237.9000000000001</v>
      </c>
    </row>
    <row r="38" spans="1:10" x14ac:dyDescent="0.25">
      <c r="A38" s="12" t="s">
        <v>45</v>
      </c>
      <c r="B38" s="14">
        <v>1435.4</v>
      </c>
      <c r="I38" s="12" t="s">
        <v>51</v>
      </c>
      <c r="J38" s="14">
        <v>1201.2</v>
      </c>
    </row>
    <row r="39" spans="1:10" x14ac:dyDescent="0.25">
      <c r="A39" s="12" t="s">
        <v>11</v>
      </c>
      <c r="B39" s="16">
        <v>1378.8</v>
      </c>
      <c r="I39" s="12" t="s">
        <v>44</v>
      </c>
      <c r="J39" s="16">
        <v>1121.5999999999999</v>
      </c>
    </row>
    <row r="40" spans="1:10" x14ac:dyDescent="0.25">
      <c r="A40" s="12" t="s">
        <v>47</v>
      </c>
      <c r="B40" s="14">
        <v>1269.0999999999999</v>
      </c>
      <c r="I40" s="12" t="s">
        <v>45</v>
      </c>
      <c r="J40" s="17">
        <v>1056</v>
      </c>
    </row>
    <row r="41" spans="1:10" x14ac:dyDescent="0.25">
      <c r="A41" s="12" t="s">
        <v>44</v>
      </c>
      <c r="B41" s="16">
        <v>1263.2</v>
      </c>
      <c r="I41" s="12" t="s">
        <v>50</v>
      </c>
      <c r="J41" s="13">
        <v>962</v>
      </c>
    </row>
    <row r="42" spans="1:10" x14ac:dyDescent="0.25">
      <c r="A42" s="12" t="s">
        <v>46</v>
      </c>
      <c r="B42" s="14">
        <v>1046.2</v>
      </c>
      <c r="I42" s="12" t="s">
        <v>48</v>
      </c>
      <c r="J42" s="14">
        <v>777.8</v>
      </c>
    </row>
    <row r="43" spans="1:10" x14ac:dyDescent="0.25">
      <c r="A43" s="12" t="s">
        <v>50</v>
      </c>
      <c r="B43" s="16">
        <v>1014.9</v>
      </c>
      <c r="I43" s="12" t="s">
        <v>47</v>
      </c>
      <c r="J43" s="16">
        <v>694.7</v>
      </c>
    </row>
    <row r="44" spans="1:10" x14ac:dyDescent="0.25">
      <c r="A44" s="12" t="s">
        <v>48</v>
      </c>
      <c r="B44" s="14">
        <v>974.1</v>
      </c>
      <c r="I44" s="12" t="s">
        <v>46</v>
      </c>
      <c r="J44" s="14">
        <v>512.9</v>
      </c>
    </row>
    <row r="45" spans="1:10" x14ac:dyDescent="0.25">
      <c r="A45" s="12" t="s">
        <v>51</v>
      </c>
      <c r="B45" s="16">
        <v>820.9</v>
      </c>
      <c r="I45" s="12" t="s">
        <v>11</v>
      </c>
      <c r="J45" s="16">
        <v>413.2</v>
      </c>
    </row>
    <row r="46" spans="1:10" x14ac:dyDescent="0.25">
      <c r="A46" s="12" t="s">
        <v>49</v>
      </c>
      <c r="B46" s="14">
        <v>808.4</v>
      </c>
      <c r="I46" s="12" t="s">
        <v>49</v>
      </c>
      <c r="J46" s="14">
        <v>348.4</v>
      </c>
    </row>
    <row r="47" spans="1:10" x14ac:dyDescent="0.25">
      <c r="A47" s="12" t="s">
        <v>52</v>
      </c>
      <c r="B47" s="16">
        <v>443.3</v>
      </c>
      <c r="I47" s="12" t="s">
        <v>52</v>
      </c>
      <c r="J47" s="16">
        <v>290.5</v>
      </c>
    </row>
    <row r="48" spans="1:10" x14ac:dyDescent="0.25">
      <c r="A48" s="12" t="s">
        <v>53</v>
      </c>
      <c r="B48" s="14">
        <v>372.5</v>
      </c>
      <c r="I48" s="12" t="s">
        <v>55</v>
      </c>
      <c r="J48" s="14">
        <v>217.6</v>
      </c>
    </row>
    <row r="49" spans="1:10" x14ac:dyDescent="0.25">
      <c r="A49" s="12" t="s">
        <v>54</v>
      </c>
      <c r="B49" s="16">
        <v>250.2</v>
      </c>
      <c r="I49" s="12" t="s">
        <v>53</v>
      </c>
      <c r="J49" s="16">
        <v>174.5</v>
      </c>
    </row>
    <row r="50" spans="1:10" x14ac:dyDescent="0.25">
      <c r="A50" s="12" t="s">
        <v>55</v>
      </c>
      <c r="B50" s="14">
        <v>212.9</v>
      </c>
      <c r="I50" s="12" t="s">
        <v>54</v>
      </c>
      <c r="J50" s="14">
        <v>137.69999999999999</v>
      </c>
    </row>
    <row r="51" spans="1:10" x14ac:dyDescent="0.25">
      <c r="A51" s="12" t="s">
        <v>56</v>
      </c>
      <c r="B51" s="16">
        <v>97.4</v>
      </c>
      <c r="I51" s="12" t="s">
        <v>56</v>
      </c>
      <c r="J51" s="16">
        <v>47.5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0"/>
  <sheetViews>
    <sheetView zoomScale="70" zoomScaleNormal="70" workbookViewId="0">
      <selection activeCell="P6" sqref="P6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5" width="9" style="5"/>
    <col min="6" max="8" width="14.7109375" style="5" customWidth="1"/>
    <col min="9" max="16384" width="9" style="5"/>
  </cols>
  <sheetData>
    <row r="1" spans="1:4" x14ac:dyDescent="0.25">
      <c r="A1" s="4" t="s">
        <v>127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6" t="s">
        <v>136</v>
      </c>
    </row>
    <row r="6" spans="1:4" x14ac:dyDescent="0.25">
      <c r="A6" s="7" t="s">
        <v>102</v>
      </c>
    </row>
    <row r="7" spans="1:4" x14ac:dyDescent="0.25">
      <c r="A7" s="7" t="s">
        <v>14</v>
      </c>
      <c r="B7" s="8" t="s">
        <v>103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32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4" x14ac:dyDescent="0.25">
      <c r="A17" s="11" t="s">
        <v>24</v>
      </c>
      <c r="B17" s="30" t="s">
        <v>30</v>
      </c>
      <c r="C17" s="30" t="s">
        <v>30</v>
      </c>
      <c r="D17" s="30" t="s">
        <v>30</v>
      </c>
    </row>
    <row r="18" spans="1:4" x14ac:dyDescent="0.25">
      <c r="A18" s="12" t="s">
        <v>59</v>
      </c>
      <c r="B18" s="16">
        <v>18806.3</v>
      </c>
      <c r="C18" s="13">
        <v>24776</v>
      </c>
      <c r="D18" s="16">
        <v>-5969.7</v>
      </c>
    </row>
    <row r="19" spans="1:4" x14ac:dyDescent="0.25">
      <c r="A19" s="12" t="s">
        <v>60</v>
      </c>
      <c r="B19" s="14">
        <v>21160.6</v>
      </c>
      <c r="C19" s="14">
        <v>25598.3</v>
      </c>
      <c r="D19" s="14">
        <v>-4437.7</v>
      </c>
    </row>
    <row r="20" spans="1:4" x14ac:dyDescent="0.25">
      <c r="A20" s="12" t="s">
        <v>61</v>
      </c>
      <c r="B20" s="16">
        <v>25784.3</v>
      </c>
      <c r="C20" s="16">
        <v>31383.5</v>
      </c>
      <c r="D20" s="16">
        <v>-5599.2</v>
      </c>
    </row>
    <row r="21" spans="1:4" x14ac:dyDescent="0.25">
      <c r="A21" s="12" t="s">
        <v>62</v>
      </c>
      <c r="B21" s="14">
        <v>28018.400000000001</v>
      </c>
      <c r="C21" s="14">
        <v>31103.8</v>
      </c>
      <c r="D21" s="14">
        <v>-3085.5</v>
      </c>
    </row>
    <row r="22" spans="1:4" x14ac:dyDescent="0.25">
      <c r="A22" s="12" t="s">
        <v>63</v>
      </c>
      <c r="B22" s="16">
        <v>31493.1</v>
      </c>
      <c r="C22" s="16">
        <v>38084.699999999997</v>
      </c>
      <c r="D22" s="16">
        <v>-6591.6</v>
      </c>
    </row>
    <row r="23" spans="1:4" x14ac:dyDescent="0.25">
      <c r="A23" s="12" t="s">
        <v>64</v>
      </c>
      <c r="B23" s="14">
        <v>35327.5</v>
      </c>
      <c r="C23" s="14">
        <v>61410.2</v>
      </c>
      <c r="D23" s="14">
        <v>-26082.7</v>
      </c>
    </row>
    <row r="24" spans="1:4" x14ac:dyDescent="0.25">
      <c r="A24" s="12" t="s">
        <v>65</v>
      </c>
      <c r="B24" s="16">
        <v>39751.800000000003</v>
      </c>
      <c r="C24" s="16">
        <v>92042.1</v>
      </c>
      <c r="D24" s="16">
        <v>-52290.2</v>
      </c>
    </row>
    <row r="25" spans="1:4" x14ac:dyDescent="0.25">
      <c r="A25" s="12" t="s">
        <v>66</v>
      </c>
      <c r="B25" s="14">
        <v>44271.1</v>
      </c>
      <c r="C25" s="14">
        <v>87793.1</v>
      </c>
      <c r="D25" s="17">
        <v>-43522</v>
      </c>
    </row>
    <row r="26" spans="1:4" x14ac:dyDescent="0.25">
      <c r="A26" s="12" t="s">
        <v>67</v>
      </c>
      <c r="B26" s="13">
        <v>44392</v>
      </c>
      <c r="C26" s="13">
        <v>75068</v>
      </c>
      <c r="D26" s="13">
        <v>-30676</v>
      </c>
    </row>
    <row r="27" spans="1:4" x14ac:dyDescent="0.25">
      <c r="A27" s="12" t="s">
        <v>68</v>
      </c>
      <c r="B27" s="14">
        <v>48756.5</v>
      </c>
      <c r="C27" s="14">
        <v>175584.7</v>
      </c>
      <c r="D27" s="14">
        <v>-126828.1</v>
      </c>
    </row>
    <row r="28" spans="1:4" x14ac:dyDescent="0.25">
      <c r="A28" s="12" t="s">
        <v>69</v>
      </c>
      <c r="B28" s="16">
        <v>55606.6</v>
      </c>
      <c r="C28" s="16">
        <v>159641.1</v>
      </c>
      <c r="D28" s="16">
        <v>-104034.5</v>
      </c>
    </row>
    <row r="29" spans="1:4" x14ac:dyDescent="0.25">
      <c r="A29" s="12" t="s">
        <v>25</v>
      </c>
      <c r="B29" s="14">
        <v>46321.5</v>
      </c>
      <c r="C29" s="14">
        <v>83814.7</v>
      </c>
      <c r="D29" s="14">
        <v>-37493.199999999997</v>
      </c>
    </row>
    <row r="30" spans="1:4" x14ac:dyDescent="0.25">
      <c r="A30" s="12" t="s">
        <v>95</v>
      </c>
      <c r="B30" s="16">
        <v>52652.6</v>
      </c>
      <c r="C30" s="16">
        <v>87166.9</v>
      </c>
      <c r="D30" s="16">
        <v>-34514.300000000003</v>
      </c>
    </row>
    <row r="32" spans="1:4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19" t="s">
        <v>70</v>
      </c>
      <c r="C36" s="19"/>
      <c r="D36" s="19"/>
      <c r="F36" s="66" t="s">
        <v>73</v>
      </c>
      <c r="G36" s="67"/>
      <c r="H36" s="68"/>
    </row>
    <row r="37" spans="1:8" x14ac:dyDescent="0.25">
      <c r="A37" s="23"/>
      <c r="B37" s="24" t="s">
        <v>71</v>
      </c>
      <c r="C37" s="24" t="s">
        <v>72</v>
      </c>
      <c r="D37" s="24" t="s">
        <v>57</v>
      </c>
      <c r="F37" s="24" t="s">
        <v>71</v>
      </c>
      <c r="G37" s="24" t="s">
        <v>72</v>
      </c>
      <c r="H37" s="24" t="s">
        <v>57</v>
      </c>
    </row>
    <row r="38" spans="1:8" x14ac:dyDescent="0.25">
      <c r="A38" s="24" t="str">
        <f>A18</f>
        <v>2010</v>
      </c>
      <c r="B38" s="42">
        <f>B18/1000</f>
        <v>18.8063</v>
      </c>
      <c r="C38" s="42">
        <f>C18/1000</f>
        <v>24.776</v>
      </c>
      <c r="D38" s="42">
        <f>D18/1000</f>
        <v>-5.9696999999999996</v>
      </c>
      <c r="F38" s="69"/>
      <c r="G38" s="69"/>
      <c r="H38" s="69"/>
    </row>
    <row r="39" spans="1:8" x14ac:dyDescent="0.25">
      <c r="A39" s="24" t="str">
        <f t="shared" ref="A39:A50" si="0">A19</f>
        <v>2011</v>
      </c>
      <c r="B39" s="42">
        <f t="shared" ref="B39:D50" si="1">B19/1000</f>
        <v>21.160599999999999</v>
      </c>
      <c r="C39" s="42">
        <f t="shared" si="1"/>
        <v>25.598299999999998</v>
      </c>
      <c r="D39" s="42">
        <f t="shared" si="1"/>
        <v>-4.4376999999999995</v>
      </c>
      <c r="F39" s="26">
        <f>(B19-B18)/B18</f>
        <v>0.12518677251772009</v>
      </c>
      <c r="G39" s="26">
        <f t="shared" ref="G39:H48" si="2">(C19-C18)/C18</f>
        <v>3.3189376816273784E-2</v>
      </c>
      <c r="H39" s="26">
        <f t="shared" si="2"/>
        <v>-0.25662931135567951</v>
      </c>
    </row>
    <row r="40" spans="1:8" x14ac:dyDescent="0.25">
      <c r="A40" s="24" t="str">
        <f t="shared" si="0"/>
        <v>2012</v>
      </c>
      <c r="B40" s="42">
        <f t="shared" si="1"/>
        <v>25.784299999999998</v>
      </c>
      <c r="C40" s="42">
        <f t="shared" si="1"/>
        <v>31.383500000000002</v>
      </c>
      <c r="D40" s="42">
        <f t="shared" si="1"/>
        <v>-5.5991999999999997</v>
      </c>
      <c r="F40" s="26">
        <f t="shared" ref="F40:F48" si="3">(B20-B19)/B19</f>
        <v>0.21850514635690865</v>
      </c>
      <c r="G40" s="26">
        <f t="shared" si="2"/>
        <v>0.22599938277151221</v>
      </c>
      <c r="H40" s="26">
        <f t="shared" si="2"/>
        <v>0.26173468238051245</v>
      </c>
    </row>
    <row r="41" spans="1:8" x14ac:dyDescent="0.25">
      <c r="A41" s="24" t="str">
        <f t="shared" si="0"/>
        <v>2013</v>
      </c>
      <c r="B41" s="42">
        <f t="shared" si="1"/>
        <v>28.0184</v>
      </c>
      <c r="C41" s="42">
        <f t="shared" si="1"/>
        <v>31.1038</v>
      </c>
      <c r="D41" s="42">
        <f t="shared" si="1"/>
        <v>-3.0855000000000001</v>
      </c>
      <c r="F41" s="26">
        <f t="shared" si="3"/>
        <v>8.6645749545266007E-2</v>
      </c>
      <c r="G41" s="28">
        <f t="shared" si="2"/>
        <v>-8.912326541016799E-3</v>
      </c>
      <c r="H41" s="26">
        <f t="shared" si="2"/>
        <v>-0.44893913416202313</v>
      </c>
    </row>
    <row r="42" spans="1:8" x14ac:dyDescent="0.25">
      <c r="A42" s="24" t="str">
        <f t="shared" si="0"/>
        <v>2014</v>
      </c>
      <c r="B42" s="42">
        <f t="shared" si="1"/>
        <v>31.493099999999998</v>
      </c>
      <c r="C42" s="42">
        <f t="shared" si="1"/>
        <v>38.084699999999998</v>
      </c>
      <c r="D42" s="42">
        <f t="shared" si="1"/>
        <v>-6.5916000000000006</v>
      </c>
      <c r="F42" s="26">
        <f t="shared" si="3"/>
        <v>0.12401493304399955</v>
      </c>
      <c r="G42" s="26">
        <f t="shared" si="2"/>
        <v>0.22443881454999062</v>
      </c>
      <c r="H42" s="26">
        <f t="shared" si="2"/>
        <v>1.1363150218765192</v>
      </c>
    </row>
    <row r="43" spans="1:8" x14ac:dyDescent="0.25">
      <c r="A43" s="24" t="str">
        <f t="shared" si="0"/>
        <v>2015</v>
      </c>
      <c r="B43" s="42">
        <f t="shared" si="1"/>
        <v>35.327500000000001</v>
      </c>
      <c r="C43" s="70">
        <f t="shared" si="1"/>
        <v>61.410199999999996</v>
      </c>
      <c r="D43" s="70">
        <f t="shared" si="1"/>
        <v>-26.082699999999999</v>
      </c>
      <c r="F43" s="26">
        <f t="shared" si="3"/>
        <v>0.12175365397499775</v>
      </c>
      <c r="G43" s="26">
        <f t="shared" si="2"/>
        <v>0.61246379779806592</v>
      </c>
      <c r="H43" s="26">
        <f t="shared" si="2"/>
        <v>2.9569603738090899</v>
      </c>
    </row>
    <row r="44" spans="1:8" x14ac:dyDescent="0.25">
      <c r="A44" s="24" t="str">
        <f t="shared" si="0"/>
        <v>2016</v>
      </c>
      <c r="B44" s="42">
        <f t="shared" si="1"/>
        <v>39.751800000000003</v>
      </c>
      <c r="C44" s="70">
        <f t="shared" si="1"/>
        <v>92.042100000000005</v>
      </c>
      <c r="D44" s="70">
        <f t="shared" si="1"/>
        <v>-52.290199999999999</v>
      </c>
      <c r="F44" s="26">
        <f t="shared" si="3"/>
        <v>0.12523671360837882</v>
      </c>
      <c r="G44" s="26">
        <f t="shared" si="2"/>
        <v>0.4988080156065281</v>
      </c>
      <c r="H44" s="26">
        <f t="shared" si="2"/>
        <v>1.0047847807167201</v>
      </c>
    </row>
    <row r="45" spans="1:8" x14ac:dyDescent="0.25">
      <c r="A45" s="24" t="str">
        <f t="shared" si="0"/>
        <v>2017</v>
      </c>
      <c r="B45" s="42">
        <f t="shared" si="1"/>
        <v>44.271099999999997</v>
      </c>
      <c r="C45" s="70">
        <f t="shared" si="1"/>
        <v>87.79310000000001</v>
      </c>
      <c r="D45" s="71">
        <f t="shared" si="1"/>
        <v>-43.521999999999998</v>
      </c>
      <c r="F45" s="26">
        <f t="shared" si="3"/>
        <v>0.11368793362816264</v>
      </c>
      <c r="G45" s="28">
        <f t="shared" si="2"/>
        <v>-4.6163657717501007E-2</v>
      </c>
      <c r="H45" s="26">
        <f t="shared" si="2"/>
        <v>-0.16768342825233021</v>
      </c>
    </row>
    <row r="46" spans="1:8" x14ac:dyDescent="0.25">
      <c r="A46" s="24" t="str">
        <f t="shared" si="0"/>
        <v>2018</v>
      </c>
      <c r="B46" s="42">
        <f t="shared" si="1"/>
        <v>44.392000000000003</v>
      </c>
      <c r="C46" s="70">
        <f t="shared" si="1"/>
        <v>75.067999999999998</v>
      </c>
      <c r="D46" s="71">
        <f t="shared" si="1"/>
        <v>-30.675999999999998</v>
      </c>
      <c r="F46" s="26">
        <f t="shared" si="3"/>
        <v>2.7309011973951735E-3</v>
      </c>
      <c r="G46" s="28">
        <f t="shared" si="2"/>
        <v>-0.14494419265295341</v>
      </c>
      <c r="H46" s="26">
        <f t="shared" si="2"/>
        <v>-0.29516106796562658</v>
      </c>
    </row>
    <row r="47" spans="1:8" x14ac:dyDescent="0.25">
      <c r="A47" s="24" t="str">
        <f t="shared" si="0"/>
        <v>2019</v>
      </c>
      <c r="B47" s="42">
        <f t="shared" si="1"/>
        <v>48.756500000000003</v>
      </c>
      <c r="C47" s="70">
        <f t="shared" si="1"/>
        <v>175.5847</v>
      </c>
      <c r="D47" s="72">
        <f t="shared" si="1"/>
        <v>-126.82810000000001</v>
      </c>
      <c r="F47" s="26">
        <f t="shared" si="3"/>
        <v>9.831726437195891E-2</v>
      </c>
      <c r="G47" s="26">
        <f t="shared" si="2"/>
        <v>1.3390086321734962</v>
      </c>
      <c r="H47" s="26">
        <f t="shared" si="2"/>
        <v>3.1344406050332507</v>
      </c>
    </row>
    <row r="48" spans="1:8" x14ac:dyDescent="0.25">
      <c r="A48" s="24" t="str">
        <f t="shared" si="0"/>
        <v>2020</v>
      </c>
      <c r="B48" s="42">
        <f t="shared" si="1"/>
        <v>55.6066</v>
      </c>
      <c r="C48" s="70">
        <f t="shared" si="1"/>
        <v>159.64109999999999</v>
      </c>
      <c r="D48" s="72">
        <f t="shared" si="1"/>
        <v>-104.03449999999999</v>
      </c>
      <c r="F48" s="26">
        <f t="shared" si="3"/>
        <v>0.14049613897634158</v>
      </c>
      <c r="G48" s="28">
        <f t="shared" si="2"/>
        <v>-9.0802900252698576E-2</v>
      </c>
      <c r="H48" s="26">
        <f t="shared" si="2"/>
        <v>-0.17972042473237401</v>
      </c>
    </row>
    <row r="49" spans="1:8" x14ac:dyDescent="0.25">
      <c r="A49" s="24" t="str">
        <f t="shared" si="0"/>
        <v>2021</v>
      </c>
      <c r="B49" s="42">
        <f t="shared" si="1"/>
        <v>46.3215</v>
      </c>
      <c r="C49" s="70">
        <f t="shared" si="1"/>
        <v>83.814700000000002</v>
      </c>
      <c r="D49" s="70">
        <f t="shared" si="1"/>
        <v>-37.493199999999995</v>
      </c>
      <c r="F49" s="26">
        <f t="shared" ref="F49:H50" si="4">(B29-B28)/B28</f>
        <v>-0.16697838026421322</v>
      </c>
      <c r="G49" s="28">
        <f t="shared" si="4"/>
        <v>-0.47498044050059796</v>
      </c>
      <c r="H49" s="26">
        <f t="shared" si="4"/>
        <v>-0.63960801464898664</v>
      </c>
    </row>
    <row r="50" spans="1:8" x14ac:dyDescent="0.25">
      <c r="A50" s="24" t="str">
        <f t="shared" si="0"/>
        <v>2022</v>
      </c>
      <c r="B50" s="42">
        <f t="shared" si="1"/>
        <v>52.6526</v>
      </c>
      <c r="C50" s="70">
        <f t="shared" si="1"/>
        <v>87.166899999999998</v>
      </c>
      <c r="D50" s="70">
        <f t="shared" si="1"/>
        <v>-34.514300000000006</v>
      </c>
      <c r="F50" s="26">
        <f t="shared" si="4"/>
        <v>0.13667735284910892</v>
      </c>
      <c r="G50" s="28">
        <f t="shared" si="4"/>
        <v>3.9995370740454804E-2</v>
      </c>
      <c r="H50" s="26">
        <f t="shared" si="4"/>
        <v>-7.945174058229211E-2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54"/>
  <sheetViews>
    <sheetView topLeftCell="A24" zoomScale="55" zoomScaleNormal="55" workbookViewId="0">
      <selection activeCell="AJ63" sqref="AJ63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49" t="s">
        <v>128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118</v>
      </c>
      <c r="I7" s="7" t="s">
        <v>112</v>
      </c>
    </row>
    <row r="8" spans="1:13" x14ac:dyDescent="0.25">
      <c r="A8" s="7" t="s">
        <v>14</v>
      </c>
      <c r="B8" s="8" t="s">
        <v>119</v>
      </c>
      <c r="I8" s="7" t="s">
        <v>14</v>
      </c>
      <c r="J8" s="8" t="s">
        <v>113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50" t="s">
        <v>27</v>
      </c>
      <c r="D13" s="51"/>
      <c r="I13" s="8" t="s">
        <v>38</v>
      </c>
      <c r="K13" s="50" t="s">
        <v>28</v>
      </c>
      <c r="L13" s="51"/>
      <c r="M13" s="51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52" t="s">
        <v>95</v>
      </c>
      <c r="D16" s="38"/>
      <c r="E16" s="38" t="s">
        <v>83</v>
      </c>
      <c r="I16" s="9" t="s">
        <v>24</v>
      </c>
      <c r="J16" s="52" t="s">
        <v>25</v>
      </c>
      <c r="L16" s="38"/>
      <c r="M16" s="38" t="s">
        <v>82</v>
      </c>
    </row>
    <row r="17" spans="1:15" x14ac:dyDescent="0.25">
      <c r="A17" s="9" t="s">
        <v>29</v>
      </c>
      <c r="B17" s="10" t="s">
        <v>32</v>
      </c>
      <c r="D17" s="53" t="s">
        <v>90</v>
      </c>
      <c r="E17" s="53">
        <f>B19</f>
        <v>52652.6</v>
      </c>
      <c r="F17" s="56"/>
      <c r="G17" s="57" t="s">
        <v>71</v>
      </c>
      <c r="I17" s="9" t="s">
        <v>29</v>
      </c>
      <c r="J17" s="10" t="s">
        <v>32</v>
      </c>
      <c r="L17" s="53" t="s">
        <v>90</v>
      </c>
      <c r="M17" s="53">
        <f>J19</f>
        <v>83814.7</v>
      </c>
      <c r="N17" s="56"/>
      <c r="O17" s="57" t="s">
        <v>72</v>
      </c>
    </row>
    <row r="18" spans="1:15" x14ac:dyDescent="0.25">
      <c r="A18" s="11" t="s">
        <v>39</v>
      </c>
      <c r="B18" s="30" t="s">
        <v>30</v>
      </c>
      <c r="D18" s="53" t="s">
        <v>89</v>
      </c>
      <c r="E18" s="53">
        <f>SUM(B20:B29)</f>
        <v>47174.000000000007</v>
      </c>
      <c r="F18" s="60" t="str">
        <f>A20</f>
        <v>United States</v>
      </c>
      <c r="G18" s="62">
        <f>B20/B19</f>
        <v>0.45590910990150535</v>
      </c>
      <c r="I18" s="11" t="s">
        <v>39</v>
      </c>
      <c r="J18" s="30" t="s">
        <v>30</v>
      </c>
      <c r="L18" s="53" t="s">
        <v>89</v>
      </c>
      <c r="M18" s="53">
        <f>SUM(J20:J29)</f>
        <v>58945.299999999996</v>
      </c>
      <c r="N18" s="60" t="str">
        <f t="shared" ref="N18:N27" si="0">I20</f>
        <v>United States</v>
      </c>
      <c r="O18" s="62">
        <f>J20/J19</f>
        <v>0.42687977168682828</v>
      </c>
    </row>
    <row r="19" spans="1:15" x14ac:dyDescent="0.25">
      <c r="A19" s="12" t="s">
        <v>21</v>
      </c>
      <c r="B19" s="16">
        <v>52652.6</v>
      </c>
      <c r="D19" s="54" t="s">
        <v>91</v>
      </c>
      <c r="E19" s="55">
        <f>E17-E18</f>
        <v>5478.5999999999913</v>
      </c>
      <c r="F19" s="60" t="str">
        <f t="shared" ref="F19:F27" si="1">A21</f>
        <v>Switzerland</v>
      </c>
      <c r="G19" s="62">
        <f>B21/B19</f>
        <v>0.16823100853519105</v>
      </c>
      <c r="I19" s="12" t="s">
        <v>21</v>
      </c>
      <c r="J19" s="16">
        <v>83814.7</v>
      </c>
      <c r="L19" s="54" t="s">
        <v>91</v>
      </c>
      <c r="M19" s="55">
        <f>M17-M18</f>
        <v>24869.4</v>
      </c>
      <c r="N19" s="60" t="str">
        <f t="shared" si="0"/>
        <v>United Kingdom</v>
      </c>
      <c r="O19" s="62">
        <f>J21/J19</f>
        <v>7.9431173767847404E-2</v>
      </c>
    </row>
    <row r="20" spans="1:15" x14ac:dyDescent="0.25">
      <c r="A20" s="12" t="s">
        <v>1</v>
      </c>
      <c r="B20" s="14">
        <v>24004.799999999999</v>
      </c>
      <c r="F20" s="60" t="str">
        <f t="shared" si="1"/>
        <v>United Kingdom</v>
      </c>
      <c r="G20" s="62">
        <f>B22/B19</f>
        <v>0.11344169138845946</v>
      </c>
      <c r="I20" s="12" t="s">
        <v>1</v>
      </c>
      <c r="J20" s="14">
        <v>35778.800000000003</v>
      </c>
      <c r="N20" s="60" t="str">
        <f t="shared" si="0"/>
        <v>China(*)</v>
      </c>
      <c r="O20" s="62">
        <f>J22/J19</f>
        <v>6.2697832241838253E-2</v>
      </c>
    </row>
    <row r="21" spans="1:15" x14ac:dyDescent="0.25">
      <c r="A21" s="12" t="s">
        <v>2</v>
      </c>
      <c r="B21" s="16">
        <v>8857.7999999999993</v>
      </c>
      <c r="F21" s="60" t="str">
        <f t="shared" si="1"/>
        <v>China(*)</v>
      </c>
      <c r="G21" s="62">
        <f>B23/B19</f>
        <v>6.4864793001675136E-2</v>
      </c>
      <c r="I21" s="12" t="s">
        <v>0</v>
      </c>
      <c r="J21" s="16">
        <v>6657.5</v>
      </c>
      <c r="N21" s="60" t="str">
        <f t="shared" si="0"/>
        <v>India</v>
      </c>
      <c r="O21" s="62">
        <f>J23/J19</f>
        <v>5.2587433946551146E-2</v>
      </c>
    </row>
    <row r="22" spans="1:15" x14ac:dyDescent="0.25">
      <c r="A22" s="12" t="s">
        <v>0</v>
      </c>
      <c r="B22" s="17">
        <v>5973</v>
      </c>
      <c r="F22" s="60" t="str">
        <f t="shared" si="1"/>
        <v>Japan</v>
      </c>
      <c r="G22" s="62">
        <f>B24/B19</f>
        <v>3.4231927768049446E-2</v>
      </c>
      <c r="I22" s="12" t="s">
        <v>134</v>
      </c>
      <c r="J22" s="17">
        <v>5255</v>
      </c>
      <c r="N22" s="60" t="str">
        <f t="shared" si="0"/>
        <v>Switzerland</v>
      </c>
      <c r="O22" s="62">
        <f>J24/J19</f>
        <v>2.7799419433583848E-2</v>
      </c>
    </row>
    <row r="23" spans="1:15" x14ac:dyDescent="0.25">
      <c r="A23" s="12" t="s">
        <v>134</v>
      </c>
      <c r="B23" s="73">
        <v>3415.3</v>
      </c>
      <c r="F23" s="60" t="str">
        <f t="shared" si="1"/>
        <v>Singapore</v>
      </c>
      <c r="G23" s="62">
        <f>B25/B19</f>
        <v>2.0527001515594671E-2</v>
      </c>
      <c r="I23" s="12" t="s">
        <v>6</v>
      </c>
      <c r="J23" s="16">
        <v>4407.6000000000004</v>
      </c>
      <c r="N23" s="60" t="str">
        <f t="shared" si="0"/>
        <v>Canada</v>
      </c>
      <c r="O23" s="62">
        <f>J25/J19</f>
        <v>1.7056673829292473E-2</v>
      </c>
    </row>
    <row r="24" spans="1:15" x14ac:dyDescent="0.25">
      <c r="A24" s="12" t="s">
        <v>3</v>
      </c>
      <c r="B24" s="14">
        <v>1802.4</v>
      </c>
      <c r="F24" s="60" t="str">
        <f t="shared" si="1"/>
        <v>South Korea</v>
      </c>
      <c r="G24" s="62">
        <f>B26/B19</f>
        <v>1.5057186159847757E-2</v>
      </c>
      <c r="I24" s="12" t="s">
        <v>2</v>
      </c>
      <c r="J24" s="17">
        <v>2330</v>
      </c>
      <c r="N24" s="60" t="str">
        <f t="shared" si="0"/>
        <v>Japan</v>
      </c>
      <c r="O24" s="62">
        <f>J26/J19</f>
        <v>1.5576026639718332E-2</v>
      </c>
    </row>
    <row r="25" spans="1:15" x14ac:dyDescent="0.25">
      <c r="A25" s="12" t="s">
        <v>7</v>
      </c>
      <c r="B25" s="16">
        <v>1080.8</v>
      </c>
      <c r="F25" s="60" t="str">
        <f t="shared" si="1"/>
        <v>India</v>
      </c>
      <c r="G25" s="62">
        <f>B27/B19</f>
        <v>8.1971260678485019E-3</v>
      </c>
      <c r="I25" s="12" t="s">
        <v>9</v>
      </c>
      <c r="J25" s="16">
        <v>1429.6</v>
      </c>
      <c r="N25" s="60" t="str">
        <f t="shared" si="0"/>
        <v>South Korea</v>
      </c>
      <c r="O25" s="62">
        <f>J27/J19</f>
        <v>8.7836620545083382E-3</v>
      </c>
    </row>
    <row r="26" spans="1:15" x14ac:dyDescent="0.25">
      <c r="A26" s="12" t="s">
        <v>41</v>
      </c>
      <c r="B26" s="14">
        <v>792.8</v>
      </c>
      <c r="F26" s="60" t="str">
        <f t="shared" si="1"/>
        <v>Canada</v>
      </c>
      <c r="G26" s="62">
        <f>B28/B19</f>
        <v>7.819177020697933E-3</v>
      </c>
      <c r="I26" s="12" t="s">
        <v>3</v>
      </c>
      <c r="J26" s="14">
        <v>1305.5</v>
      </c>
      <c r="N26" s="60" t="str">
        <f t="shared" si="0"/>
        <v>Singapore</v>
      </c>
      <c r="O26" s="62">
        <f>J28/J19</f>
        <v>6.4272734973697936E-3</v>
      </c>
    </row>
    <row r="27" spans="1:15" x14ac:dyDescent="0.25">
      <c r="A27" s="12" t="s">
        <v>6</v>
      </c>
      <c r="B27" s="16">
        <v>431.6</v>
      </c>
      <c r="F27" s="60" t="str">
        <f t="shared" si="1"/>
        <v>Mexico</v>
      </c>
      <c r="G27" s="62">
        <f>B29/B19</f>
        <v>7.6691369467034873E-3</v>
      </c>
      <c r="I27" s="12" t="s">
        <v>41</v>
      </c>
      <c r="J27" s="16">
        <v>736.2</v>
      </c>
      <c r="N27" s="60" t="str">
        <f t="shared" si="0"/>
        <v>Australia</v>
      </c>
      <c r="O27" s="62">
        <f>J29/J19</f>
        <v>6.0418995713162485E-3</v>
      </c>
    </row>
    <row r="28" spans="1:15" x14ac:dyDescent="0.25">
      <c r="A28" s="12" t="s">
        <v>9</v>
      </c>
      <c r="B28" s="14">
        <v>411.7</v>
      </c>
      <c r="F28" s="63" t="s">
        <v>92</v>
      </c>
      <c r="G28" s="62">
        <f>E19/B19</f>
        <v>0.10405184169442708</v>
      </c>
      <c r="I28" s="12" t="s">
        <v>7</v>
      </c>
      <c r="J28" s="14">
        <v>538.70000000000005</v>
      </c>
      <c r="N28" s="63" t="s">
        <v>92</v>
      </c>
      <c r="O28" s="62">
        <f>M19/J19</f>
        <v>0.29671883333114601</v>
      </c>
    </row>
    <row r="29" spans="1:15" x14ac:dyDescent="0.25">
      <c r="A29" s="12" t="s">
        <v>8</v>
      </c>
      <c r="B29" s="16">
        <v>403.8</v>
      </c>
      <c r="F29" s="45" t="s">
        <v>93</v>
      </c>
      <c r="G29" s="65">
        <f>SUM(G18:G28)</f>
        <v>0.99999999999999978</v>
      </c>
      <c r="I29" s="12" t="s">
        <v>10</v>
      </c>
      <c r="J29" s="16">
        <v>506.4</v>
      </c>
      <c r="N29" s="45" t="s">
        <v>93</v>
      </c>
      <c r="O29" s="65">
        <f>SUM(O18:O28)</f>
        <v>1.0000000000000002</v>
      </c>
    </row>
    <row r="30" spans="1:15" x14ac:dyDescent="0.25">
      <c r="A30" s="12" t="s">
        <v>10</v>
      </c>
      <c r="B30" s="14">
        <v>310.10000000000002</v>
      </c>
      <c r="I30" s="12" t="s">
        <v>5</v>
      </c>
      <c r="J30" s="14">
        <v>351.6</v>
      </c>
    </row>
    <row r="31" spans="1:15" x14ac:dyDescent="0.25">
      <c r="A31" s="12" t="s">
        <v>5</v>
      </c>
      <c r="B31" s="16">
        <v>273.8</v>
      </c>
      <c r="I31" s="12" t="s">
        <v>8</v>
      </c>
      <c r="J31" s="16">
        <v>311.5</v>
      </c>
    </row>
    <row r="32" spans="1:15" x14ac:dyDescent="0.25">
      <c r="A32" s="12" t="s">
        <v>4</v>
      </c>
      <c r="B32" s="14">
        <v>223.3</v>
      </c>
      <c r="I32" s="12" t="s">
        <v>40</v>
      </c>
      <c r="J32" s="14">
        <v>276.3</v>
      </c>
    </row>
    <row r="33" spans="1:10" x14ac:dyDescent="0.25">
      <c r="A33" s="12" t="s">
        <v>43</v>
      </c>
      <c r="B33" s="16">
        <v>183.7</v>
      </c>
      <c r="I33" s="12" t="s">
        <v>4</v>
      </c>
      <c r="J33" s="16">
        <v>265.2</v>
      </c>
    </row>
    <row r="34" spans="1:10" x14ac:dyDescent="0.25">
      <c r="A34" s="12" t="s">
        <v>47</v>
      </c>
      <c r="B34" s="14">
        <v>181.6</v>
      </c>
      <c r="I34" s="12" t="s">
        <v>44</v>
      </c>
      <c r="J34" s="14">
        <v>240.6</v>
      </c>
    </row>
    <row r="35" spans="1:10" x14ac:dyDescent="0.25">
      <c r="A35" s="12" t="s">
        <v>45</v>
      </c>
      <c r="B35" s="16">
        <v>154.5</v>
      </c>
      <c r="I35" s="12" t="s">
        <v>43</v>
      </c>
      <c r="J35" s="13">
        <v>219</v>
      </c>
    </row>
    <row r="36" spans="1:10" x14ac:dyDescent="0.25">
      <c r="A36" s="12" t="s">
        <v>40</v>
      </c>
      <c r="B36" s="14">
        <v>126.1</v>
      </c>
      <c r="I36" s="12" t="s">
        <v>42</v>
      </c>
      <c r="J36" s="14">
        <v>192.2</v>
      </c>
    </row>
    <row r="37" spans="1:10" x14ac:dyDescent="0.25">
      <c r="A37" s="12" t="s">
        <v>42</v>
      </c>
      <c r="B37" s="16">
        <v>83.5</v>
      </c>
      <c r="I37" s="12" t="s">
        <v>45</v>
      </c>
      <c r="J37" s="16">
        <v>164.5</v>
      </c>
    </row>
    <row r="38" spans="1:10" x14ac:dyDescent="0.25">
      <c r="A38" s="12" t="s">
        <v>13</v>
      </c>
      <c r="B38" s="14">
        <v>69.8</v>
      </c>
      <c r="I38" s="12" t="s">
        <v>13</v>
      </c>
      <c r="J38" s="14">
        <v>129.6</v>
      </c>
    </row>
    <row r="39" spans="1:10" x14ac:dyDescent="0.25">
      <c r="A39" s="12" t="s">
        <v>11</v>
      </c>
      <c r="B39" s="16">
        <v>60.7</v>
      </c>
      <c r="I39" s="12" t="s">
        <v>12</v>
      </c>
      <c r="J39" s="16">
        <v>101.7</v>
      </c>
    </row>
    <row r="40" spans="1:10" x14ac:dyDescent="0.25">
      <c r="A40" s="12" t="s">
        <v>50</v>
      </c>
      <c r="B40" s="14">
        <v>60.1</v>
      </c>
      <c r="I40" s="12" t="s">
        <v>51</v>
      </c>
      <c r="J40" s="14">
        <v>91.2</v>
      </c>
    </row>
    <row r="41" spans="1:10" x14ac:dyDescent="0.25">
      <c r="A41" s="12" t="s">
        <v>44</v>
      </c>
      <c r="B41" s="16">
        <v>52.7</v>
      </c>
      <c r="I41" s="12" t="s">
        <v>47</v>
      </c>
      <c r="J41" s="16">
        <v>68.5</v>
      </c>
    </row>
    <row r="42" spans="1:10" x14ac:dyDescent="0.25">
      <c r="A42" s="12" t="s">
        <v>48</v>
      </c>
      <c r="B42" s="14">
        <v>46.8</v>
      </c>
      <c r="I42" s="12" t="s">
        <v>48</v>
      </c>
      <c r="J42" s="14">
        <v>58.8</v>
      </c>
    </row>
    <row r="43" spans="1:10" x14ac:dyDescent="0.25">
      <c r="A43" s="12" t="s">
        <v>49</v>
      </c>
      <c r="B43" s="13">
        <v>40</v>
      </c>
      <c r="I43" s="12" t="s">
        <v>46</v>
      </c>
      <c r="J43" s="13">
        <v>38</v>
      </c>
    </row>
    <row r="44" spans="1:10" x14ac:dyDescent="0.25">
      <c r="A44" s="12" t="s">
        <v>51</v>
      </c>
      <c r="B44" s="14">
        <v>23.2</v>
      </c>
      <c r="I44" s="12" t="s">
        <v>50</v>
      </c>
      <c r="J44" s="14">
        <v>22.4</v>
      </c>
    </row>
    <row r="45" spans="1:10" x14ac:dyDescent="0.25">
      <c r="A45" s="12" t="s">
        <v>12</v>
      </c>
      <c r="B45" s="16">
        <v>21.9</v>
      </c>
      <c r="I45" s="12" t="s">
        <v>53</v>
      </c>
      <c r="J45" s="16">
        <v>21.3</v>
      </c>
    </row>
    <row r="46" spans="1:10" x14ac:dyDescent="0.25">
      <c r="A46" s="12" t="s">
        <v>53</v>
      </c>
      <c r="B46" s="14">
        <v>19.100000000000001</v>
      </c>
      <c r="I46" s="12" t="s">
        <v>52</v>
      </c>
      <c r="J46" s="14">
        <v>21.3</v>
      </c>
    </row>
    <row r="47" spans="1:10" x14ac:dyDescent="0.25">
      <c r="A47" s="12" t="s">
        <v>46</v>
      </c>
      <c r="B47" s="16">
        <v>14.8</v>
      </c>
      <c r="I47" s="12" t="s">
        <v>11</v>
      </c>
      <c r="J47" s="16">
        <v>16.3</v>
      </c>
    </row>
    <row r="48" spans="1:10" x14ac:dyDescent="0.25">
      <c r="A48" s="12" t="s">
        <v>55</v>
      </c>
      <c r="B48" s="17">
        <v>8</v>
      </c>
      <c r="I48" s="12" t="s">
        <v>49</v>
      </c>
      <c r="J48" s="14">
        <v>10.9</v>
      </c>
    </row>
    <row r="49" spans="1:10" x14ac:dyDescent="0.25">
      <c r="A49" s="12" t="s">
        <v>52</v>
      </c>
      <c r="B49" s="16">
        <v>6.6</v>
      </c>
      <c r="I49" s="12" t="s">
        <v>55</v>
      </c>
      <c r="J49" s="16">
        <v>9.9</v>
      </c>
    </row>
    <row r="50" spans="1:10" x14ac:dyDescent="0.25">
      <c r="A50" s="12" t="s">
        <v>54</v>
      </c>
      <c r="B50" s="14">
        <v>5.6</v>
      </c>
      <c r="I50" s="12" t="s">
        <v>54</v>
      </c>
      <c r="J50" s="14">
        <v>4.5</v>
      </c>
    </row>
    <row r="51" spans="1:10" x14ac:dyDescent="0.25">
      <c r="A51" s="12" t="s">
        <v>56</v>
      </c>
      <c r="B51" s="13">
        <v>0</v>
      </c>
      <c r="I51" s="12" t="s">
        <v>56</v>
      </c>
      <c r="J51" s="13">
        <v>1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50"/>
  <sheetViews>
    <sheetView zoomScale="55" zoomScaleNormal="55" workbookViewId="0">
      <selection activeCell="J31" sqref="J31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5" width="9" style="5"/>
    <col min="6" max="7" width="9.140625" style="5" bestFit="1" customWidth="1"/>
    <col min="8" max="8" width="9.28515625" style="5" bestFit="1" customWidth="1"/>
    <col min="9" max="16384" width="9" style="5"/>
  </cols>
  <sheetData>
    <row r="1" spans="1:4" x14ac:dyDescent="0.25">
      <c r="A1" s="31" t="s">
        <v>129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74" t="s">
        <v>138</v>
      </c>
    </row>
    <row r="6" spans="1:4" x14ac:dyDescent="0.25">
      <c r="A6" s="7" t="s">
        <v>98</v>
      </c>
    </row>
    <row r="7" spans="1:4" x14ac:dyDescent="0.25">
      <c r="A7" s="7" t="s">
        <v>14</v>
      </c>
      <c r="B7" s="8" t="s">
        <v>99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33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7" x14ac:dyDescent="0.25">
      <c r="A17" s="11" t="s">
        <v>24</v>
      </c>
      <c r="B17" s="30" t="s">
        <v>30</v>
      </c>
      <c r="C17" s="30" t="s">
        <v>30</v>
      </c>
      <c r="D17" s="30" t="s">
        <v>30</v>
      </c>
    </row>
    <row r="18" spans="1:7" x14ac:dyDescent="0.25">
      <c r="A18" s="12" t="s">
        <v>59</v>
      </c>
      <c r="B18" s="16">
        <v>41720.400000000001</v>
      </c>
      <c r="C18" s="16">
        <v>46670.9</v>
      </c>
      <c r="D18" s="16">
        <v>-4950.5</v>
      </c>
    </row>
    <row r="19" spans="1:7" x14ac:dyDescent="0.25">
      <c r="A19" s="12" t="s">
        <v>60</v>
      </c>
      <c r="B19" s="14">
        <v>42946.1</v>
      </c>
      <c r="C19" s="17">
        <v>47837</v>
      </c>
      <c r="D19" s="14">
        <v>-4890.8999999999996</v>
      </c>
      <c r="F19" s="75">
        <f>(B19-B18)/B18</f>
        <v>2.9378912953854638E-2</v>
      </c>
      <c r="G19" s="75">
        <f>(C19-C18)/C18</f>
        <v>2.4985590592853331E-2</v>
      </c>
    </row>
    <row r="20" spans="1:7" x14ac:dyDescent="0.25">
      <c r="A20" s="12" t="s">
        <v>61</v>
      </c>
      <c r="B20" s="16">
        <v>45709.2</v>
      </c>
      <c r="C20" s="16">
        <v>53913.7</v>
      </c>
      <c r="D20" s="16">
        <v>-8204.4</v>
      </c>
      <c r="F20" s="75">
        <f t="shared" ref="F20:F29" si="0">(B20-B19)/B19</f>
        <v>6.4338787456835397E-2</v>
      </c>
      <c r="G20" s="75">
        <f t="shared" ref="G20:G29" si="1">(C20-C19)/C19</f>
        <v>0.12702928695361326</v>
      </c>
    </row>
    <row r="21" spans="1:7" x14ac:dyDescent="0.25">
      <c r="A21" s="12" t="s">
        <v>62</v>
      </c>
      <c r="B21" s="14">
        <v>49405.599999999999</v>
      </c>
      <c r="C21" s="14">
        <v>55914.6</v>
      </c>
      <c r="D21" s="14">
        <v>-6508.9</v>
      </c>
      <c r="F21" s="75">
        <f t="shared" si="0"/>
        <v>8.086774653680226E-2</v>
      </c>
      <c r="G21" s="75">
        <f t="shared" si="1"/>
        <v>3.7113015801178581E-2</v>
      </c>
    </row>
    <row r="22" spans="1:7" x14ac:dyDescent="0.25">
      <c r="A22" s="12" t="s">
        <v>63</v>
      </c>
      <c r="B22" s="13">
        <v>52849</v>
      </c>
      <c r="C22" s="16">
        <v>59682.3</v>
      </c>
      <c r="D22" s="16">
        <v>-6833.3</v>
      </c>
      <c r="F22" s="75">
        <f t="shared" si="0"/>
        <v>6.9696552617517074E-2</v>
      </c>
      <c r="G22" s="75">
        <f t="shared" si="1"/>
        <v>6.738311639536014E-2</v>
      </c>
    </row>
    <row r="23" spans="1:7" x14ac:dyDescent="0.25">
      <c r="A23" s="12" t="s">
        <v>64</v>
      </c>
      <c r="B23" s="14">
        <v>56625.1</v>
      </c>
      <c r="C23" s="14">
        <v>68131.7</v>
      </c>
      <c r="D23" s="14">
        <v>-11506.7</v>
      </c>
      <c r="F23" s="75">
        <f t="shared" si="0"/>
        <v>7.1450737005430545E-2</v>
      </c>
      <c r="G23" s="75">
        <f t="shared" si="1"/>
        <v>0.14157296216801285</v>
      </c>
    </row>
    <row r="24" spans="1:7" x14ac:dyDescent="0.25">
      <c r="A24" s="12" t="s">
        <v>65</v>
      </c>
      <c r="B24" s="16">
        <v>62181.599999999999</v>
      </c>
      <c r="C24" s="13">
        <v>71419</v>
      </c>
      <c r="D24" s="16">
        <v>-9237.4</v>
      </c>
      <c r="F24" s="75">
        <f t="shared" si="0"/>
        <v>9.8127862025850734E-2</v>
      </c>
      <c r="G24" s="75">
        <f t="shared" si="1"/>
        <v>4.8249199711734816E-2</v>
      </c>
    </row>
    <row r="25" spans="1:7" x14ac:dyDescent="0.25">
      <c r="A25" s="12" t="s">
        <v>66</v>
      </c>
      <c r="B25" s="14">
        <v>71815.5</v>
      </c>
      <c r="C25" s="14">
        <v>80126.5</v>
      </c>
      <c r="D25" s="14">
        <v>-8310.9</v>
      </c>
      <c r="F25" s="75">
        <f t="shared" si="0"/>
        <v>0.15493168397082097</v>
      </c>
      <c r="G25" s="75">
        <f t="shared" si="1"/>
        <v>0.12192133745921954</v>
      </c>
    </row>
    <row r="26" spans="1:7" x14ac:dyDescent="0.25">
      <c r="A26" s="12" t="s">
        <v>67</v>
      </c>
      <c r="B26" s="16">
        <v>77182.399999999994</v>
      </c>
      <c r="C26" s="13">
        <v>87903</v>
      </c>
      <c r="D26" s="16">
        <v>-10720.6</v>
      </c>
      <c r="F26" s="75">
        <f t="shared" si="0"/>
        <v>7.473177795879711E-2</v>
      </c>
      <c r="G26" s="75">
        <f t="shared" si="1"/>
        <v>9.7052785283270826E-2</v>
      </c>
    </row>
    <row r="27" spans="1:7" x14ac:dyDescent="0.25">
      <c r="A27" s="12" t="s">
        <v>68</v>
      </c>
      <c r="B27" s="14">
        <v>82134.600000000006</v>
      </c>
      <c r="C27" s="14">
        <v>94485.9</v>
      </c>
      <c r="D27" s="14">
        <v>-12351.3</v>
      </c>
      <c r="F27" s="75">
        <f t="shared" si="0"/>
        <v>6.4162296067497404E-2</v>
      </c>
      <c r="G27" s="75">
        <f t="shared" si="1"/>
        <v>7.4888229070680115E-2</v>
      </c>
    </row>
    <row r="28" spans="1:7" x14ac:dyDescent="0.25">
      <c r="A28" s="12" t="s">
        <v>69</v>
      </c>
      <c r="B28" s="16">
        <v>85996.2</v>
      </c>
      <c r="C28" s="16">
        <v>111664.2</v>
      </c>
      <c r="D28" s="13">
        <v>-25668</v>
      </c>
      <c r="F28" s="75">
        <f t="shared" si="0"/>
        <v>4.7015508689395101E-2</v>
      </c>
      <c r="G28" s="75">
        <f t="shared" si="1"/>
        <v>0.1818080793007211</v>
      </c>
    </row>
    <row r="29" spans="1:7" x14ac:dyDescent="0.25">
      <c r="A29" s="12" t="s">
        <v>25</v>
      </c>
      <c r="B29" s="14">
        <v>97534.2</v>
      </c>
      <c r="C29" s="14">
        <v>121823.9</v>
      </c>
      <c r="D29" s="14">
        <v>-24289.7</v>
      </c>
      <c r="F29" s="75">
        <f t="shared" si="0"/>
        <v>0.13416871908293623</v>
      </c>
      <c r="G29" s="75">
        <f t="shared" si="1"/>
        <v>9.0984397864311006E-2</v>
      </c>
    </row>
    <row r="30" spans="1:7" x14ac:dyDescent="0.25">
      <c r="A30" s="12" t="s">
        <v>95</v>
      </c>
      <c r="B30" s="16">
        <v>116664.3</v>
      </c>
      <c r="C30" s="16">
        <v>142188.70000000001</v>
      </c>
      <c r="D30" s="16">
        <v>-25524.400000000001</v>
      </c>
      <c r="F30" s="75">
        <f t="shared" ref="F30" si="2">(B30-B29)/B29</f>
        <v>0.19613735489705156</v>
      </c>
      <c r="G30" s="75">
        <f t="shared" ref="G30" si="3">(C30-C29)/C29</f>
        <v>0.16716588452676379</v>
      </c>
    </row>
    <row r="32" spans="1:7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19" t="s">
        <v>70</v>
      </c>
      <c r="C36" s="19"/>
      <c r="D36" s="19"/>
      <c r="F36" s="20" t="s">
        <v>73</v>
      </c>
      <c r="G36" s="21"/>
      <c r="H36" s="22"/>
    </row>
    <row r="37" spans="1:8" x14ac:dyDescent="0.25">
      <c r="A37" s="23"/>
      <c r="B37" s="24" t="s">
        <v>71</v>
      </c>
      <c r="C37" s="24" t="s">
        <v>72</v>
      </c>
      <c r="D37" s="24" t="s">
        <v>57</v>
      </c>
      <c r="F37" s="24" t="s">
        <v>71</v>
      </c>
      <c r="G37" s="24" t="s">
        <v>72</v>
      </c>
      <c r="H37" s="24" t="s">
        <v>57</v>
      </c>
    </row>
    <row r="38" spans="1:8" x14ac:dyDescent="0.25">
      <c r="A38" s="24" t="str">
        <f>A18</f>
        <v>2010</v>
      </c>
      <c r="B38" s="42">
        <f>B18/1000</f>
        <v>41.720399999999998</v>
      </c>
      <c r="C38" s="42">
        <f>C18/1000</f>
        <v>46.670900000000003</v>
      </c>
      <c r="D38" s="42">
        <f>D18/1000</f>
        <v>-4.9504999999999999</v>
      </c>
      <c r="F38" s="69"/>
      <c r="G38" s="69"/>
      <c r="H38" s="69"/>
    </row>
    <row r="39" spans="1:8" x14ac:dyDescent="0.25">
      <c r="A39" s="24" t="str">
        <f t="shared" ref="A39:A48" si="4">A19</f>
        <v>2011</v>
      </c>
      <c r="B39" s="42">
        <f t="shared" ref="B39:D48" si="5">B19/1000</f>
        <v>42.946100000000001</v>
      </c>
      <c r="C39" s="42">
        <f t="shared" si="5"/>
        <v>47.837000000000003</v>
      </c>
      <c r="D39" s="42">
        <f t="shared" si="5"/>
        <v>-4.8908999999999994</v>
      </c>
      <c r="F39" s="26">
        <f>(B19-B18)/B18</f>
        <v>2.9378912953854638E-2</v>
      </c>
      <c r="G39" s="26">
        <f t="shared" ref="G39:H48" si="6">(C19-C18)/C18</f>
        <v>2.4985590592853331E-2</v>
      </c>
      <c r="H39" s="26">
        <f t="shared" si="6"/>
        <v>-1.2039187960812112E-2</v>
      </c>
    </row>
    <row r="40" spans="1:8" x14ac:dyDescent="0.25">
      <c r="A40" s="24" t="str">
        <f t="shared" si="4"/>
        <v>2012</v>
      </c>
      <c r="B40" s="42">
        <f t="shared" si="5"/>
        <v>45.709199999999996</v>
      </c>
      <c r="C40" s="42">
        <f t="shared" si="5"/>
        <v>53.913699999999999</v>
      </c>
      <c r="D40" s="42">
        <f t="shared" si="5"/>
        <v>-8.2043999999999997</v>
      </c>
      <c r="F40" s="26">
        <f t="shared" ref="F40:F48" si="7">(B20-B19)/B19</f>
        <v>6.4338787456835397E-2</v>
      </c>
      <c r="G40" s="26">
        <f t="shared" si="6"/>
        <v>0.12702928695361326</v>
      </c>
      <c r="H40" s="26">
        <f t="shared" si="6"/>
        <v>0.67748267190087719</v>
      </c>
    </row>
    <row r="41" spans="1:8" x14ac:dyDescent="0.25">
      <c r="A41" s="24" t="str">
        <f t="shared" si="4"/>
        <v>2013</v>
      </c>
      <c r="B41" s="42">
        <f t="shared" si="5"/>
        <v>49.4056</v>
      </c>
      <c r="C41" s="42">
        <f t="shared" si="5"/>
        <v>55.9146</v>
      </c>
      <c r="D41" s="42">
        <f t="shared" si="5"/>
        <v>-6.5088999999999997</v>
      </c>
      <c r="F41" s="26">
        <f t="shared" si="7"/>
        <v>8.086774653680226E-2</v>
      </c>
      <c r="G41" s="26">
        <f t="shared" si="6"/>
        <v>3.7113015801178581E-2</v>
      </c>
      <c r="H41" s="26">
        <f t="shared" si="6"/>
        <v>-0.20665740334454683</v>
      </c>
    </row>
    <row r="42" spans="1:8" x14ac:dyDescent="0.25">
      <c r="A42" s="24" t="str">
        <f t="shared" si="4"/>
        <v>2014</v>
      </c>
      <c r="B42" s="42">
        <f t="shared" si="5"/>
        <v>52.848999999999997</v>
      </c>
      <c r="C42" s="42">
        <f t="shared" si="5"/>
        <v>59.682300000000005</v>
      </c>
      <c r="D42" s="42">
        <f t="shared" si="5"/>
        <v>-6.8333000000000004</v>
      </c>
      <c r="F42" s="26">
        <f t="shared" si="7"/>
        <v>6.9696552617517074E-2</v>
      </c>
      <c r="G42" s="26">
        <f t="shared" si="6"/>
        <v>6.738311639536014E-2</v>
      </c>
      <c r="H42" s="26">
        <f t="shared" si="6"/>
        <v>4.9839450598411494E-2</v>
      </c>
    </row>
    <row r="43" spans="1:8" x14ac:dyDescent="0.25">
      <c r="A43" s="24" t="str">
        <f t="shared" si="4"/>
        <v>2015</v>
      </c>
      <c r="B43" s="42">
        <f t="shared" si="5"/>
        <v>56.625099999999996</v>
      </c>
      <c r="C43" s="42">
        <f t="shared" si="5"/>
        <v>68.131699999999995</v>
      </c>
      <c r="D43" s="42">
        <f t="shared" si="5"/>
        <v>-11.5067</v>
      </c>
      <c r="F43" s="26">
        <f t="shared" si="7"/>
        <v>7.1450737005430545E-2</v>
      </c>
      <c r="G43" s="26">
        <f t="shared" si="6"/>
        <v>0.14157296216801285</v>
      </c>
      <c r="H43" s="26">
        <f t="shared" si="6"/>
        <v>0.68391553129527471</v>
      </c>
    </row>
    <row r="44" spans="1:8" x14ac:dyDescent="0.25">
      <c r="A44" s="24" t="str">
        <f t="shared" si="4"/>
        <v>2016</v>
      </c>
      <c r="B44" s="42">
        <f t="shared" si="5"/>
        <v>62.181599999999996</v>
      </c>
      <c r="C44" s="42">
        <f t="shared" si="5"/>
        <v>71.418999999999997</v>
      </c>
      <c r="D44" s="42">
        <f t="shared" si="5"/>
        <v>-9.2373999999999992</v>
      </c>
      <c r="F44" s="26">
        <f t="shared" si="7"/>
        <v>9.8127862025850734E-2</v>
      </c>
      <c r="G44" s="26">
        <f t="shared" si="6"/>
        <v>4.8249199711734816E-2</v>
      </c>
      <c r="H44" s="26">
        <f t="shared" si="6"/>
        <v>-0.19721553529682714</v>
      </c>
    </row>
    <row r="45" spans="1:8" x14ac:dyDescent="0.25">
      <c r="A45" s="24" t="str">
        <f t="shared" si="4"/>
        <v>2017</v>
      </c>
      <c r="B45" s="42">
        <f t="shared" si="5"/>
        <v>71.8155</v>
      </c>
      <c r="C45" s="42">
        <f t="shared" si="5"/>
        <v>80.126499999999993</v>
      </c>
      <c r="D45" s="42">
        <f t="shared" si="5"/>
        <v>-8.3109000000000002</v>
      </c>
      <c r="F45" s="26">
        <f t="shared" si="7"/>
        <v>0.15493168397082097</v>
      </c>
      <c r="G45" s="26">
        <f t="shared" si="6"/>
        <v>0.12192133745921954</v>
      </c>
      <c r="H45" s="26">
        <f t="shared" si="6"/>
        <v>-0.10029878537250742</v>
      </c>
    </row>
    <row r="46" spans="1:8" x14ac:dyDescent="0.25">
      <c r="A46" s="24" t="str">
        <f t="shared" si="4"/>
        <v>2018</v>
      </c>
      <c r="B46" s="42">
        <f t="shared" si="5"/>
        <v>77.182400000000001</v>
      </c>
      <c r="C46" s="42">
        <f t="shared" si="5"/>
        <v>87.903000000000006</v>
      </c>
      <c r="D46" s="42">
        <f t="shared" si="5"/>
        <v>-10.720600000000001</v>
      </c>
      <c r="F46" s="26">
        <f t="shared" si="7"/>
        <v>7.473177795879711E-2</v>
      </c>
      <c r="G46" s="26">
        <f t="shared" si="6"/>
        <v>9.7052785283270826E-2</v>
      </c>
      <c r="H46" s="26">
        <f t="shared" si="6"/>
        <v>0.28994453067658144</v>
      </c>
    </row>
    <row r="47" spans="1:8" x14ac:dyDescent="0.25">
      <c r="A47" s="24" t="str">
        <f t="shared" si="4"/>
        <v>2019</v>
      </c>
      <c r="B47" s="42">
        <f t="shared" si="5"/>
        <v>82.134600000000006</v>
      </c>
      <c r="C47" s="42">
        <f t="shared" si="5"/>
        <v>94.485900000000001</v>
      </c>
      <c r="D47" s="42">
        <f t="shared" si="5"/>
        <v>-12.351299999999998</v>
      </c>
      <c r="F47" s="26">
        <f t="shared" si="7"/>
        <v>6.4162296067497404E-2</v>
      </c>
      <c r="G47" s="26">
        <f t="shared" si="6"/>
        <v>7.4888229070680115E-2</v>
      </c>
      <c r="H47" s="26">
        <f t="shared" si="6"/>
        <v>0.15210902374867066</v>
      </c>
    </row>
    <row r="48" spans="1:8" x14ac:dyDescent="0.25">
      <c r="A48" s="24" t="str">
        <f t="shared" si="4"/>
        <v>2020</v>
      </c>
      <c r="B48" s="42">
        <f t="shared" si="5"/>
        <v>85.996200000000002</v>
      </c>
      <c r="C48" s="42">
        <f t="shared" si="5"/>
        <v>111.66419999999999</v>
      </c>
      <c r="D48" s="42">
        <f t="shared" si="5"/>
        <v>-25.667999999999999</v>
      </c>
      <c r="F48" s="26">
        <f t="shared" si="7"/>
        <v>4.7015508689395101E-2</v>
      </c>
      <c r="G48" s="28">
        <f t="shared" si="6"/>
        <v>0.1818080793007211</v>
      </c>
      <c r="H48" s="26">
        <f t="shared" si="6"/>
        <v>1.0781618129265746</v>
      </c>
    </row>
    <row r="49" spans="1:8" x14ac:dyDescent="0.25">
      <c r="A49" s="24" t="str">
        <f>A29</f>
        <v>2021</v>
      </c>
      <c r="B49" s="42">
        <f t="shared" ref="B49:D50" si="8">B29/1000</f>
        <v>97.534199999999998</v>
      </c>
      <c r="C49" s="42">
        <f t="shared" si="8"/>
        <v>121.82389999999999</v>
      </c>
      <c r="D49" s="42">
        <f t="shared" si="8"/>
        <v>-24.2897</v>
      </c>
      <c r="F49" s="26">
        <f t="shared" ref="F49" si="9">(B29-B28)/B28</f>
        <v>0.13416871908293623</v>
      </c>
      <c r="G49" s="26">
        <f t="shared" ref="G49" si="10">(C29-C28)/C28</f>
        <v>9.0984397864311006E-2</v>
      </c>
      <c r="H49" s="26">
        <f t="shared" ref="H49" si="11">(D29-D28)/D28</f>
        <v>-5.3697210534517661E-2</v>
      </c>
    </row>
    <row r="50" spans="1:8" x14ac:dyDescent="0.25">
      <c r="A50" s="24" t="str">
        <f>A30</f>
        <v>2022</v>
      </c>
      <c r="B50" s="42">
        <f t="shared" si="8"/>
        <v>116.6643</v>
      </c>
      <c r="C50" s="42">
        <f t="shared" si="8"/>
        <v>142.18870000000001</v>
      </c>
      <c r="D50" s="42">
        <f t="shared" si="8"/>
        <v>-25.5244</v>
      </c>
      <c r="F50" s="28">
        <f t="shared" ref="F50" si="12">(B30-B29)/B29</f>
        <v>0.19613735489705156</v>
      </c>
      <c r="G50" s="26">
        <f t="shared" ref="G50" si="13">(C30-C29)/C29</f>
        <v>0.16716588452676379</v>
      </c>
      <c r="H50" s="26">
        <f t="shared" ref="H50" si="14">(D30-D29)/D29</f>
        <v>5.0832245766724196E-2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54"/>
  <sheetViews>
    <sheetView topLeftCell="A6" zoomScale="55" zoomScaleNormal="55" workbookViewId="0">
      <selection activeCell="F73" sqref="F73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49" t="s">
        <v>130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ht="16.8" customHeight="1" x14ac:dyDescent="0.25">
      <c r="A5" s="3" t="s">
        <v>136</v>
      </c>
    </row>
    <row r="7" spans="1:13" x14ac:dyDescent="0.25">
      <c r="A7" s="7" t="s">
        <v>114</v>
      </c>
      <c r="I7" s="7" t="s">
        <v>116</v>
      </c>
    </row>
    <row r="8" spans="1:13" x14ac:dyDescent="0.25">
      <c r="A8" s="7" t="s">
        <v>14</v>
      </c>
      <c r="B8" s="8" t="s">
        <v>115</v>
      </c>
      <c r="I8" s="7" t="s">
        <v>14</v>
      </c>
      <c r="J8" s="8" t="s">
        <v>117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50" t="s">
        <v>27</v>
      </c>
      <c r="D13" s="51"/>
      <c r="I13" s="8" t="s">
        <v>38</v>
      </c>
      <c r="K13" s="50" t="s">
        <v>28</v>
      </c>
      <c r="L13" s="51"/>
      <c r="M13" s="51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5" spans="1:13" ht="33.6" customHeight="1" x14ac:dyDescent="0.25"/>
    <row r="16" spans="1:13" x14ac:dyDescent="0.25">
      <c r="A16" s="9" t="s">
        <v>24</v>
      </c>
      <c r="B16" s="76" t="s">
        <v>95</v>
      </c>
      <c r="D16" s="38"/>
      <c r="E16" s="38" t="s">
        <v>83</v>
      </c>
      <c r="I16" s="9" t="s">
        <v>24</v>
      </c>
      <c r="J16" s="76" t="s">
        <v>95</v>
      </c>
      <c r="L16" s="38"/>
      <c r="M16" s="38" t="s">
        <v>82</v>
      </c>
    </row>
    <row r="17" spans="1:15" x14ac:dyDescent="0.25">
      <c r="A17" s="9" t="s">
        <v>29</v>
      </c>
      <c r="B17" s="10" t="s">
        <v>33</v>
      </c>
      <c r="D17" s="53" t="s">
        <v>90</v>
      </c>
      <c r="E17" s="53">
        <f>B19</f>
        <v>116664.3</v>
      </c>
      <c r="F17" s="56"/>
      <c r="G17" s="57" t="s">
        <v>71</v>
      </c>
      <c r="I17" s="9" t="s">
        <v>29</v>
      </c>
      <c r="J17" s="10" t="s">
        <v>33</v>
      </c>
      <c r="L17" s="53" t="s">
        <v>90</v>
      </c>
      <c r="M17" s="53">
        <f>J19</f>
        <v>142188.70000000001</v>
      </c>
      <c r="N17" s="56"/>
      <c r="O17" s="57" t="s">
        <v>72</v>
      </c>
    </row>
    <row r="18" spans="1:15" x14ac:dyDescent="0.25">
      <c r="A18" s="11" t="s">
        <v>39</v>
      </c>
      <c r="B18" s="30" t="s">
        <v>30</v>
      </c>
      <c r="D18" s="53" t="s">
        <v>89</v>
      </c>
      <c r="E18" s="53">
        <f>SUM(B20:B29)</f>
        <v>98059.7</v>
      </c>
      <c r="F18" s="56" t="str">
        <f>A20</f>
        <v>United States</v>
      </c>
      <c r="G18" s="58">
        <f>B20/B19</f>
        <v>0.2636059188629255</v>
      </c>
      <c r="I18" s="11" t="s">
        <v>39</v>
      </c>
      <c r="J18" s="30" t="s">
        <v>30</v>
      </c>
      <c r="L18" s="53" t="s">
        <v>89</v>
      </c>
      <c r="M18" s="53">
        <f>SUM(J20:J29)</f>
        <v>118092.3</v>
      </c>
      <c r="N18" s="56" t="str">
        <f t="shared" ref="N18:N27" si="0">I20</f>
        <v>United States</v>
      </c>
      <c r="O18" s="59">
        <f>J20/J19</f>
        <v>0.37993384847037776</v>
      </c>
    </row>
    <row r="19" spans="1:15" x14ac:dyDescent="0.25">
      <c r="A19" s="12" t="s">
        <v>21</v>
      </c>
      <c r="B19" s="16">
        <v>116664.3</v>
      </c>
      <c r="D19" s="54" t="s">
        <v>91</v>
      </c>
      <c r="E19" s="55">
        <f>E17-E18</f>
        <v>18604.600000000006</v>
      </c>
      <c r="F19" s="56" t="str">
        <f t="shared" ref="F19:F27" si="1">A21</f>
        <v>United Kingdom</v>
      </c>
      <c r="G19" s="58">
        <f>B21/B19</f>
        <v>0.22517171062612984</v>
      </c>
      <c r="I19" s="12" t="s">
        <v>21</v>
      </c>
      <c r="J19" s="16">
        <v>142188.70000000001</v>
      </c>
      <c r="L19" s="54" t="s">
        <v>91</v>
      </c>
      <c r="M19" s="55">
        <f>M17-M18</f>
        <v>24096.400000000009</v>
      </c>
      <c r="N19" s="56" t="str">
        <f t="shared" si="0"/>
        <v>United Kingdom</v>
      </c>
      <c r="O19" s="59">
        <f>J21/J19</f>
        <v>0.26702614202113106</v>
      </c>
    </row>
    <row r="20" spans="1:15" x14ac:dyDescent="0.25">
      <c r="A20" s="12" t="s">
        <v>1</v>
      </c>
      <c r="B20" s="14">
        <v>30753.4</v>
      </c>
      <c r="F20" s="56" t="str">
        <f t="shared" si="1"/>
        <v>Switzerland</v>
      </c>
      <c r="G20" s="58">
        <f>B22/B19</f>
        <v>0.14950331849588949</v>
      </c>
      <c r="I20" s="12" t="s">
        <v>1</v>
      </c>
      <c r="J20" s="14">
        <v>54022.3</v>
      </c>
      <c r="N20" s="56" t="str">
        <f t="shared" si="0"/>
        <v>Switzerland</v>
      </c>
      <c r="O20" s="59">
        <f>J22/J19</f>
        <v>6.5569204866490802E-2</v>
      </c>
    </row>
    <row r="21" spans="1:15" x14ac:dyDescent="0.25">
      <c r="A21" s="12" t="s">
        <v>0</v>
      </c>
      <c r="B21" s="16">
        <v>26269.5</v>
      </c>
      <c r="F21" s="60" t="str">
        <f t="shared" si="1"/>
        <v>Singapore</v>
      </c>
      <c r="G21" s="61">
        <f>B23/B19</f>
        <v>6.7971950288134408E-2</v>
      </c>
      <c r="I21" s="12" t="s">
        <v>0</v>
      </c>
      <c r="J21" s="16">
        <v>37968.1</v>
      </c>
      <c r="N21" s="60" t="str">
        <f t="shared" si="0"/>
        <v>China(*)</v>
      </c>
      <c r="O21" s="62">
        <f>J23/J19</f>
        <v>2.3662217883699616E-2</v>
      </c>
    </row>
    <row r="22" spans="1:15" x14ac:dyDescent="0.25">
      <c r="A22" s="12" t="s">
        <v>2</v>
      </c>
      <c r="B22" s="14">
        <v>17441.7</v>
      </c>
      <c r="F22" s="60" t="str">
        <f t="shared" si="1"/>
        <v>Japan</v>
      </c>
      <c r="G22" s="61">
        <f>B24/B19</f>
        <v>4.1093976477808547E-2</v>
      </c>
      <c r="I22" s="12" t="s">
        <v>2</v>
      </c>
      <c r="J22" s="14">
        <v>9323.2000000000007</v>
      </c>
      <c r="N22" s="60" t="str">
        <f t="shared" si="0"/>
        <v>Singapore</v>
      </c>
      <c r="O22" s="62">
        <f>J24/J19</f>
        <v>2.1201403487056281E-2</v>
      </c>
    </row>
    <row r="23" spans="1:15" x14ac:dyDescent="0.25">
      <c r="A23" s="12" t="s">
        <v>7</v>
      </c>
      <c r="B23" s="16">
        <v>7929.9</v>
      </c>
      <c r="F23" s="60" t="str">
        <f t="shared" si="1"/>
        <v>China(*)</v>
      </c>
      <c r="G23" s="61">
        <f>B25/B19</f>
        <v>2.4572212750601511E-2</v>
      </c>
      <c r="I23" s="12" t="s">
        <v>134</v>
      </c>
      <c r="J23" s="16">
        <v>3364.5</v>
      </c>
      <c r="N23" s="60" t="str">
        <f t="shared" si="0"/>
        <v>India</v>
      </c>
      <c r="O23" s="62">
        <f>J25/J19</f>
        <v>2.1146546807165406E-2</v>
      </c>
    </row>
    <row r="24" spans="1:15" x14ac:dyDescent="0.25">
      <c r="A24" s="12" t="s">
        <v>3</v>
      </c>
      <c r="B24" s="14">
        <v>4794.2</v>
      </c>
      <c r="F24" s="60" t="str">
        <f t="shared" si="1"/>
        <v>Canada</v>
      </c>
      <c r="G24" s="61">
        <f>B26/B19</f>
        <v>1.9504681380679435E-2</v>
      </c>
      <c r="I24" s="12" t="s">
        <v>7</v>
      </c>
      <c r="J24" s="14">
        <v>3014.6</v>
      </c>
      <c r="N24" s="60" t="str">
        <f t="shared" si="0"/>
        <v>Canada</v>
      </c>
      <c r="O24" s="62">
        <f>J26/J19</f>
        <v>1.5361980241749168E-2</v>
      </c>
    </row>
    <row r="25" spans="1:15" x14ac:dyDescent="0.25">
      <c r="A25" s="12" t="s">
        <v>134</v>
      </c>
      <c r="B25" s="16">
        <v>2866.7</v>
      </c>
      <c r="F25" s="60" t="str">
        <f t="shared" si="1"/>
        <v>Norway</v>
      </c>
      <c r="G25" s="61">
        <f>B27/B19</f>
        <v>1.8673235942786269E-2</v>
      </c>
      <c r="I25" s="12" t="s">
        <v>6</v>
      </c>
      <c r="J25" s="16">
        <v>3006.8</v>
      </c>
      <c r="N25" s="60" t="str">
        <f t="shared" si="0"/>
        <v>Japan</v>
      </c>
      <c r="O25" s="62">
        <f>J27/J19</f>
        <v>1.385764128935703E-2</v>
      </c>
    </row>
    <row r="26" spans="1:15" x14ac:dyDescent="0.25">
      <c r="A26" s="12" t="s">
        <v>9</v>
      </c>
      <c r="B26" s="14">
        <v>2275.5</v>
      </c>
      <c r="F26" s="60" t="str">
        <f t="shared" si="1"/>
        <v>Australia</v>
      </c>
      <c r="G26" s="61">
        <f>B28/B19</f>
        <v>1.7061774681714971E-2</v>
      </c>
      <c r="I26" s="12" t="s">
        <v>9</v>
      </c>
      <c r="J26" s="14">
        <v>2184.3000000000002</v>
      </c>
      <c r="N26" s="60" t="str">
        <f t="shared" si="0"/>
        <v>Hong Kong</v>
      </c>
      <c r="O26" s="62">
        <f>J28/J19</f>
        <v>1.191374560707004E-2</v>
      </c>
    </row>
    <row r="27" spans="1:15" x14ac:dyDescent="0.25">
      <c r="A27" s="12" t="s">
        <v>5</v>
      </c>
      <c r="B27" s="16">
        <v>2178.5</v>
      </c>
      <c r="F27" s="60" t="str">
        <f t="shared" si="1"/>
        <v>Hong Kong</v>
      </c>
      <c r="G27" s="61">
        <f>B29/B19</f>
        <v>1.3369985505420252E-2</v>
      </c>
      <c r="I27" s="12" t="s">
        <v>3</v>
      </c>
      <c r="J27" s="16">
        <v>1970.4</v>
      </c>
      <c r="N27" s="60" t="str">
        <f t="shared" si="0"/>
        <v>Norway</v>
      </c>
      <c r="O27" s="62">
        <f>J29/J19</f>
        <v>1.085951274609023E-2</v>
      </c>
    </row>
    <row r="28" spans="1:15" x14ac:dyDescent="0.25">
      <c r="A28" s="12" t="s">
        <v>10</v>
      </c>
      <c r="B28" s="14">
        <v>1990.5</v>
      </c>
      <c r="F28" s="63" t="s">
        <v>92</v>
      </c>
      <c r="G28" s="61">
        <f>E19/B19</f>
        <v>0.1594712349879098</v>
      </c>
      <c r="I28" s="12" t="s">
        <v>42</v>
      </c>
      <c r="J28" s="17">
        <v>1694</v>
      </c>
      <c r="N28" s="63" t="s">
        <v>92</v>
      </c>
      <c r="O28" s="62">
        <f>M19/J19</f>
        <v>0.16946775657981264</v>
      </c>
    </row>
    <row r="29" spans="1:15" x14ac:dyDescent="0.25">
      <c r="A29" s="12" t="s">
        <v>42</v>
      </c>
      <c r="B29" s="16">
        <v>1559.8</v>
      </c>
      <c r="F29" s="45" t="s">
        <v>93</v>
      </c>
      <c r="G29" s="64">
        <f>SUM(G18:G28)</f>
        <v>1</v>
      </c>
      <c r="I29" s="12" t="s">
        <v>5</v>
      </c>
      <c r="J29" s="16">
        <v>1544.1</v>
      </c>
      <c r="N29" s="45" t="s">
        <v>93</v>
      </c>
      <c r="O29" s="65">
        <f>SUM(O18:O28)</f>
        <v>1</v>
      </c>
    </row>
    <row r="30" spans="1:15" x14ac:dyDescent="0.25">
      <c r="A30" s="12" t="s">
        <v>6</v>
      </c>
      <c r="B30" s="14">
        <v>1266.5</v>
      </c>
      <c r="I30" s="12" t="s">
        <v>10</v>
      </c>
      <c r="J30" s="14">
        <v>1524.3</v>
      </c>
    </row>
    <row r="31" spans="1:15" x14ac:dyDescent="0.25">
      <c r="A31" s="12" t="s">
        <v>8</v>
      </c>
      <c r="B31" s="16">
        <v>1211.2</v>
      </c>
      <c r="I31" s="12" t="s">
        <v>40</v>
      </c>
      <c r="J31" s="16">
        <v>1481.7</v>
      </c>
    </row>
    <row r="32" spans="1:15" x14ac:dyDescent="0.25">
      <c r="A32" s="12" t="s">
        <v>40</v>
      </c>
      <c r="B32" s="14">
        <v>975.3</v>
      </c>
      <c r="I32" s="12" t="s">
        <v>41</v>
      </c>
      <c r="J32" s="14">
        <v>1071.7</v>
      </c>
    </row>
    <row r="33" spans="1:10" x14ac:dyDescent="0.25">
      <c r="A33" s="12" t="s">
        <v>43</v>
      </c>
      <c r="B33" s="16">
        <v>852.3</v>
      </c>
      <c r="I33" s="12" t="s">
        <v>8</v>
      </c>
      <c r="J33" s="16">
        <v>1036.2</v>
      </c>
    </row>
    <row r="34" spans="1:10" x14ac:dyDescent="0.25">
      <c r="A34" s="12" t="s">
        <v>4</v>
      </c>
      <c r="B34" s="17">
        <v>812</v>
      </c>
      <c r="I34" s="12" t="s">
        <v>4</v>
      </c>
      <c r="J34" s="14">
        <v>777.9</v>
      </c>
    </row>
    <row r="35" spans="1:10" x14ac:dyDescent="0.25">
      <c r="A35" s="12" t="s">
        <v>41</v>
      </c>
      <c r="B35" s="16">
        <v>777.1</v>
      </c>
      <c r="I35" s="12" t="s">
        <v>51</v>
      </c>
      <c r="J35" s="16">
        <v>550.1</v>
      </c>
    </row>
    <row r="36" spans="1:10" x14ac:dyDescent="0.25">
      <c r="A36" s="12" t="s">
        <v>13</v>
      </c>
      <c r="B36" s="14">
        <v>594.20000000000005</v>
      </c>
      <c r="I36" s="12" t="s">
        <v>13</v>
      </c>
      <c r="J36" s="14">
        <v>549.4</v>
      </c>
    </row>
    <row r="37" spans="1:10" x14ac:dyDescent="0.25">
      <c r="A37" s="12" t="s">
        <v>45</v>
      </c>
      <c r="B37" s="16">
        <v>388.5</v>
      </c>
      <c r="I37" s="12" t="s">
        <v>48</v>
      </c>
      <c r="J37" s="16">
        <v>477.8</v>
      </c>
    </row>
    <row r="38" spans="1:10" x14ac:dyDescent="0.25">
      <c r="A38" s="12" t="s">
        <v>47</v>
      </c>
      <c r="B38" s="14">
        <v>380.7</v>
      </c>
      <c r="I38" s="12" t="s">
        <v>43</v>
      </c>
      <c r="J38" s="14">
        <v>470.7</v>
      </c>
    </row>
    <row r="39" spans="1:10" x14ac:dyDescent="0.25">
      <c r="A39" s="12" t="s">
        <v>50</v>
      </c>
      <c r="B39" s="16">
        <v>361.8</v>
      </c>
      <c r="I39" s="12" t="s">
        <v>45</v>
      </c>
      <c r="J39" s="16">
        <v>292.8</v>
      </c>
    </row>
    <row r="40" spans="1:10" x14ac:dyDescent="0.25">
      <c r="A40" s="12" t="s">
        <v>44</v>
      </c>
      <c r="B40" s="14">
        <v>263.7</v>
      </c>
      <c r="I40" s="12" t="s">
        <v>50</v>
      </c>
      <c r="J40" s="14">
        <v>281.60000000000002</v>
      </c>
    </row>
    <row r="41" spans="1:10" x14ac:dyDescent="0.25">
      <c r="A41" s="12" t="s">
        <v>46</v>
      </c>
      <c r="B41" s="16">
        <v>259.39999999999998</v>
      </c>
      <c r="I41" s="12" t="s">
        <v>47</v>
      </c>
      <c r="J41" s="16">
        <v>267.3</v>
      </c>
    </row>
    <row r="42" spans="1:10" x14ac:dyDescent="0.25">
      <c r="A42" s="12" t="s">
        <v>51</v>
      </c>
      <c r="B42" s="14">
        <v>254.7</v>
      </c>
      <c r="I42" s="12" t="s">
        <v>44</v>
      </c>
      <c r="J42" s="14">
        <v>246.6</v>
      </c>
    </row>
    <row r="43" spans="1:10" x14ac:dyDescent="0.25">
      <c r="A43" s="12" t="s">
        <v>52</v>
      </c>
      <c r="B43" s="16">
        <v>234.4</v>
      </c>
      <c r="I43" s="12" t="s">
        <v>46</v>
      </c>
      <c r="J43" s="16">
        <v>200.2</v>
      </c>
    </row>
    <row r="44" spans="1:10" x14ac:dyDescent="0.25">
      <c r="A44" s="12" t="s">
        <v>11</v>
      </c>
      <c r="B44" s="14">
        <v>234.3</v>
      </c>
      <c r="I44" s="12" t="s">
        <v>12</v>
      </c>
      <c r="J44" s="14">
        <v>197.1</v>
      </c>
    </row>
    <row r="45" spans="1:10" x14ac:dyDescent="0.25">
      <c r="A45" s="12" t="s">
        <v>12</v>
      </c>
      <c r="B45" s="16">
        <v>221.5</v>
      </c>
      <c r="I45" s="12" t="s">
        <v>52</v>
      </c>
      <c r="J45" s="16">
        <v>160.1</v>
      </c>
    </row>
    <row r="46" spans="1:10" x14ac:dyDescent="0.25">
      <c r="A46" s="12" t="s">
        <v>48</v>
      </c>
      <c r="B46" s="17">
        <v>217</v>
      </c>
      <c r="I46" s="12" t="s">
        <v>11</v>
      </c>
      <c r="J46" s="14">
        <v>104.9</v>
      </c>
    </row>
    <row r="47" spans="1:10" x14ac:dyDescent="0.25">
      <c r="A47" s="12" t="s">
        <v>53</v>
      </c>
      <c r="B47" s="16">
        <v>135.19999999999999</v>
      </c>
      <c r="I47" s="12" t="s">
        <v>49</v>
      </c>
      <c r="J47" s="16">
        <v>57.9</v>
      </c>
    </row>
    <row r="48" spans="1:10" x14ac:dyDescent="0.25">
      <c r="A48" s="12" t="s">
        <v>54</v>
      </c>
      <c r="B48" s="14">
        <v>113.3</v>
      </c>
      <c r="I48" s="12" t="s">
        <v>54</v>
      </c>
      <c r="J48" s="14">
        <v>42.6</v>
      </c>
    </row>
    <row r="49" spans="1:10" x14ac:dyDescent="0.25">
      <c r="A49" s="12" t="s">
        <v>49</v>
      </c>
      <c r="B49" s="16">
        <v>108.9</v>
      </c>
      <c r="I49" s="12" t="s">
        <v>53</v>
      </c>
      <c r="J49" s="16">
        <v>41.2</v>
      </c>
    </row>
    <row r="50" spans="1:10" x14ac:dyDescent="0.25">
      <c r="A50" s="12" t="s">
        <v>56</v>
      </c>
      <c r="B50" s="14">
        <v>61.6</v>
      </c>
      <c r="I50" s="12" t="s">
        <v>55</v>
      </c>
      <c r="J50" s="14">
        <v>39.1</v>
      </c>
    </row>
    <row r="51" spans="1:10" x14ac:dyDescent="0.25">
      <c r="A51" s="12" t="s">
        <v>55</v>
      </c>
      <c r="B51" s="16">
        <v>40.1</v>
      </c>
      <c r="I51" s="12" t="s">
        <v>56</v>
      </c>
      <c r="J51" s="16">
        <v>17.399999999999999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50"/>
  <sheetViews>
    <sheetView zoomScale="55" zoomScaleNormal="55" workbookViewId="0">
      <selection activeCell="AR40" sqref="AR40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16384" width="9" style="5"/>
  </cols>
  <sheetData>
    <row r="1" spans="1:4" x14ac:dyDescent="0.25">
      <c r="A1" s="31" t="s">
        <v>131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74" t="s">
        <v>138</v>
      </c>
    </row>
    <row r="6" spans="1:4" x14ac:dyDescent="0.25">
      <c r="A6" s="7" t="s">
        <v>100</v>
      </c>
    </row>
    <row r="7" spans="1:4" x14ac:dyDescent="0.25">
      <c r="A7" s="7" t="s">
        <v>14</v>
      </c>
      <c r="B7" s="8" t="s">
        <v>101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34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7" x14ac:dyDescent="0.25">
      <c r="A17" s="11" t="s">
        <v>24</v>
      </c>
      <c r="B17" s="30" t="s">
        <v>30</v>
      </c>
      <c r="C17" s="30" t="s">
        <v>30</v>
      </c>
      <c r="D17" s="30" t="s">
        <v>30</v>
      </c>
    </row>
    <row r="18" spans="1:7" x14ac:dyDescent="0.25">
      <c r="A18" s="12" t="s">
        <v>59</v>
      </c>
      <c r="B18" s="16">
        <v>68966.3</v>
      </c>
      <c r="C18" s="16">
        <v>65999.100000000006</v>
      </c>
      <c r="D18" s="16">
        <v>2967.2</v>
      </c>
    </row>
    <row r="19" spans="1:7" x14ac:dyDescent="0.25">
      <c r="A19" s="12" t="s">
        <v>60</v>
      </c>
      <c r="B19" s="14">
        <v>76611.100000000006</v>
      </c>
      <c r="C19" s="14">
        <v>71350.399999999994</v>
      </c>
      <c r="D19" s="14">
        <v>5260.7</v>
      </c>
      <c r="F19" s="77">
        <f>(B19-B18)/B18</f>
        <v>0.1108483418713198</v>
      </c>
      <c r="G19" s="77">
        <f>(C19-C18)/C18</f>
        <v>8.1081408685875836E-2</v>
      </c>
    </row>
    <row r="20" spans="1:7" x14ac:dyDescent="0.25">
      <c r="A20" s="12" t="s">
        <v>61</v>
      </c>
      <c r="B20" s="16">
        <v>85291.4</v>
      </c>
      <c r="C20" s="13">
        <v>79797</v>
      </c>
      <c r="D20" s="16">
        <v>5494.4</v>
      </c>
      <c r="F20" s="77">
        <f t="shared" ref="F20:F29" si="0">(B20-B19)/B19</f>
        <v>0.11330342469955382</v>
      </c>
      <c r="G20" s="77">
        <f t="shared" ref="G20:G29" si="1">(C20-C19)/C19</f>
        <v>0.11838195721397507</v>
      </c>
    </row>
    <row r="21" spans="1:7" x14ac:dyDescent="0.25">
      <c r="A21" s="12" t="s">
        <v>62</v>
      </c>
      <c r="B21" s="14">
        <v>89861.5</v>
      </c>
      <c r="C21" s="14">
        <v>80793.3</v>
      </c>
      <c r="D21" s="14">
        <v>9068.1</v>
      </c>
      <c r="F21" s="77">
        <f t="shared" si="0"/>
        <v>5.3582189998053802E-2</v>
      </c>
      <c r="G21" s="77">
        <f t="shared" si="1"/>
        <v>1.2485431783149779E-2</v>
      </c>
    </row>
    <row r="22" spans="1:7" x14ac:dyDescent="0.25">
      <c r="A22" s="12" t="s">
        <v>63</v>
      </c>
      <c r="B22" s="16">
        <v>107357.3</v>
      </c>
      <c r="C22" s="16">
        <v>93078.1</v>
      </c>
      <c r="D22" s="16">
        <v>14279.2</v>
      </c>
      <c r="F22" s="77">
        <f t="shared" si="0"/>
        <v>0.19469739543631034</v>
      </c>
      <c r="G22" s="77">
        <f t="shared" si="1"/>
        <v>0.15205221225027327</v>
      </c>
    </row>
    <row r="23" spans="1:7" x14ac:dyDescent="0.25">
      <c r="A23" s="12" t="s">
        <v>64</v>
      </c>
      <c r="B23" s="14">
        <v>118735.1</v>
      </c>
      <c r="C23" s="14">
        <v>105296.4</v>
      </c>
      <c r="D23" s="14">
        <v>13438.7</v>
      </c>
      <c r="F23" s="77">
        <f t="shared" si="0"/>
        <v>0.10598068319527412</v>
      </c>
      <c r="G23" s="77">
        <f t="shared" si="1"/>
        <v>0.13126933188365456</v>
      </c>
    </row>
    <row r="24" spans="1:7" x14ac:dyDescent="0.25">
      <c r="A24" s="12" t="s">
        <v>65</v>
      </c>
      <c r="B24" s="16">
        <v>119823.3</v>
      </c>
      <c r="C24" s="13">
        <v>105179</v>
      </c>
      <c r="D24" s="16">
        <v>14644.3</v>
      </c>
      <c r="F24" s="77">
        <f t="shared" si="0"/>
        <v>9.1649394324003347E-3</v>
      </c>
      <c r="G24" s="77">
        <f t="shared" si="1"/>
        <v>-1.1149478994532975E-3</v>
      </c>
    </row>
    <row r="25" spans="1:7" x14ac:dyDescent="0.25">
      <c r="A25" s="12" t="s">
        <v>66</v>
      </c>
      <c r="B25" s="14">
        <v>121469.7</v>
      </c>
      <c r="C25" s="14">
        <v>107541.3</v>
      </c>
      <c r="D25" s="14">
        <v>13928.4</v>
      </c>
      <c r="F25" s="77">
        <f t="shared" si="0"/>
        <v>1.3740232492344929E-2</v>
      </c>
      <c r="G25" s="77">
        <f t="shared" si="1"/>
        <v>2.245980661538903E-2</v>
      </c>
    </row>
    <row r="26" spans="1:7" x14ac:dyDescent="0.25">
      <c r="A26" s="12" t="s">
        <v>67</v>
      </c>
      <c r="B26" s="16">
        <v>125116.5</v>
      </c>
      <c r="C26" s="16">
        <v>114554.7</v>
      </c>
      <c r="D26" s="16">
        <v>10561.8</v>
      </c>
      <c r="F26" s="77">
        <f t="shared" si="0"/>
        <v>3.0022301857994239E-2</v>
      </c>
      <c r="G26" s="77">
        <f t="shared" si="1"/>
        <v>6.521587520329393E-2</v>
      </c>
    </row>
    <row r="27" spans="1:7" x14ac:dyDescent="0.25">
      <c r="A27" s="12" t="s">
        <v>68</v>
      </c>
      <c r="B27" s="14">
        <v>133621.4</v>
      </c>
      <c r="C27" s="14">
        <v>122733.4</v>
      </c>
      <c r="D27" s="17">
        <v>10888</v>
      </c>
      <c r="F27" s="77">
        <f t="shared" si="0"/>
        <v>6.7975846511051652E-2</v>
      </c>
      <c r="G27" s="77">
        <f t="shared" si="1"/>
        <v>7.1395586562576635E-2</v>
      </c>
    </row>
    <row r="28" spans="1:7" x14ac:dyDescent="0.25">
      <c r="A28" s="12" t="s">
        <v>69</v>
      </c>
      <c r="B28" s="16">
        <v>113860.6</v>
      </c>
      <c r="C28" s="16">
        <v>104848.7</v>
      </c>
      <c r="D28" s="16">
        <v>9011.9</v>
      </c>
      <c r="F28" s="77">
        <f t="shared" si="0"/>
        <v>-0.14788649123568523</v>
      </c>
      <c r="G28" s="77">
        <f t="shared" si="1"/>
        <v>-0.14571990998375339</v>
      </c>
    </row>
    <row r="29" spans="1:7" x14ac:dyDescent="0.25">
      <c r="A29" s="12" t="s">
        <v>25</v>
      </c>
      <c r="B29" s="14">
        <v>124386.5</v>
      </c>
      <c r="C29" s="14">
        <v>107832.5</v>
      </c>
      <c r="D29" s="17">
        <v>16554</v>
      </c>
      <c r="F29" s="77">
        <f t="shared" si="0"/>
        <v>9.2445499145446211E-2</v>
      </c>
      <c r="G29" s="77">
        <f t="shared" si="1"/>
        <v>2.8458149695704409E-2</v>
      </c>
    </row>
    <row r="30" spans="1:7" x14ac:dyDescent="0.25">
      <c r="A30" s="12" t="s">
        <v>95</v>
      </c>
      <c r="B30" s="16">
        <v>144291.5</v>
      </c>
      <c r="C30" s="13">
        <v>132254</v>
      </c>
      <c r="D30" s="16">
        <v>12037.6</v>
      </c>
      <c r="F30" s="77">
        <f t="shared" ref="F30" si="2">(B30-B29)/B29</f>
        <v>0.16002540468619986</v>
      </c>
      <c r="G30" s="77">
        <f t="shared" ref="G30" si="3">(C30-C29)/C29</f>
        <v>0.22647624788445042</v>
      </c>
    </row>
    <row r="32" spans="1:7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19" t="s">
        <v>70</v>
      </c>
      <c r="C36" s="19"/>
      <c r="D36" s="19"/>
      <c r="F36" s="20" t="s">
        <v>73</v>
      </c>
      <c r="G36" s="21"/>
      <c r="H36" s="22"/>
    </row>
    <row r="37" spans="1:8" x14ac:dyDescent="0.25">
      <c r="A37" s="23"/>
      <c r="B37" s="24" t="s">
        <v>71</v>
      </c>
      <c r="C37" s="24" t="s">
        <v>72</v>
      </c>
      <c r="D37" s="24" t="s">
        <v>57</v>
      </c>
      <c r="F37" s="24" t="s">
        <v>71</v>
      </c>
      <c r="G37" s="24" t="s">
        <v>72</v>
      </c>
      <c r="H37" s="24" t="s">
        <v>57</v>
      </c>
    </row>
    <row r="38" spans="1:8" x14ac:dyDescent="0.25">
      <c r="A38" s="24" t="str">
        <f>A18</f>
        <v>2010</v>
      </c>
      <c r="B38" s="42">
        <f>B18/1000</f>
        <v>68.966300000000004</v>
      </c>
      <c r="C38" s="42">
        <f>C18/1000</f>
        <v>65.999100000000013</v>
      </c>
      <c r="D38" s="42">
        <f>D18/1000</f>
        <v>2.9671999999999996</v>
      </c>
      <c r="F38" s="69"/>
      <c r="G38" s="69"/>
      <c r="H38" s="69"/>
    </row>
    <row r="39" spans="1:8" x14ac:dyDescent="0.25">
      <c r="A39" s="24" t="str">
        <f t="shared" ref="A39:A50" si="4">A19</f>
        <v>2011</v>
      </c>
      <c r="B39" s="42">
        <f t="shared" ref="B39:D50" si="5">B19/1000</f>
        <v>76.611100000000008</v>
      </c>
      <c r="C39" s="42">
        <f t="shared" si="5"/>
        <v>71.350399999999993</v>
      </c>
      <c r="D39" s="42">
        <f t="shared" si="5"/>
        <v>5.2606999999999999</v>
      </c>
      <c r="F39" s="26">
        <f>(B19-B18)/B18</f>
        <v>0.1108483418713198</v>
      </c>
      <c r="G39" s="26">
        <f t="shared" ref="G39:H48" si="6">(C19-C18)/C18</f>
        <v>8.1081408685875836E-2</v>
      </c>
      <c r="H39" s="26">
        <f t="shared" si="6"/>
        <v>0.77295093016985716</v>
      </c>
    </row>
    <row r="40" spans="1:8" x14ac:dyDescent="0.25">
      <c r="A40" s="24" t="str">
        <f t="shared" si="4"/>
        <v>2012</v>
      </c>
      <c r="B40" s="42">
        <f t="shared" si="5"/>
        <v>85.291399999999996</v>
      </c>
      <c r="C40" s="42">
        <f t="shared" si="5"/>
        <v>79.796999999999997</v>
      </c>
      <c r="D40" s="42">
        <f t="shared" si="5"/>
        <v>5.4943999999999997</v>
      </c>
      <c r="F40" s="26">
        <f t="shared" ref="F40:F48" si="7">(B20-B19)/B19</f>
        <v>0.11330342469955382</v>
      </c>
      <c r="G40" s="26">
        <f t="shared" si="6"/>
        <v>0.11838195721397507</v>
      </c>
      <c r="H40" s="26">
        <f t="shared" si="6"/>
        <v>4.4423745889330284E-2</v>
      </c>
    </row>
    <row r="41" spans="1:8" x14ac:dyDescent="0.25">
      <c r="A41" s="24" t="str">
        <f t="shared" si="4"/>
        <v>2013</v>
      </c>
      <c r="B41" s="42">
        <f t="shared" si="5"/>
        <v>89.861500000000007</v>
      </c>
      <c r="C41" s="42">
        <f t="shared" si="5"/>
        <v>80.793300000000002</v>
      </c>
      <c r="D41" s="42">
        <f t="shared" si="5"/>
        <v>9.0681000000000012</v>
      </c>
      <c r="F41" s="26">
        <f t="shared" si="7"/>
        <v>5.3582189998053802E-2</v>
      </c>
      <c r="G41" s="26">
        <f t="shared" si="6"/>
        <v>1.2485431783149779E-2</v>
      </c>
      <c r="H41" s="26">
        <f t="shared" si="6"/>
        <v>0.65042588817705316</v>
      </c>
    </row>
    <row r="42" spans="1:8" x14ac:dyDescent="0.25">
      <c r="A42" s="24" t="str">
        <f t="shared" si="4"/>
        <v>2014</v>
      </c>
      <c r="B42" s="42">
        <f t="shared" si="5"/>
        <v>107.35730000000001</v>
      </c>
      <c r="C42" s="42">
        <f t="shared" si="5"/>
        <v>93.078100000000006</v>
      </c>
      <c r="D42" s="42">
        <f t="shared" si="5"/>
        <v>14.279200000000001</v>
      </c>
      <c r="F42" s="26">
        <f t="shared" si="7"/>
        <v>0.19469739543631034</v>
      </c>
      <c r="G42" s="26">
        <f t="shared" si="6"/>
        <v>0.15205221225027327</v>
      </c>
      <c r="H42" s="26">
        <f t="shared" si="6"/>
        <v>0.57466282903805654</v>
      </c>
    </row>
    <row r="43" spans="1:8" x14ac:dyDescent="0.25">
      <c r="A43" s="24" t="str">
        <f t="shared" si="4"/>
        <v>2015</v>
      </c>
      <c r="B43" s="42">
        <f t="shared" si="5"/>
        <v>118.7351</v>
      </c>
      <c r="C43" s="42">
        <f t="shared" si="5"/>
        <v>105.29639999999999</v>
      </c>
      <c r="D43" s="42">
        <f t="shared" si="5"/>
        <v>13.438700000000001</v>
      </c>
      <c r="F43" s="26">
        <f t="shared" si="7"/>
        <v>0.10598068319527412</v>
      </c>
      <c r="G43" s="26">
        <f t="shared" si="6"/>
        <v>0.13126933188365456</v>
      </c>
      <c r="H43" s="26">
        <f t="shared" si="6"/>
        <v>-5.8861840999495769E-2</v>
      </c>
    </row>
    <row r="44" spans="1:8" x14ac:dyDescent="0.25">
      <c r="A44" s="24" t="str">
        <f t="shared" si="4"/>
        <v>2016</v>
      </c>
      <c r="B44" s="42">
        <f t="shared" si="5"/>
        <v>119.8233</v>
      </c>
      <c r="C44" s="42">
        <f t="shared" si="5"/>
        <v>105.179</v>
      </c>
      <c r="D44" s="42">
        <f t="shared" si="5"/>
        <v>14.644299999999999</v>
      </c>
      <c r="F44" s="26">
        <f t="shared" si="7"/>
        <v>9.1649394324003347E-3</v>
      </c>
      <c r="G44" s="26">
        <f t="shared" si="6"/>
        <v>-1.1149478994532975E-3</v>
      </c>
      <c r="H44" s="26">
        <f t="shared" si="6"/>
        <v>8.9711058361299709E-2</v>
      </c>
    </row>
    <row r="45" spans="1:8" x14ac:dyDescent="0.25">
      <c r="A45" s="24" t="str">
        <f t="shared" si="4"/>
        <v>2017</v>
      </c>
      <c r="B45" s="42">
        <f t="shared" si="5"/>
        <v>121.4697</v>
      </c>
      <c r="C45" s="42">
        <f t="shared" si="5"/>
        <v>107.54130000000001</v>
      </c>
      <c r="D45" s="42">
        <f t="shared" si="5"/>
        <v>13.9284</v>
      </c>
      <c r="F45" s="26">
        <f t="shared" si="7"/>
        <v>1.3740232492344929E-2</v>
      </c>
      <c r="G45" s="26">
        <f t="shared" si="6"/>
        <v>2.245980661538903E-2</v>
      </c>
      <c r="H45" s="26">
        <f t="shared" si="6"/>
        <v>-4.8885914656214342E-2</v>
      </c>
    </row>
    <row r="46" spans="1:8" x14ac:dyDescent="0.25">
      <c r="A46" s="24" t="str">
        <f t="shared" si="4"/>
        <v>2018</v>
      </c>
      <c r="B46" s="42">
        <f t="shared" si="5"/>
        <v>125.1165</v>
      </c>
      <c r="C46" s="42">
        <f t="shared" si="5"/>
        <v>114.5547</v>
      </c>
      <c r="D46" s="42">
        <f t="shared" si="5"/>
        <v>10.5618</v>
      </c>
      <c r="F46" s="26">
        <f t="shared" si="7"/>
        <v>3.0022301857994239E-2</v>
      </c>
      <c r="G46" s="26">
        <f t="shared" si="6"/>
        <v>6.521587520329393E-2</v>
      </c>
      <c r="H46" s="26">
        <f t="shared" si="6"/>
        <v>-0.24170759024726463</v>
      </c>
    </row>
    <row r="47" spans="1:8" x14ac:dyDescent="0.25">
      <c r="A47" s="24" t="str">
        <f t="shared" si="4"/>
        <v>2019</v>
      </c>
      <c r="B47" s="42">
        <f t="shared" si="5"/>
        <v>133.62139999999999</v>
      </c>
      <c r="C47" s="42">
        <f t="shared" si="5"/>
        <v>122.73339999999999</v>
      </c>
      <c r="D47" s="42">
        <f t="shared" si="5"/>
        <v>10.888</v>
      </c>
      <c r="F47" s="26">
        <f t="shared" si="7"/>
        <v>6.7975846511051652E-2</v>
      </c>
      <c r="G47" s="26">
        <f t="shared" si="6"/>
        <v>7.1395586562576635E-2</v>
      </c>
      <c r="H47" s="26">
        <f t="shared" si="6"/>
        <v>3.0884887045768784E-2</v>
      </c>
    </row>
    <row r="48" spans="1:8" x14ac:dyDescent="0.25">
      <c r="A48" s="24" t="str">
        <f t="shared" si="4"/>
        <v>2020</v>
      </c>
      <c r="B48" s="42">
        <f t="shared" si="5"/>
        <v>113.86060000000001</v>
      </c>
      <c r="C48" s="42">
        <f t="shared" si="5"/>
        <v>104.84869999999999</v>
      </c>
      <c r="D48" s="42">
        <f t="shared" si="5"/>
        <v>9.0118999999999989</v>
      </c>
      <c r="F48" s="28">
        <f t="shared" si="7"/>
        <v>-0.14788649123568523</v>
      </c>
      <c r="G48" s="28">
        <f t="shared" si="6"/>
        <v>-0.14571990998375339</v>
      </c>
      <c r="H48" s="26">
        <f t="shared" si="6"/>
        <v>-0.17230896399706103</v>
      </c>
    </row>
    <row r="49" spans="1:8" x14ac:dyDescent="0.25">
      <c r="A49" s="24" t="str">
        <f t="shared" si="4"/>
        <v>2021</v>
      </c>
      <c r="B49" s="42">
        <f t="shared" si="5"/>
        <v>124.3865</v>
      </c>
      <c r="C49" s="42">
        <f t="shared" si="5"/>
        <v>107.8325</v>
      </c>
      <c r="D49" s="42">
        <f t="shared" si="5"/>
        <v>16.553999999999998</v>
      </c>
      <c r="F49" s="28">
        <f t="shared" ref="F49" si="8">(B29-B28)/B28</f>
        <v>9.2445499145446211E-2</v>
      </c>
      <c r="G49" s="28">
        <f t="shared" ref="G49" si="9">(C29-C28)/C28</f>
        <v>2.8458149695704409E-2</v>
      </c>
      <c r="H49" s="26">
        <f t="shared" ref="H49" si="10">(D29-D28)/D28</f>
        <v>0.83690453733396963</v>
      </c>
    </row>
    <row r="50" spans="1:8" x14ac:dyDescent="0.25">
      <c r="A50" s="24" t="str">
        <f t="shared" si="4"/>
        <v>2022</v>
      </c>
      <c r="B50" s="42">
        <f t="shared" si="5"/>
        <v>144.29150000000001</v>
      </c>
      <c r="C50" s="42">
        <f t="shared" si="5"/>
        <v>132.25399999999999</v>
      </c>
      <c r="D50" s="42">
        <f t="shared" si="5"/>
        <v>12.037600000000001</v>
      </c>
      <c r="F50" s="28">
        <f t="shared" ref="F50" si="11">(B30-B29)/B29</f>
        <v>0.16002540468619986</v>
      </c>
      <c r="G50" s="78">
        <f t="shared" ref="G50" si="12">(C30-C29)/C29</f>
        <v>0.22647624788445042</v>
      </c>
      <c r="H50" s="26">
        <f t="shared" ref="H50" si="13">(D30-D29)/D29</f>
        <v>-0.27282831943941038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54"/>
  <sheetViews>
    <sheetView zoomScale="55" zoomScaleNormal="55" workbookViewId="0">
      <selection activeCell="F68" sqref="F68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5" width="18.5703125" style="5" customWidth="1"/>
    <col min="6" max="6" width="13.140625" style="5" customWidth="1"/>
    <col min="7" max="7" width="11.85546875" style="5" customWidth="1"/>
    <col min="8" max="8" width="5.7109375" style="5" customWidth="1"/>
    <col min="9" max="9" width="38.42578125" style="5" customWidth="1"/>
    <col min="10" max="10" width="25.5703125" style="5" customWidth="1"/>
    <col min="11" max="11" width="11.42578125" style="5"/>
    <col min="12" max="12" width="12.140625" style="5" customWidth="1"/>
    <col min="13" max="13" width="16.42578125" style="5" customWidth="1"/>
    <col min="14" max="14" width="13.42578125" style="5" customWidth="1"/>
    <col min="15" max="15" width="10.28515625" style="5" customWidth="1"/>
    <col min="16" max="16384" width="9" style="5"/>
  </cols>
  <sheetData>
    <row r="1" spans="1:13" x14ac:dyDescent="0.25">
      <c r="A1" s="49" t="s">
        <v>132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120</v>
      </c>
      <c r="I7" s="7" t="s">
        <v>122</v>
      </c>
    </row>
    <row r="8" spans="1:13" x14ac:dyDescent="0.25">
      <c r="A8" s="7" t="s">
        <v>14</v>
      </c>
      <c r="B8" s="8" t="s">
        <v>121</v>
      </c>
      <c r="I8" s="7" t="s">
        <v>14</v>
      </c>
      <c r="J8" s="8" t="s">
        <v>123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50" t="s">
        <v>27</v>
      </c>
      <c r="D13" s="51"/>
      <c r="I13" s="8" t="s">
        <v>38</v>
      </c>
      <c r="K13" s="50" t="s">
        <v>28</v>
      </c>
      <c r="L13" s="51"/>
      <c r="M13" s="51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52" t="s">
        <v>95</v>
      </c>
      <c r="D16" s="38"/>
      <c r="E16" s="38" t="s">
        <v>83</v>
      </c>
      <c r="I16" s="9" t="s">
        <v>24</v>
      </c>
      <c r="J16" s="52" t="s">
        <v>95</v>
      </c>
      <c r="L16" s="38"/>
      <c r="M16" s="38" t="s">
        <v>82</v>
      </c>
    </row>
    <row r="17" spans="1:15" x14ac:dyDescent="0.25">
      <c r="A17" s="9" t="s">
        <v>29</v>
      </c>
      <c r="B17" s="10" t="s">
        <v>34</v>
      </c>
      <c r="D17" s="53" t="s">
        <v>90</v>
      </c>
      <c r="E17" s="53">
        <f>B19</f>
        <v>144291.5</v>
      </c>
      <c r="F17" s="56"/>
      <c r="G17" s="57" t="s">
        <v>71</v>
      </c>
      <c r="I17" s="9" t="s">
        <v>29</v>
      </c>
      <c r="J17" s="10" t="s">
        <v>34</v>
      </c>
      <c r="L17" s="53" t="s">
        <v>90</v>
      </c>
      <c r="M17" s="53">
        <f>J19</f>
        <v>132254</v>
      </c>
      <c r="N17" s="56"/>
      <c r="O17" s="57" t="s">
        <v>72</v>
      </c>
    </row>
    <row r="18" spans="1:15" x14ac:dyDescent="0.25">
      <c r="A18" s="11" t="s">
        <v>39</v>
      </c>
      <c r="B18" s="30" t="s">
        <v>30</v>
      </c>
      <c r="D18" s="53" t="s">
        <v>89</v>
      </c>
      <c r="E18" s="53">
        <f>SUM(B20:B29)</f>
        <v>93203.299999999988</v>
      </c>
      <c r="F18" s="56" t="str">
        <f>A20</f>
        <v>United Kingdom</v>
      </c>
      <c r="G18" s="59">
        <f>B20/B19</f>
        <v>0.20951060873301613</v>
      </c>
      <c r="I18" s="11" t="s">
        <v>39</v>
      </c>
      <c r="J18" s="30" t="s">
        <v>30</v>
      </c>
      <c r="L18" s="53" t="s">
        <v>89</v>
      </c>
      <c r="M18" s="53">
        <f>SUM(J20:J29)</f>
        <v>94311.199999999983</v>
      </c>
      <c r="N18" s="56" t="str">
        <f t="shared" ref="N18:N27" si="0">I20</f>
        <v>United Kingdom</v>
      </c>
      <c r="O18" s="59">
        <f>J20/J19</f>
        <v>0.27822523326326615</v>
      </c>
    </row>
    <row r="19" spans="1:15" x14ac:dyDescent="0.25">
      <c r="A19" s="12" t="s">
        <v>21</v>
      </c>
      <c r="B19" s="16">
        <v>144291.5</v>
      </c>
      <c r="D19" s="54" t="s">
        <v>91</v>
      </c>
      <c r="E19" s="55">
        <f>E17-E18</f>
        <v>51088.200000000012</v>
      </c>
      <c r="F19" s="56" t="str">
        <f t="shared" ref="F19:F27" si="1">A21</f>
        <v>United States</v>
      </c>
      <c r="G19" s="59">
        <f>B21/B19</f>
        <v>0.16205805608784993</v>
      </c>
      <c r="I19" s="12" t="s">
        <v>21</v>
      </c>
      <c r="J19" s="13">
        <v>132254</v>
      </c>
      <c r="L19" s="54" t="s">
        <v>91</v>
      </c>
      <c r="M19" s="55">
        <f>M17-M18</f>
        <v>37942.800000000017</v>
      </c>
      <c r="N19" s="56" t="str">
        <f t="shared" si="0"/>
        <v>United States</v>
      </c>
      <c r="O19" s="59">
        <f>J21/J19</f>
        <v>0.17966791174558047</v>
      </c>
    </row>
    <row r="20" spans="1:15" x14ac:dyDescent="0.25">
      <c r="A20" s="12" t="s">
        <v>0</v>
      </c>
      <c r="B20" s="14">
        <v>30230.6</v>
      </c>
      <c r="F20" s="56" t="str">
        <f t="shared" si="1"/>
        <v>Switzerland</v>
      </c>
      <c r="G20" s="59">
        <f>B22/B19</f>
        <v>9.9917874580276733E-2</v>
      </c>
      <c r="I20" s="12" t="s">
        <v>0</v>
      </c>
      <c r="J20" s="14">
        <v>36796.400000000001</v>
      </c>
      <c r="N20" s="56" t="str">
        <f t="shared" si="0"/>
        <v>Switzerland</v>
      </c>
      <c r="O20" s="59">
        <f>J22/J19</f>
        <v>7.2980779409318436E-2</v>
      </c>
    </row>
    <row r="21" spans="1:15" x14ac:dyDescent="0.25">
      <c r="A21" s="12" t="s">
        <v>1</v>
      </c>
      <c r="B21" s="16">
        <v>23383.599999999999</v>
      </c>
      <c r="F21" s="60" t="str">
        <f t="shared" si="1"/>
        <v>China(*)</v>
      </c>
      <c r="G21" s="62">
        <f>B23/B19</f>
        <v>4.7774123908892761E-2</v>
      </c>
      <c r="I21" s="12" t="s">
        <v>1</v>
      </c>
      <c r="J21" s="16">
        <v>23761.8</v>
      </c>
      <c r="N21" s="60" t="str">
        <f t="shared" si="0"/>
        <v>China(*)</v>
      </c>
      <c r="O21" s="62">
        <f>J23/J19</f>
        <v>3.9034736189453627E-2</v>
      </c>
    </row>
    <row r="22" spans="1:15" x14ac:dyDescent="0.25">
      <c r="A22" s="12" t="s">
        <v>2</v>
      </c>
      <c r="B22" s="14">
        <v>14417.3</v>
      </c>
      <c r="F22" s="60" t="str">
        <f t="shared" si="1"/>
        <v>Russia</v>
      </c>
      <c r="G22" s="62">
        <f>B24/B19</f>
        <v>2.8448661217050204E-2</v>
      </c>
      <c r="I22" s="12" t="s">
        <v>2</v>
      </c>
      <c r="J22" s="17">
        <v>9652</v>
      </c>
      <c r="N22" s="60" t="str">
        <f t="shared" si="0"/>
        <v>Singapore</v>
      </c>
      <c r="O22" s="62">
        <f>J24/J19</f>
        <v>3.5467358265156443E-2</v>
      </c>
    </row>
    <row r="23" spans="1:15" x14ac:dyDescent="0.25">
      <c r="A23" s="12" t="s">
        <v>134</v>
      </c>
      <c r="B23" s="16">
        <v>6893.4</v>
      </c>
      <c r="F23" s="60" t="str">
        <f t="shared" si="1"/>
        <v>Norway</v>
      </c>
      <c r="G23" s="62">
        <f>B25/B19</f>
        <v>2.46688127852299E-2</v>
      </c>
      <c r="I23" s="12" t="s">
        <v>134</v>
      </c>
      <c r="J23" s="16">
        <v>5162.5</v>
      </c>
      <c r="N23" s="60" t="str">
        <f t="shared" si="0"/>
        <v>India</v>
      </c>
      <c r="O23" s="62">
        <f>J25/J19</f>
        <v>2.9562054833880261E-2</v>
      </c>
    </row>
    <row r="24" spans="1:15" x14ac:dyDescent="0.25">
      <c r="A24" s="12" t="s">
        <v>40</v>
      </c>
      <c r="B24" s="14">
        <v>4104.8999999999996</v>
      </c>
      <c r="F24" s="60" t="str">
        <f t="shared" si="1"/>
        <v>Canada</v>
      </c>
      <c r="G24" s="62">
        <f>B26/B19</f>
        <v>2.047383248493501E-2</v>
      </c>
      <c r="I24" s="12" t="s">
        <v>7</v>
      </c>
      <c r="J24" s="14">
        <v>4690.7</v>
      </c>
      <c r="N24" s="60" t="str">
        <f t="shared" si="0"/>
        <v>Hong Kong</v>
      </c>
      <c r="O24" s="62">
        <f>J26/J19</f>
        <v>2.4501338333812211E-2</v>
      </c>
    </row>
    <row r="25" spans="1:15" x14ac:dyDescent="0.25">
      <c r="A25" s="12" t="s">
        <v>5</v>
      </c>
      <c r="B25" s="16">
        <v>3559.5</v>
      </c>
      <c r="F25" s="60" t="str">
        <f t="shared" si="1"/>
        <v>India</v>
      </c>
      <c r="G25" s="62">
        <f>B27/B19</f>
        <v>1.8233922303115567E-2</v>
      </c>
      <c r="I25" s="12" t="s">
        <v>6</v>
      </c>
      <c r="J25" s="16">
        <v>3909.7</v>
      </c>
      <c r="N25" s="60" t="str">
        <f t="shared" si="0"/>
        <v>Norway</v>
      </c>
      <c r="O25" s="62">
        <f>J27/J19</f>
        <v>2.0531704145054213E-2</v>
      </c>
    </row>
    <row r="26" spans="1:15" x14ac:dyDescent="0.25">
      <c r="A26" s="12" t="s">
        <v>9</v>
      </c>
      <c r="B26" s="14">
        <v>2954.2</v>
      </c>
      <c r="F26" s="60" t="str">
        <f t="shared" si="1"/>
        <v>Brazil</v>
      </c>
      <c r="G26" s="62">
        <f>B28/B19</f>
        <v>1.8161845985383753E-2</v>
      </c>
      <c r="I26" s="12" t="s">
        <v>42</v>
      </c>
      <c r="J26" s="14">
        <v>3240.4</v>
      </c>
      <c r="N26" s="60" t="str">
        <f t="shared" si="0"/>
        <v>Japan</v>
      </c>
      <c r="O26" s="62">
        <f>J28/J19</f>
        <v>1.8332148744083353E-2</v>
      </c>
    </row>
    <row r="27" spans="1:15" x14ac:dyDescent="0.25">
      <c r="A27" s="12" t="s">
        <v>6</v>
      </c>
      <c r="B27" s="13">
        <v>2631</v>
      </c>
      <c r="F27" s="60" t="str">
        <f t="shared" si="1"/>
        <v>Singapore</v>
      </c>
      <c r="G27" s="62">
        <f>B29/B19</f>
        <v>1.6689825804014787E-2</v>
      </c>
      <c r="I27" s="12" t="s">
        <v>5</v>
      </c>
      <c r="J27" s="16">
        <v>2715.4</v>
      </c>
      <c r="N27" s="60" t="str">
        <f t="shared" si="0"/>
        <v>Australia</v>
      </c>
      <c r="O27" s="62">
        <f>J29/J19</f>
        <v>1.4803332980476961E-2</v>
      </c>
    </row>
    <row r="28" spans="1:15" x14ac:dyDescent="0.25">
      <c r="A28" s="12" t="s">
        <v>4</v>
      </c>
      <c r="B28" s="14">
        <v>2620.6</v>
      </c>
      <c r="F28" s="63" t="s">
        <v>92</v>
      </c>
      <c r="G28" s="62">
        <f>E19/B19</f>
        <v>0.35406243611023525</v>
      </c>
      <c r="I28" s="12" t="s">
        <v>3</v>
      </c>
      <c r="J28" s="14">
        <v>2424.5</v>
      </c>
      <c r="N28" s="63" t="s">
        <v>92</v>
      </c>
      <c r="O28" s="62">
        <f>M19/J19</f>
        <v>0.28689340208991804</v>
      </c>
    </row>
    <row r="29" spans="1:15" x14ac:dyDescent="0.25">
      <c r="A29" s="12" t="s">
        <v>7</v>
      </c>
      <c r="B29" s="16">
        <v>2408.1999999999998</v>
      </c>
      <c r="F29" s="45" t="s">
        <v>93</v>
      </c>
      <c r="G29" s="65">
        <f>SUM(G18:G28)</f>
        <v>1</v>
      </c>
      <c r="I29" s="12" t="s">
        <v>10</v>
      </c>
      <c r="J29" s="16">
        <v>1957.8</v>
      </c>
      <c r="N29" s="45" t="s">
        <v>93</v>
      </c>
      <c r="O29" s="65">
        <f>SUM(O18:O28)</f>
        <v>1.0000000000000002</v>
      </c>
    </row>
    <row r="30" spans="1:15" x14ac:dyDescent="0.25">
      <c r="A30" s="12" t="s">
        <v>3</v>
      </c>
      <c r="B30" s="14">
        <v>2168.9</v>
      </c>
      <c r="I30" s="12" t="s">
        <v>9</v>
      </c>
      <c r="J30" s="14">
        <v>1341.8</v>
      </c>
    </row>
    <row r="31" spans="1:15" x14ac:dyDescent="0.25">
      <c r="A31" s="12" t="s">
        <v>8</v>
      </c>
      <c r="B31" s="16">
        <v>1960.4</v>
      </c>
      <c r="I31" s="12" t="s">
        <v>41</v>
      </c>
      <c r="J31" s="16">
        <v>1109.8</v>
      </c>
    </row>
    <row r="32" spans="1:15" x14ac:dyDescent="0.25">
      <c r="A32" s="12" t="s">
        <v>10</v>
      </c>
      <c r="B32" s="14">
        <v>1895.6</v>
      </c>
      <c r="I32" s="12" t="s">
        <v>4</v>
      </c>
      <c r="J32" s="14">
        <v>1074.0999999999999</v>
      </c>
    </row>
    <row r="33" spans="1:10" x14ac:dyDescent="0.25">
      <c r="A33" s="12" t="s">
        <v>41</v>
      </c>
      <c r="B33" s="16">
        <v>1528.5</v>
      </c>
      <c r="I33" s="12" t="s">
        <v>43</v>
      </c>
      <c r="J33" s="16">
        <v>1022.7</v>
      </c>
    </row>
    <row r="34" spans="1:10" x14ac:dyDescent="0.25">
      <c r="A34" s="12" t="s">
        <v>43</v>
      </c>
      <c r="B34" s="14">
        <v>1510.8</v>
      </c>
      <c r="I34" s="12" t="s">
        <v>12</v>
      </c>
      <c r="J34" s="14">
        <v>936.3</v>
      </c>
    </row>
    <row r="35" spans="1:10" x14ac:dyDescent="0.25">
      <c r="A35" s="12" t="s">
        <v>12</v>
      </c>
      <c r="B35" s="16">
        <v>1454.9</v>
      </c>
      <c r="I35" s="12" t="s">
        <v>40</v>
      </c>
      <c r="J35" s="16">
        <v>926.8</v>
      </c>
    </row>
    <row r="36" spans="1:10" x14ac:dyDescent="0.25">
      <c r="A36" s="12" t="s">
        <v>42</v>
      </c>
      <c r="B36" s="14">
        <v>1162.5999999999999</v>
      </c>
      <c r="I36" s="12" t="s">
        <v>13</v>
      </c>
      <c r="J36" s="14">
        <v>802.9</v>
      </c>
    </row>
    <row r="37" spans="1:10" x14ac:dyDescent="0.25">
      <c r="A37" s="12" t="s">
        <v>11</v>
      </c>
      <c r="B37" s="16">
        <v>1082.5999999999999</v>
      </c>
      <c r="I37" s="12" t="s">
        <v>8</v>
      </c>
      <c r="J37" s="16">
        <v>672.1</v>
      </c>
    </row>
    <row r="38" spans="1:10" x14ac:dyDescent="0.25">
      <c r="A38" s="12" t="s">
        <v>44</v>
      </c>
      <c r="B38" s="14">
        <v>945.6</v>
      </c>
      <c r="I38" s="12" t="s">
        <v>50</v>
      </c>
      <c r="J38" s="14">
        <v>645.5</v>
      </c>
    </row>
    <row r="39" spans="1:10" x14ac:dyDescent="0.25">
      <c r="A39" s="12" t="s">
        <v>45</v>
      </c>
      <c r="B39" s="16">
        <v>889.6</v>
      </c>
      <c r="I39" s="12" t="s">
        <v>51</v>
      </c>
      <c r="J39" s="16">
        <v>587.70000000000005</v>
      </c>
    </row>
    <row r="40" spans="1:10" x14ac:dyDescent="0.25">
      <c r="A40" s="12" t="s">
        <v>13</v>
      </c>
      <c r="B40" s="14">
        <v>795.1</v>
      </c>
      <c r="I40" s="12" t="s">
        <v>45</v>
      </c>
      <c r="J40" s="14">
        <v>561.1</v>
      </c>
    </row>
    <row r="41" spans="1:10" x14ac:dyDescent="0.25">
      <c r="A41" s="12" t="s">
        <v>46</v>
      </c>
      <c r="B41" s="16">
        <v>772.1</v>
      </c>
      <c r="I41" s="12" t="s">
        <v>44</v>
      </c>
      <c r="J41" s="16">
        <v>544.5</v>
      </c>
    </row>
    <row r="42" spans="1:10" x14ac:dyDescent="0.25">
      <c r="A42" s="12" t="s">
        <v>48</v>
      </c>
      <c r="B42" s="14">
        <v>707.6</v>
      </c>
      <c r="I42" s="12" t="s">
        <v>47</v>
      </c>
      <c r="J42" s="14">
        <v>327.7</v>
      </c>
    </row>
    <row r="43" spans="1:10" x14ac:dyDescent="0.25">
      <c r="A43" s="12" t="s">
        <v>47</v>
      </c>
      <c r="B43" s="16">
        <v>705.7</v>
      </c>
      <c r="I43" s="12" t="s">
        <v>11</v>
      </c>
      <c r="J43" s="16">
        <v>296.2</v>
      </c>
    </row>
    <row r="44" spans="1:10" x14ac:dyDescent="0.25">
      <c r="A44" s="12" t="s">
        <v>49</v>
      </c>
      <c r="B44" s="14">
        <v>659.8</v>
      </c>
      <c r="I44" s="12" t="s">
        <v>46</v>
      </c>
      <c r="J44" s="14">
        <v>259.10000000000002</v>
      </c>
    </row>
    <row r="45" spans="1:10" x14ac:dyDescent="0.25">
      <c r="A45" s="12" t="s">
        <v>50</v>
      </c>
      <c r="B45" s="13">
        <v>592</v>
      </c>
      <c r="I45" s="12" t="s">
        <v>49</v>
      </c>
      <c r="J45" s="16">
        <v>229.2</v>
      </c>
    </row>
    <row r="46" spans="1:10" x14ac:dyDescent="0.25">
      <c r="A46" s="12" t="s">
        <v>51</v>
      </c>
      <c r="B46" s="14">
        <v>542.70000000000005</v>
      </c>
      <c r="I46" s="12" t="s">
        <v>48</v>
      </c>
      <c r="J46" s="14">
        <v>216.8</v>
      </c>
    </row>
    <row r="47" spans="1:10" x14ac:dyDescent="0.25">
      <c r="A47" s="12" t="s">
        <v>53</v>
      </c>
      <c r="B47" s="13">
        <v>217</v>
      </c>
      <c r="I47" s="12" t="s">
        <v>55</v>
      </c>
      <c r="J47" s="16">
        <v>171.5</v>
      </c>
    </row>
    <row r="48" spans="1:10" x14ac:dyDescent="0.25">
      <c r="A48" s="12" t="s">
        <v>52</v>
      </c>
      <c r="B48" s="14">
        <v>202.2</v>
      </c>
      <c r="I48" s="12" t="s">
        <v>52</v>
      </c>
      <c r="J48" s="14">
        <v>103.1</v>
      </c>
    </row>
    <row r="49" spans="1:10" x14ac:dyDescent="0.25">
      <c r="A49" s="12" t="s">
        <v>55</v>
      </c>
      <c r="B49" s="16">
        <v>165.4</v>
      </c>
      <c r="I49" s="12" t="s">
        <v>53</v>
      </c>
      <c r="J49" s="16">
        <v>101.7</v>
      </c>
    </row>
    <row r="50" spans="1:10" x14ac:dyDescent="0.25">
      <c r="A50" s="12" t="s">
        <v>54</v>
      </c>
      <c r="B50" s="14">
        <v>128.30000000000001</v>
      </c>
      <c r="I50" s="12" t="s">
        <v>54</v>
      </c>
      <c r="J50" s="17">
        <v>89</v>
      </c>
    </row>
    <row r="51" spans="1:10" x14ac:dyDescent="0.25">
      <c r="A51" s="12" t="s">
        <v>56</v>
      </c>
      <c r="B51" s="16">
        <v>34.6</v>
      </c>
      <c r="I51" s="12" t="s">
        <v>56</v>
      </c>
      <c r="J51" s="13">
        <v>30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" defaultRowHeight="13.2" x14ac:dyDescent="0.25"/>
  <cols>
    <col min="1" max="16384" width="9" style="5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 Martine (ESTAT)</dc:creator>
  <cp:lastModifiedBy>PEETERS Martine (ESTAT)</cp:lastModifiedBy>
  <dcterms:created xsi:type="dcterms:W3CDTF">2022-02-15T17:34:27Z</dcterms:created>
  <dcterms:modified xsi:type="dcterms:W3CDTF">2024-02-21T10:45:46Z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2024-02-01T15:42:39Z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e97b3f35-1d67-4257-9091-0f8088c5b15c</vt:lpwstr>
  </property>
  <property fmtid="{D5CDD505-2E9C-101B-9397-08002B2CF9AE}" pid="8" name="MSIP_Label_6bd9ddd1-4d20-43f6-abfa-fc3c07406f94_ContentBits">
    <vt:lpwstr>0</vt:lpwstr>
  </property>
</Properties>
</file>